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Norte 2023-2024\"/>
    </mc:Choice>
  </mc:AlternateContent>
  <bookViews>
    <workbookView xWindow="0" yWindow="0" windowWidth="19200" windowHeight="10095"/>
  </bookViews>
  <sheets>
    <sheet name="CEBOLLA TEMPRA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83" i="1" l="1"/>
  <c r="F57" i="1" l="1"/>
  <c r="F56" i="1"/>
  <c r="F65" i="1"/>
  <c r="F58" i="1"/>
  <c r="F55" i="1"/>
  <c r="F59" i="1"/>
  <c r="F60" i="1"/>
  <c r="F62" i="1"/>
  <c r="F63" i="1"/>
  <c r="F64" i="1"/>
  <c r="F67" i="1"/>
  <c r="F68" i="1"/>
  <c r="F69" i="1"/>
  <c r="F70" i="1"/>
  <c r="F72" i="1"/>
  <c r="F73" i="1"/>
  <c r="F74" i="1"/>
  <c r="F75" i="1"/>
  <c r="F77" i="1"/>
  <c r="F22" i="1" l="1"/>
  <c r="F23" i="1"/>
  <c r="F24" i="1"/>
  <c r="F25" i="1"/>
  <c r="F26" i="1"/>
  <c r="F27" i="1"/>
  <c r="F28" i="1"/>
  <c r="F29" i="1"/>
  <c r="F30" i="1"/>
  <c r="F31" i="1"/>
  <c r="F32" i="1"/>
  <c r="F21" i="1"/>
  <c r="F82" i="1" l="1"/>
  <c r="F84" i="1" s="1"/>
  <c r="F54" i="1" l="1"/>
  <c r="F78" i="1" s="1"/>
  <c r="F43" i="1"/>
  <c r="F44" i="1"/>
  <c r="F45" i="1"/>
  <c r="F46" i="1"/>
  <c r="F47" i="1"/>
  <c r="F48" i="1"/>
  <c r="F49" i="1"/>
  <c r="F42" i="1"/>
  <c r="C113" i="1"/>
  <c r="F50" i="1" l="1"/>
  <c r="B105" i="1" s="1"/>
  <c r="F38" i="1"/>
  <c r="B107" i="1"/>
  <c r="F89" i="1"/>
  <c r="F33" i="1" l="1"/>
  <c r="B103" i="1" s="1"/>
  <c r="B106" i="1"/>
  <c r="F86" i="1" l="1"/>
  <c r="F87" i="1" s="1"/>
  <c r="F88" i="1" l="1"/>
  <c r="C114" i="1" s="1"/>
  <c r="B108" i="1"/>
  <c r="D114" i="1" l="1"/>
  <c r="B114" i="1"/>
  <c r="F90" i="1"/>
  <c r="B109" i="1"/>
  <c r="C106" i="1" l="1"/>
  <c r="C103" i="1"/>
  <c r="C105" i="1"/>
  <c r="C107" i="1"/>
  <c r="C108" i="1"/>
  <c r="C109" i="1" l="1"/>
</calcChain>
</file>

<file path=xl/sharedStrings.xml><?xml version="1.0" encoding="utf-8"?>
<sst xmlns="http://schemas.openxmlformats.org/spreadsheetml/2006/main" count="236" uniqueCount="143">
  <si>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</si>
  <si>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</si>
  <si>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</si>
  <si>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</si>
  <si>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</si>
  <si>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</si>
  <si>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</si>
  <si>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</si>
  <si>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</si>
  <si>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</si>
  <si>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</si>
  <si>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</si>
  <si>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</si>
  <si>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</si>
  <si>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</si>
  <si>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</si>
  <si>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</si>
  <si>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</si>
  <si>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</si>
  <si>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</si>
  <si>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</si>
  <si>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</si>
  <si>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</si>
  <si>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</si>
  <si>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</si>
  <si>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</si>
  <si>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</si>
  <si>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</si>
  <si>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</si>
  <si>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</si>
  <si>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</si>
  <si>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</si>
  <si>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</si>
  <si>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</si>
  <si>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</si>
  <si>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</si>
  <si>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</si>
  <si>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</si>
  <si>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</si>
  <si>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</si>
  <si>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</si>
  <si>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</si>
  <si>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</si>
  <si>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</si>
  <si>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</si>
  <si>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</si>
  <si>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</si>
  <si>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</si>
  <si>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</si>
  <si>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</si>
  <si>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</si>
  <si>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</si>
  <si>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</si>
  <si>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</si>
  <si>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</si>
  <si>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</si>
  <si>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</si>
  <si>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</si>
  <si>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</si>
  <si>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</si>
  <si>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</si>
  <si>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</si>
  <si>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CEBOLLA TEMPRANA</t>
  </si>
  <si>
    <t>PASCUINA</t>
  </si>
  <si>
    <t>MEDIO</t>
  </si>
  <si>
    <t>METROPOLITANA</t>
  </si>
  <si>
    <t>NORTE</t>
  </si>
  <si>
    <t>MERCADO INTERNO</t>
  </si>
  <si>
    <t>NO HAY</t>
  </si>
  <si>
    <t>RENDIMIENTO (unidades/has.)</t>
  </si>
  <si>
    <t>PRECIO ESPERADO ($/unidades)</t>
  </si>
  <si>
    <t>Rendimiento (unidades/hà)</t>
  </si>
  <si>
    <t>Costo unitario ($/ubidades) (*)</t>
  </si>
  <si>
    <t>ESCENARIOS COSTO UNITARIO  ($/unidades)</t>
  </si>
  <si>
    <t>Paleo acequia</t>
  </si>
  <si>
    <t>Ago-Sep</t>
  </si>
  <si>
    <t>Riego pre-transplante/siembra</t>
  </si>
  <si>
    <t>Transplante/siembra</t>
  </si>
  <si>
    <t>Riegos (4)</t>
  </si>
  <si>
    <t>Aplicación fertilizante</t>
  </si>
  <si>
    <t>Limpia manual</t>
  </si>
  <si>
    <t>Aplicación pesticidas</t>
  </si>
  <si>
    <t>Oct-Nov</t>
  </si>
  <si>
    <t>Melgadura</t>
  </si>
  <si>
    <t>Limpia cultivadora</t>
  </si>
  <si>
    <t>Riegos (3)</t>
  </si>
  <si>
    <t xml:space="preserve"> </t>
  </si>
  <si>
    <t>Acarreo interno   insumos</t>
  </si>
  <si>
    <t>Acarreo interno productos</t>
  </si>
  <si>
    <t>Rastraje</t>
  </si>
  <si>
    <t xml:space="preserve">Aplicación Pesticidas </t>
  </si>
  <si>
    <t>Melgadura y Fertilzante</t>
  </si>
  <si>
    <t>Acequiadura</t>
  </si>
  <si>
    <t>Urea</t>
  </si>
  <si>
    <t>Ago-Sep-Oct</t>
  </si>
  <si>
    <t>Sep-Dic</t>
  </si>
  <si>
    <t>Lt</t>
  </si>
  <si>
    <t>Sept</t>
  </si>
  <si>
    <t>Dic</t>
  </si>
  <si>
    <t>May- Nov</t>
  </si>
  <si>
    <t>Kg</t>
  </si>
  <si>
    <t>SEMILLAS</t>
  </si>
  <si>
    <t>FUNGICIDAS</t>
  </si>
  <si>
    <t>INSECTICIDAS</t>
  </si>
  <si>
    <t>Forum</t>
  </si>
  <si>
    <t>Consento</t>
  </si>
  <si>
    <t>Gladiador</t>
  </si>
  <si>
    <t>Engeo</t>
  </si>
  <si>
    <t>Orthene</t>
  </si>
  <si>
    <t>Nitrato potasio</t>
  </si>
  <si>
    <t>BIOESTIMULANTES</t>
  </si>
  <si>
    <t>Kelpak</t>
  </si>
  <si>
    <t>ADHERENTES</t>
  </si>
  <si>
    <t>Silwet</t>
  </si>
  <si>
    <t>Jun-Ago</t>
  </si>
  <si>
    <t>Mar</t>
  </si>
  <si>
    <t>Jun-Oct</t>
  </si>
  <si>
    <t>Abr-Oct</t>
  </si>
  <si>
    <t>Jun</t>
  </si>
  <si>
    <t>Jun-Jul</t>
  </si>
  <si>
    <t>Abr- Jun - Jul</t>
  </si>
  <si>
    <t>Jul</t>
  </si>
  <si>
    <t>Jun-Dic</t>
  </si>
  <si>
    <t>Ridomil Gold MZ</t>
  </si>
  <si>
    <t>Manzate</t>
  </si>
  <si>
    <t>Tango</t>
  </si>
  <si>
    <t>Minecto Pro</t>
  </si>
  <si>
    <t>Centurión</t>
  </si>
  <si>
    <t xml:space="preserve">u </t>
  </si>
  <si>
    <t>Ago-Dic</t>
  </si>
  <si>
    <t xml:space="preserve">Agua de pozo comunitario </t>
  </si>
  <si>
    <t>Nov- Ene</t>
  </si>
  <si>
    <t>Nov-Dic-Ene</t>
  </si>
  <si>
    <t xml:space="preserve">Jun </t>
  </si>
  <si>
    <t>Jul-Nov</t>
  </si>
  <si>
    <t xml:space="preserve">May </t>
  </si>
  <si>
    <t>May</t>
  </si>
  <si>
    <t>Spectro</t>
  </si>
  <si>
    <t>Transporte a mercadoi mayorista</t>
  </si>
  <si>
    <t xml:space="preserve">Fosfato diamonico </t>
  </si>
  <si>
    <t>Prodigio 600sc</t>
  </si>
  <si>
    <t>TODAS</t>
  </si>
  <si>
    <t>MARZO 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</si>
</sst>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color rgb="FFFF0000"/>
      <name val="Calibri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18" fillId="0" borderId="17"/>
    <xf numFmtId="166" fontId="18" fillId="0" borderId="17" applyFont="0" applyFill="0" applyBorder="0" applyAlignment="0" applyProtection="0"/>
  </cellStyleXfs>
  <cellXfs count="17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0" fontId="14" fillId="6" borderId="17" xfId="0" applyFont="1" applyFill="1" applyBorder="1" applyAlignment="1"/>
    <xf numFmtId="49" fontId="12" fillId="7" borderId="18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164" fontId="1" fillId="2" borderId="17" xfId="0" applyNumberFormat="1" applyFont="1" applyFill="1" applyBorder="1" applyAlignment="1">
      <alignment vertical="center"/>
    </xf>
    <xf numFmtId="164" fontId="16" fillId="2" borderId="17" xfId="0" applyNumberFormat="1" applyFont="1" applyFill="1" applyBorder="1" applyAlignment="1">
      <alignment vertical="center"/>
    </xf>
    <xf numFmtId="0" fontId="14" fillId="2" borderId="17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2" fillId="7" borderId="19" xfId="0" applyNumberFormat="1" applyFont="1" applyFill="1" applyBorder="1" applyAlignment="1">
      <alignment vertical="center"/>
    </xf>
    <xf numFmtId="49" fontId="14" fillId="7" borderId="20" xfId="0" applyNumberFormat="1" applyFont="1" applyFill="1" applyBorder="1" applyAlignment="1"/>
    <xf numFmtId="49" fontId="12" fillId="2" borderId="21" xfId="0" applyNumberFormat="1" applyFont="1" applyFill="1" applyBorder="1" applyAlignment="1">
      <alignment vertical="center"/>
    </xf>
    <xf numFmtId="9" fontId="14" fillId="2" borderId="22" xfId="0" applyNumberFormat="1" applyFont="1" applyFill="1" applyBorder="1" applyAlignment="1"/>
    <xf numFmtId="49" fontId="12" fillId="7" borderId="23" xfId="0" applyNumberFormat="1" applyFont="1" applyFill="1" applyBorder="1" applyAlignment="1">
      <alignment vertical="center"/>
    </xf>
    <xf numFmtId="165" fontId="12" fillId="7" borderId="24" xfId="0" applyNumberFormat="1" applyFont="1" applyFill="1" applyBorder="1" applyAlignment="1">
      <alignment vertical="center"/>
    </xf>
    <xf numFmtId="9" fontId="12" fillId="7" borderId="25" xfId="0" applyNumberFormat="1" applyFont="1" applyFill="1" applyBorder="1" applyAlignment="1">
      <alignment vertical="center"/>
    </xf>
    <xf numFmtId="0" fontId="14" fillId="8" borderId="28" xfId="0" applyFont="1" applyFill="1" applyBorder="1" applyAlignment="1"/>
    <xf numFmtId="0" fontId="14" fillId="2" borderId="17" xfId="0" applyFont="1" applyFill="1" applyBorder="1" applyAlignment="1">
      <alignment vertical="center"/>
    </xf>
    <xf numFmtId="49" fontId="14" fillId="2" borderId="17" xfId="0" applyNumberFormat="1" applyFont="1" applyFill="1" applyBorder="1" applyAlignment="1">
      <alignment vertical="center"/>
    </xf>
    <xf numFmtId="49" fontId="12" fillId="2" borderId="29" xfId="0" applyNumberFormat="1" applyFont="1" applyFill="1" applyBorder="1" applyAlignment="1">
      <alignment vertical="center"/>
    </xf>
    <xf numFmtId="0" fontId="14" fillId="2" borderId="30" xfId="0" applyFont="1" applyFill="1" applyBorder="1" applyAlignment="1"/>
    <xf numFmtId="0" fontId="14" fillId="2" borderId="31" xfId="0" applyFont="1" applyFill="1" applyBorder="1" applyAlignment="1"/>
    <xf numFmtId="49" fontId="14" fillId="2" borderId="32" xfId="0" applyNumberFormat="1" applyFont="1" applyFill="1" applyBorder="1" applyAlignment="1">
      <alignment vertical="center"/>
    </xf>
    <xf numFmtId="0" fontId="14" fillId="2" borderId="33" xfId="0" applyFont="1" applyFill="1" applyBorder="1" applyAlignment="1"/>
    <xf numFmtId="49" fontId="14" fillId="2" borderId="34" xfId="0" applyNumberFormat="1" applyFont="1" applyFill="1" applyBorder="1" applyAlignment="1">
      <alignment vertical="center"/>
    </xf>
    <xf numFmtId="0" fontId="14" fillId="2" borderId="35" xfId="0" applyFont="1" applyFill="1" applyBorder="1" applyAlignment="1"/>
    <xf numFmtId="0" fontId="14" fillId="2" borderId="36" xfId="0" applyFont="1" applyFill="1" applyBorder="1" applyAlignment="1"/>
    <xf numFmtId="0" fontId="12" fillId="6" borderId="17" xfId="0" applyFont="1" applyFill="1" applyBorder="1" applyAlignment="1">
      <alignment vertical="center"/>
    </xf>
    <xf numFmtId="49" fontId="12" fillId="7" borderId="37" xfId="0" applyNumberFormat="1" applyFont="1" applyFill="1" applyBorder="1" applyAlignment="1">
      <alignment vertical="center"/>
    </xf>
    <xf numFmtId="165" fontId="12" fillId="7" borderId="25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3" fontId="12" fillId="7" borderId="38" xfId="0" applyNumberFormat="1" applyFont="1" applyFill="1" applyBorder="1" applyAlignment="1">
      <alignment vertical="center"/>
    </xf>
    <xf numFmtId="3" fontId="12" fillId="7" borderId="39" xfId="0" applyNumberFormat="1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49" fontId="1" fillId="5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3" fontId="2" fillId="2" borderId="48" xfId="0" applyNumberFormat="1" applyFont="1" applyFill="1" applyBorder="1" applyAlignment="1"/>
    <xf numFmtId="49" fontId="1" fillId="3" borderId="43" xfId="0" applyNumberFormat="1" applyFont="1" applyFill="1" applyBorder="1" applyAlignment="1">
      <alignment horizontal="center" vertical="center"/>
    </xf>
    <xf numFmtId="49" fontId="1" fillId="3" borderId="43" xfId="0" applyNumberFormat="1" applyFont="1" applyFill="1" applyBorder="1" applyAlignment="1">
      <alignment horizontal="center" vertical="center" wrapText="1"/>
    </xf>
    <xf numFmtId="49" fontId="4" fillId="2" borderId="43" xfId="0" applyNumberFormat="1" applyFont="1" applyFill="1" applyBorder="1" applyAlignment="1">
      <alignment horizontal="left" wrapText="1"/>
    </xf>
    <xf numFmtId="49" fontId="4" fillId="2" borderId="43" xfId="0" applyNumberFormat="1" applyFont="1" applyFill="1" applyBorder="1" applyAlignment="1">
      <alignment horizontal="center" wrapText="1"/>
    </xf>
    <xf numFmtId="0" fontId="4" fillId="2" borderId="43" xfId="0" applyNumberFormat="1" applyFont="1" applyFill="1" applyBorder="1" applyAlignment="1">
      <alignment horizontal="center" wrapText="1"/>
    </xf>
    <xf numFmtId="3" fontId="4" fillId="2" borderId="43" xfId="0" applyNumberFormat="1" applyFont="1" applyFill="1" applyBorder="1" applyAlignment="1">
      <alignment horizontal="center" wrapText="1"/>
    </xf>
    <xf numFmtId="49" fontId="7" fillId="3" borderId="43" xfId="0" applyNumberFormat="1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3" fontId="7" fillId="3" borderId="43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/>
    <xf numFmtId="17" fontId="19" fillId="0" borderId="49" xfId="1" applyNumberFormat="1" applyFont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right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49" fontId="4" fillId="0" borderId="5" xfId="0" applyNumberFormat="1" applyFont="1" applyFill="1" applyBorder="1" applyAlignment="1">
      <alignment wrapText="1"/>
    </xf>
    <xf numFmtId="49" fontId="4" fillId="0" borderId="5" xfId="0" applyNumberFormat="1" applyFont="1" applyFill="1" applyBorder="1" applyAlignment="1">
      <alignment horizontal="center" wrapText="1"/>
    </xf>
    <xf numFmtId="0" fontId="4" fillId="0" borderId="5" xfId="0" applyNumberFormat="1" applyFont="1" applyFill="1" applyBorder="1" applyAlignment="1">
      <alignment horizontal="center" wrapText="1"/>
    </xf>
    <xf numFmtId="3" fontId="4" fillId="0" borderId="5" xfId="0" applyNumberFormat="1" applyFont="1" applyFill="1" applyBorder="1" applyAlignment="1">
      <alignment horizontal="center" wrapText="1"/>
    </xf>
    <xf numFmtId="49" fontId="4" fillId="0" borderId="43" xfId="0" applyNumberFormat="1" applyFont="1" applyFill="1" applyBorder="1" applyAlignment="1">
      <alignment horizontal="left" wrapText="1"/>
    </xf>
    <xf numFmtId="49" fontId="4" fillId="0" borderId="43" xfId="0" applyNumberFormat="1" applyFont="1" applyFill="1" applyBorder="1" applyAlignment="1">
      <alignment horizontal="center" wrapText="1"/>
    </xf>
    <xf numFmtId="0" fontId="4" fillId="0" borderId="43" xfId="0" applyNumberFormat="1" applyFont="1" applyFill="1" applyBorder="1" applyAlignment="1">
      <alignment horizontal="center" wrapText="1"/>
    </xf>
    <xf numFmtId="3" fontId="4" fillId="0" borderId="43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wrapText="1"/>
    </xf>
    <xf numFmtId="0" fontId="2" fillId="2" borderId="48" xfId="0" applyFont="1" applyFill="1" applyBorder="1" applyAlignment="1">
      <alignment horizontal="center"/>
    </xf>
    <xf numFmtId="49" fontId="20" fillId="2" borderId="43" xfId="0" applyNumberFormat="1" applyFont="1" applyFill="1" applyBorder="1" applyAlignment="1">
      <alignment horizontal="left" vertical="center" wrapText="1"/>
    </xf>
    <xf numFmtId="0" fontId="20" fillId="2" borderId="43" xfId="0" applyFont="1" applyFill="1" applyBorder="1" applyAlignment="1">
      <alignment horizontal="center" vertical="center" wrapText="1"/>
    </xf>
    <xf numFmtId="3" fontId="21" fillId="2" borderId="43" xfId="0" applyNumberFormat="1" applyFont="1" applyFill="1" applyBorder="1" applyAlignment="1">
      <alignment horizontal="center"/>
    </xf>
    <xf numFmtId="0" fontId="21" fillId="2" borderId="43" xfId="0" applyFont="1" applyFill="1" applyBorder="1" applyAlignment="1">
      <alignment horizontal="center"/>
    </xf>
    <xf numFmtId="49" fontId="20" fillId="2" borderId="43" xfId="0" applyNumberFormat="1" applyFont="1" applyFill="1" applyBorder="1" applyAlignment="1">
      <alignment horizontal="left"/>
    </xf>
    <xf numFmtId="49" fontId="21" fillId="2" borderId="43" xfId="0" applyNumberFormat="1" applyFont="1" applyFill="1" applyBorder="1" applyAlignment="1">
      <alignment horizontal="center"/>
    </xf>
    <xf numFmtId="0" fontId="21" fillId="2" borderId="43" xfId="0" applyNumberFormat="1" applyFont="1" applyFill="1" applyBorder="1" applyAlignment="1">
      <alignment horizontal="center"/>
    </xf>
    <xf numFmtId="49" fontId="21" fillId="0" borderId="43" xfId="0" applyNumberFormat="1" applyFont="1" applyFill="1" applyBorder="1" applyAlignment="1">
      <alignment horizontal="left"/>
    </xf>
    <xf numFmtId="0" fontId="21" fillId="0" borderId="43" xfId="0" applyFont="1" applyFill="1" applyBorder="1" applyAlignment="1">
      <alignment horizontal="center"/>
    </xf>
    <xf numFmtId="3" fontId="21" fillId="0" borderId="43" xfId="0" applyNumberFormat="1" applyFont="1" applyFill="1" applyBorder="1" applyAlignment="1">
      <alignment horizontal="center"/>
    </xf>
    <xf numFmtId="49" fontId="21" fillId="0" borderId="43" xfId="0" applyNumberFormat="1" applyFont="1" applyFill="1" applyBorder="1" applyAlignment="1">
      <alignment horizontal="center"/>
    </xf>
    <xf numFmtId="0" fontId="21" fillId="0" borderId="43" xfId="0" applyNumberFormat="1" applyFont="1" applyFill="1" applyBorder="1" applyAlignment="1">
      <alignment horizontal="center"/>
    </xf>
    <xf numFmtId="49" fontId="20" fillId="0" borderId="43" xfId="0" applyNumberFormat="1" applyFont="1" applyFill="1" applyBorder="1" applyAlignment="1">
      <alignment horizontal="left"/>
    </xf>
    <xf numFmtId="49" fontId="8" fillId="3" borderId="43" xfId="0" applyNumberFormat="1" applyFont="1" applyFill="1" applyBorder="1" applyAlignment="1">
      <alignment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vertical="center"/>
    </xf>
    <xf numFmtId="3" fontId="8" fillId="3" borderId="43" xfId="0" applyNumberFormat="1" applyFont="1" applyFill="1" applyBorder="1" applyAlignment="1">
      <alignment horizontal="center" vertical="center"/>
    </xf>
    <xf numFmtId="0" fontId="2" fillId="2" borderId="50" xfId="0" applyFont="1" applyFill="1" applyBorder="1" applyAlignment="1"/>
    <xf numFmtId="49" fontId="1" fillId="5" borderId="43" xfId="0" applyNumberFormat="1" applyFont="1" applyFill="1" applyBorder="1" applyAlignment="1">
      <alignment vertical="center"/>
    </xf>
    <xf numFmtId="49" fontId="1" fillId="5" borderId="51" xfId="0" applyNumberFormat="1" applyFont="1" applyFill="1" applyBorder="1" applyAlignment="1">
      <alignment vertical="center"/>
    </xf>
    <xf numFmtId="0" fontId="2" fillId="2" borderId="52" xfId="0" applyFont="1" applyFill="1" applyBorder="1" applyAlignment="1">
      <alignment horizontal="center" vertical="center"/>
    </xf>
    <xf numFmtId="49" fontId="4" fillId="2" borderId="43" xfId="0" applyNumberFormat="1" applyFont="1" applyFill="1" applyBorder="1" applyAlignment="1">
      <alignment wrapText="1"/>
    </xf>
    <xf numFmtId="49" fontId="4" fillId="2" borderId="43" xfId="0" applyNumberFormat="1" applyFont="1" applyFill="1" applyBorder="1" applyAlignment="1">
      <alignment horizontal="center"/>
    </xf>
    <xf numFmtId="3" fontId="4" fillId="2" borderId="43" xfId="0" applyNumberFormat="1" applyFont="1" applyFill="1" applyBorder="1" applyAlignment="1">
      <alignment horizontal="center"/>
    </xf>
    <xf numFmtId="0" fontId="2" fillId="2" borderId="43" xfId="0" applyFont="1" applyFill="1" applyBorder="1" applyAlignment="1"/>
    <xf numFmtId="0" fontId="2" fillId="2" borderId="43" xfId="0" applyFont="1" applyFill="1" applyBorder="1" applyAlignment="1">
      <alignment horizontal="center"/>
    </xf>
    <xf numFmtId="3" fontId="2" fillId="2" borderId="43" xfId="0" applyNumberFormat="1" applyFont="1" applyFill="1" applyBorder="1" applyAlignment="1">
      <alignment horizontal="center"/>
    </xf>
    <xf numFmtId="3" fontId="2" fillId="2" borderId="43" xfId="0" applyNumberFormat="1" applyFont="1" applyFill="1" applyBorder="1" applyAlignment="1"/>
    <xf numFmtId="0" fontId="1" fillId="5" borderId="43" xfId="0" applyFont="1" applyFill="1" applyBorder="1" applyAlignment="1">
      <alignment vertical="center"/>
    </xf>
    <xf numFmtId="164" fontId="1" fillId="5" borderId="43" xfId="0" applyNumberFormat="1" applyFont="1" applyFill="1" applyBorder="1" applyAlignment="1">
      <alignment vertical="center"/>
    </xf>
    <xf numFmtId="49" fontId="1" fillId="3" borderId="43" xfId="0" applyNumberFormat="1" applyFont="1" applyFill="1" applyBorder="1" applyAlignment="1">
      <alignment vertical="center"/>
    </xf>
    <xf numFmtId="0" fontId="1" fillId="3" borderId="43" xfId="0" applyFont="1" applyFill="1" applyBorder="1" applyAlignment="1">
      <alignment vertical="center"/>
    </xf>
    <xf numFmtId="164" fontId="1" fillId="3" borderId="43" xfId="0" applyNumberFormat="1" applyFont="1" applyFill="1" applyBorder="1" applyAlignment="1">
      <alignment vertical="center"/>
    </xf>
    <xf numFmtId="0" fontId="9" fillId="5" borderId="43" xfId="0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/>
    </xf>
    <xf numFmtId="0" fontId="22" fillId="0" borderId="0" xfId="0" applyNumberFormat="1" applyFont="1" applyFill="1" applyAlignment="1"/>
    <xf numFmtId="0" fontId="22" fillId="0" borderId="0" xfId="0" applyFont="1" applyFill="1" applyAlignment="1"/>
    <xf numFmtId="0" fontId="23" fillId="0" borderId="0" xfId="0" applyNumberFormat="1" applyFont="1" applyAlignment="1"/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40" xfId="0" applyNumberFormat="1" applyFont="1" applyFill="1" applyBorder="1" applyAlignment="1">
      <alignment horizontal="center" vertical="center"/>
    </xf>
    <xf numFmtId="49" fontId="17" fillId="8" borderId="41" xfId="0" applyNumberFormat="1" applyFont="1" applyFill="1" applyBorder="1" applyAlignment="1">
      <alignment horizontal="center" vertical="center"/>
    </xf>
    <xf numFmtId="49" fontId="17" fillId="8" borderId="42" xfId="0" applyNumberFormat="1" applyFont="1" applyFill="1" applyBorder="1" applyAlignment="1">
      <alignment horizontal="center" vertical="center"/>
    </xf>
    <xf numFmtId="49" fontId="17" fillId="8" borderId="26" xfId="0" applyNumberFormat="1" applyFont="1" applyFill="1" applyBorder="1" applyAlignment="1">
      <alignment vertical="center"/>
    </xf>
    <xf numFmtId="0" fontId="12" fillId="8" borderId="27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180975</xdr:rowOff>
    </xdr:from>
    <xdr:to>
      <xdr:col>6</xdr:col>
      <xdr:colOff>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80975"/>
          <a:ext cx="6305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115"/>
  <sheetViews>
    <sheetView showGridLines="0" tabSelected="1" zoomScaleNormal="100" workbookViewId="0">
      <selection activeCell="F12" sqref="F12"/>
    </sheetView>
  </sheetViews>
  <sheetFormatPr baseColWidth="10" defaultColWidth="10.85546875" defaultRowHeight="11.25" customHeight="1" x14ac:dyDescent="0.25"/>
  <cols>
    <col min="1" max="1" width="24.140625" style="1" customWidth="1"/>
    <col min="2" max="2" width="19.42578125" style="1" customWidth="1"/>
    <col min="3" max="3" width="10.140625" style="1" customWidth="1"/>
    <col min="4" max="4" width="11.7109375" style="1" customWidth="1"/>
    <col min="5" max="5" width="14.85546875" style="1" customWidth="1"/>
    <col min="6" max="6" width="14.5703125" style="1" customWidth="1"/>
    <col min="7" max="239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</row>
    <row r="2" spans="1:8" ht="15" customHeight="1" x14ac:dyDescent="0.25">
      <c r="A2" s="2"/>
      <c r="B2" s="2"/>
      <c r="C2" s="2"/>
      <c r="D2" s="2"/>
      <c r="E2" s="2"/>
      <c r="F2" s="2"/>
    </row>
    <row r="3" spans="1:8" ht="15" customHeight="1" x14ac:dyDescent="0.25">
      <c r="A3" s="2"/>
      <c r="B3" s="2"/>
      <c r="C3" s="2"/>
      <c r="D3" s="2"/>
      <c r="E3" s="2"/>
      <c r="F3" s="2"/>
    </row>
    <row r="4" spans="1:8" ht="15" customHeight="1" x14ac:dyDescent="0.25">
      <c r="A4" s="2"/>
      <c r="B4" s="2"/>
      <c r="C4" s="2"/>
      <c r="D4" s="2"/>
      <c r="E4" s="2"/>
      <c r="F4" s="2"/>
    </row>
    <row r="5" spans="1:8" ht="15" customHeight="1" x14ac:dyDescent="0.25">
      <c r="A5" s="2"/>
      <c r="B5" s="2"/>
      <c r="C5" s="2"/>
      <c r="D5" s="2"/>
      <c r="E5" s="2"/>
      <c r="F5" s="2"/>
    </row>
    <row r="6" spans="1:8" ht="15" customHeight="1" x14ac:dyDescent="0.25">
      <c r="A6" s="2"/>
      <c r="B6" s="2"/>
      <c r="C6" s="2"/>
      <c r="D6" s="2"/>
      <c r="E6" s="2"/>
      <c r="F6" s="2"/>
    </row>
    <row r="7" spans="1:8" ht="15" customHeight="1" x14ac:dyDescent="0.25">
      <c r="A7" s="2"/>
      <c r="B7" s="2"/>
      <c r="C7" s="2"/>
      <c r="D7" s="2"/>
      <c r="E7" s="2"/>
      <c r="F7" s="2"/>
    </row>
    <row r="8" spans="1:8" ht="15" customHeight="1" x14ac:dyDescent="0.25">
      <c r="A8" s="3"/>
      <c r="B8" s="4"/>
      <c r="C8" s="2"/>
      <c r="D8" s="4"/>
      <c r="E8" s="4"/>
      <c r="F8" s="4"/>
    </row>
    <row r="9" spans="1:8" ht="12" customHeight="1" x14ac:dyDescent="0.25">
      <c r="A9" s="5" t="s">
        <v>0</v>
      </c>
      <c r="B9" s="6" t="s">
        <v>62</v>
      </c>
      <c r="C9" s="7"/>
      <c r="D9" s="156" t="s">
        <v>69</v>
      </c>
      <c r="E9" s="157"/>
      <c r="F9" s="101">
        <v>160000</v>
      </c>
    </row>
    <row r="10" spans="1:8" ht="38.25" customHeight="1" x14ac:dyDescent="0.25">
      <c r="A10" s="8" t="s">
        <v>1</v>
      </c>
      <c r="B10" s="100" t="s">
        <v>63</v>
      </c>
      <c r="C10" s="9"/>
      <c r="D10" s="169" t="s">
        <v>2</v>
      </c>
      <c r="E10" s="170"/>
      <c r="F10" s="100" t="s">
        <v>131</v>
      </c>
    </row>
    <row r="11" spans="1:8" ht="12.75" customHeight="1" x14ac:dyDescent="0.25">
      <c r="A11" s="8" t="s">
        <v>3</v>
      </c>
      <c r="B11" s="10" t="s">
        <v>64</v>
      </c>
      <c r="C11" s="9"/>
      <c r="D11" s="158" t="s">
        <v>70</v>
      </c>
      <c r="E11" s="159"/>
      <c r="F11" s="14">
        <v>100</v>
      </c>
      <c r="H11" s="155"/>
    </row>
    <row r="12" spans="1:8" ht="11.25" customHeight="1" x14ac:dyDescent="0.25">
      <c r="A12" s="8" t="s">
        <v>4</v>
      </c>
      <c r="B12" s="11" t="s">
        <v>65</v>
      </c>
      <c r="C12" s="9"/>
      <c r="D12" s="12" t="s">
        <v>5</v>
      </c>
      <c r="E12" s="13"/>
      <c r="F12" s="14">
        <f>F9*F11</f>
        <v>16000000</v>
      </c>
    </row>
    <row r="13" spans="1:8" ht="11.25" customHeight="1" x14ac:dyDescent="0.25">
      <c r="A13" s="8" t="s">
        <v>6</v>
      </c>
      <c r="B13" s="10" t="s">
        <v>66</v>
      </c>
      <c r="C13" s="9"/>
      <c r="D13" s="158" t="s">
        <v>7</v>
      </c>
      <c r="E13" s="159"/>
      <c r="F13" s="10" t="s">
        <v>67</v>
      </c>
    </row>
    <row r="14" spans="1:8" ht="13.5" customHeight="1" x14ac:dyDescent="0.25">
      <c r="A14" s="8" t="s">
        <v>8</v>
      </c>
      <c r="B14" s="103" t="s">
        <v>141</v>
      </c>
      <c r="C14" s="9"/>
      <c r="D14" s="158" t="s">
        <v>9</v>
      </c>
      <c r="E14" s="159"/>
      <c r="F14" s="10" t="s">
        <v>132</v>
      </c>
    </row>
    <row r="15" spans="1:8" ht="15" customHeight="1" x14ac:dyDescent="0.25">
      <c r="A15" s="8" t="s">
        <v>10</v>
      </c>
      <c r="B15" s="102" t="s">
        <v>142</v>
      </c>
      <c r="C15" s="9"/>
      <c r="D15" s="160" t="s">
        <v>11</v>
      </c>
      <c r="E15" s="161"/>
      <c r="F15" s="11" t="s">
        <v>68</v>
      </c>
    </row>
    <row r="16" spans="1:8" ht="12" customHeight="1" x14ac:dyDescent="0.25">
      <c r="A16" s="15"/>
      <c r="B16" s="16"/>
      <c r="C16" s="17"/>
      <c r="D16" s="18"/>
      <c r="E16" s="18"/>
      <c r="F16" s="19"/>
    </row>
    <row r="17" spans="1:239" ht="12" customHeight="1" x14ac:dyDescent="0.25">
      <c r="A17" s="162" t="s">
        <v>12</v>
      </c>
      <c r="B17" s="163"/>
      <c r="C17" s="163"/>
      <c r="D17" s="163"/>
      <c r="E17" s="163"/>
      <c r="F17" s="163"/>
    </row>
    <row r="18" spans="1:239" ht="12" customHeight="1" x14ac:dyDescent="0.25">
      <c r="A18" s="20"/>
      <c r="B18" s="21"/>
      <c r="C18" s="21"/>
      <c r="D18" s="21"/>
      <c r="E18" s="22"/>
      <c r="F18" s="22"/>
    </row>
    <row r="19" spans="1:239" ht="12" customHeight="1" x14ac:dyDescent="0.25">
      <c r="A19" s="23" t="s">
        <v>13</v>
      </c>
      <c r="B19" s="24"/>
      <c r="C19" s="25"/>
      <c r="D19" s="25"/>
      <c r="E19" s="25"/>
      <c r="F19" s="25"/>
    </row>
    <row r="20" spans="1:239" ht="32.25" customHeight="1" x14ac:dyDescent="0.25">
      <c r="A20" s="26" t="s">
        <v>14</v>
      </c>
      <c r="B20" s="26" t="s">
        <v>15</v>
      </c>
      <c r="C20" s="26" t="s">
        <v>16</v>
      </c>
      <c r="D20" s="26" t="s">
        <v>17</v>
      </c>
      <c r="E20" s="26" t="s">
        <v>18</v>
      </c>
      <c r="F20" s="26" t="s">
        <v>19</v>
      </c>
    </row>
    <row r="21" spans="1:239" s="105" customFormat="1" ht="12.75" customHeight="1" x14ac:dyDescent="0.25">
      <c r="A21" s="106" t="s">
        <v>74</v>
      </c>
      <c r="B21" s="107" t="s">
        <v>20</v>
      </c>
      <c r="C21" s="108">
        <v>1</v>
      </c>
      <c r="D21" s="107" t="s">
        <v>119</v>
      </c>
      <c r="E21" s="109">
        <v>30000</v>
      </c>
      <c r="F21" s="109">
        <f>C21*E21</f>
        <v>30000</v>
      </c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</row>
    <row r="22" spans="1:239" s="105" customFormat="1" ht="12.75" customHeight="1" x14ac:dyDescent="0.25">
      <c r="A22" s="106" t="s">
        <v>76</v>
      </c>
      <c r="B22" s="107" t="s">
        <v>20</v>
      </c>
      <c r="C22" s="108">
        <v>3</v>
      </c>
      <c r="D22" s="107" t="s">
        <v>75</v>
      </c>
      <c r="E22" s="109">
        <v>30000</v>
      </c>
      <c r="F22" s="109">
        <f t="shared" ref="F22:F32" si="0">C22*E22</f>
        <v>90000</v>
      </c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</row>
    <row r="23" spans="1:239" s="105" customFormat="1" ht="12.75" customHeight="1" x14ac:dyDescent="0.25">
      <c r="A23" s="106" t="s">
        <v>77</v>
      </c>
      <c r="B23" s="107" t="s">
        <v>20</v>
      </c>
      <c r="C23" s="108">
        <v>36</v>
      </c>
      <c r="D23" s="107" t="s">
        <v>133</v>
      </c>
      <c r="E23" s="109">
        <v>30000</v>
      </c>
      <c r="F23" s="109">
        <f t="shared" si="0"/>
        <v>1080000</v>
      </c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</row>
    <row r="24" spans="1:239" s="105" customFormat="1" ht="12.75" customHeight="1" x14ac:dyDescent="0.25">
      <c r="A24" s="106" t="s">
        <v>78</v>
      </c>
      <c r="B24" s="107" t="s">
        <v>20</v>
      </c>
      <c r="C24" s="108">
        <v>3</v>
      </c>
      <c r="D24" s="107" t="s">
        <v>75</v>
      </c>
      <c r="E24" s="109">
        <v>30000</v>
      </c>
      <c r="F24" s="109">
        <f t="shared" si="0"/>
        <v>90000</v>
      </c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</row>
    <row r="25" spans="1:239" s="105" customFormat="1" ht="12.75" customHeight="1" x14ac:dyDescent="0.25">
      <c r="A25" s="106" t="s">
        <v>79</v>
      </c>
      <c r="B25" s="107" t="s">
        <v>20</v>
      </c>
      <c r="C25" s="108">
        <v>1</v>
      </c>
      <c r="D25" s="107" t="s">
        <v>75</v>
      </c>
      <c r="E25" s="109">
        <v>30000</v>
      </c>
      <c r="F25" s="109">
        <f t="shared" si="0"/>
        <v>30000</v>
      </c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4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</row>
    <row r="26" spans="1:239" s="105" customFormat="1" ht="12.75" customHeight="1" x14ac:dyDescent="0.25">
      <c r="A26" s="106" t="s">
        <v>80</v>
      </c>
      <c r="B26" s="107" t="s">
        <v>20</v>
      </c>
      <c r="C26" s="108">
        <v>18</v>
      </c>
      <c r="D26" s="107" t="s">
        <v>75</v>
      </c>
      <c r="E26" s="109">
        <v>30000</v>
      </c>
      <c r="F26" s="109">
        <f t="shared" si="0"/>
        <v>540000</v>
      </c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4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</row>
    <row r="27" spans="1:239" s="105" customFormat="1" ht="12.75" customHeight="1" x14ac:dyDescent="0.25">
      <c r="A27" s="106" t="s">
        <v>79</v>
      </c>
      <c r="B27" s="107" t="s">
        <v>20</v>
      </c>
      <c r="C27" s="108">
        <v>1</v>
      </c>
      <c r="D27" s="107" t="s">
        <v>75</v>
      </c>
      <c r="E27" s="109">
        <v>30000</v>
      </c>
      <c r="F27" s="109">
        <f t="shared" si="0"/>
        <v>30000</v>
      </c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4"/>
      <c r="DV27" s="104"/>
      <c r="DW27" s="104"/>
      <c r="DX27" s="104"/>
      <c r="DY27" s="104"/>
      <c r="DZ27" s="104"/>
      <c r="EA27" s="104"/>
      <c r="EB27" s="104"/>
      <c r="EC27" s="104"/>
      <c r="ED27" s="104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</row>
    <row r="28" spans="1:239" s="105" customFormat="1" ht="12.75" customHeight="1" x14ac:dyDescent="0.25">
      <c r="A28" s="106" t="s">
        <v>81</v>
      </c>
      <c r="B28" s="107" t="s">
        <v>20</v>
      </c>
      <c r="C28" s="108">
        <v>4</v>
      </c>
      <c r="D28" s="107" t="s">
        <v>134</v>
      </c>
      <c r="E28" s="109">
        <v>30000</v>
      </c>
      <c r="F28" s="109">
        <f t="shared" si="0"/>
        <v>120000</v>
      </c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</row>
    <row r="29" spans="1:239" s="105" customFormat="1" ht="12.75" customHeight="1" x14ac:dyDescent="0.25">
      <c r="A29" s="106" t="s">
        <v>78</v>
      </c>
      <c r="B29" s="107" t="s">
        <v>20</v>
      </c>
      <c r="C29" s="108">
        <v>3</v>
      </c>
      <c r="D29" s="107" t="s">
        <v>82</v>
      </c>
      <c r="E29" s="109">
        <v>30000</v>
      </c>
      <c r="F29" s="109">
        <f t="shared" si="0"/>
        <v>90000</v>
      </c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4"/>
      <c r="EE29" s="104"/>
      <c r="EF29" s="104"/>
      <c r="EG29" s="104"/>
      <c r="EH29" s="104"/>
      <c r="EI29" s="104"/>
      <c r="EJ29" s="104"/>
      <c r="EK29" s="104"/>
      <c r="EL29" s="104"/>
      <c r="EM29" s="104"/>
      <c r="EN29" s="104"/>
      <c r="EO29" s="104"/>
      <c r="EP29" s="104"/>
      <c r="EQ29" s="104"/>
      <c r="ER29" s="104"/>
      <c r="ES29" s="104"/>
      <c r="ET29" s="104"/>
      <c r="EU29" s="104"/>
      <c r="EV29" s="104"/>
      <c r="EW29" s="104"/>
      <c r="EX29" s="104"/>
      <c r="EY29" s="104"/>
      <c r="EZ29" s="104"/>
      <c r="FA29" s="104"/>
      <c r="FB29" s="104"/>
      <c r="FC29" s="104"/>
      <c r="FD29" s="104"/>
      <c r="FE29" s="104"/>
      <c r="FF29" s="104"/>
      <c r="FG29" s="104"/>
      <c r="FH29" s="104"/>
      <c r="FI29" s="104"/>
      <c r="FJ29" s="104"/>
      <c r="FK29" s="104"/>
      <c r="FL29" s="104"/>
      <c r="FM29" s="104"/>
      <c r="FN29" s="104"/>
      <c r="FO29" s="104"/>
      <c r="FP29" s="104"/>
      <c r="FQ29" s="104"/>
      <c r="FR29" s="104"/>
      <c r="FS29" s="104"/>
      <c r="FT29" s="104"/>
      <c r="FU29" s="104"/>
      <c r="FV29" s="104"/>
      <c r="FW29" s="104"/>
      <c r="FX29" s="104"/>
      <c r="FY29" s="104"/>
      <c r="FZ29" s="104"/>
      <c r="GA29" s="104"/>
      <c r="GB29" s="104"/>
      <c r="GC29" s="104"/>
      <c r="GD29" s="104"/>
      <c r="GE29" s="104"/>
      <c r="GF29" s="104"/>
      <c r="GG29" s="104"/>
      <c r="GH29" s="104"/>
      <c r="GI29" s="104"/>
      <c r="GJ29" s="104"/>
      <c r="GK29" s="104"/>
      <c r="GL29" s="104"/>
      <c r="GM29" s="104"/>
      <c r="GN29" s="104"/>
      <c r="GO29" s="104"/>
      <c r="GP29" s="104"/>
      <c r="GQ29" s="104"/>
      <c r="GR29" s="104"/>
      <c r="GS29" s="104"/>
      <c r="GT29" s="104"/>
      <c r="GU29" s="104"/>
      <c r="GV29" s="104"/>
      <c r="GW29" s="104"/>
      <c r="GX29" s="104"/>
      <c r="GY29" s="104"/>
      <c r="GZ29" s="104"/>
      <c r="HA29" s="104"/>
      <c r="HB29" s="104"/>
      <c r="HC29" s="104"/>
      <c r="HD29" s="104"/>
      <c r="HE29" s="104"/>
      <c r="HF29" s="104"/>
      <c r="HG29" s="104"/>
      <c r="HH29" s="104"/>
      <c r="HI29" s="104"/>
      <c r="HJ29" s="104"/>
      <c r="HK29" s="104"/>
      <c r="HL29" s="104"/>
      <c r="HM29" s="104"/>
      <c r="HN29" s="104"/>
      <c r="HO29" s="104"/>
      <c r="HP29" s="104"/>
      <c r="HQ29" s="104"/>
      <c r="HR29" s="104"/>
      <c r="HS29" s="104"/>
      <c r="HT29" s="104"/>
      <c r="HU29" s="104"/>
      <c r="HV29" s="104"/>
      <c r="HW29" s="104"/>
      <c r="HX29" s="104"/>
      <c r="HY29" s="104"/>
      <c r="HZ29" s="104"/>
      <c r="IA29" s="104"/>
      <c r="IB29" s="104"/>
      <c r="IC29" s="104"/>
      <c r="ID29" s="104"/>
      <c r="IE29" s="104"/>
    </row>
    <row r="30" spans="1:239" s="105" customFormat="1" ht="12.75" customHeight="1" x14ac:dyDescent="0.25">
      <c r="A30" s="106" t="s">
        <v>83</v>
      </c>
      <c r="B30" s="107" t="s">
        <v>20</v>
      </c>
      <c r="C30" s="108">
        <v>0.2</v>
      </c>
      <c r="D30" s="107" t="s">
        <v>97</v>
      </c>
      <c r="E30" s="109">
        <v>30000</v>
      </c>
      <c r="F30" s="109">
        <f t="shared" si="0"/>
        <v>6000</v>
      </c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4"/>
      <c r="EH30" s="104"/>
      <c r="EI30" s="104"/>
      <c r="EJ30" s="104"/>
      <c r="EK30" s="104"/>
      <c r="EL30" s="104"/>
      <c r="EM30" s="104"/>
      <c r="EN30" s="104"/>
      <c r="EO30" s="104"/>
      <c r="EP30" s="104"/>
      <c r="EQ30" s="104"/>
      <c r="ER30" s="104"/>
      <c r="ES30" s="104"/>
      <c r="ET30" s="104"/>
      <c r="EU30" s="104"/>
      <c r="EV30" s="104"/>
      <c r="EW30" s="104"/>
      <c r="EX30" s="104"/>
      <c r="EY30" s="104"/>
      <c r="EZ30" s="104"/>
      <c r="FA30" s="104"/>
      <c r="FB30" s="104"/>
      <c r="FC30" s="104"/>
      <c r="FD30" s="104"/>
      <c r="FE30" s="104"/>
      <c r="FF30" s="104"/>
      <c r="FG30" s="104"/>
      <c r="FH30" s="104"/>
      <c r="FI30" s="104"/>
      <c r="FJ30" s="104"/>
      <c r="FK30" s="104"/>
      <c r="FL30" s="104"/>
      <c r="FM30" s="104"/>
      <c r="FN30" s="104"/>
      <c r="FO30" s="104"/>
      <c r="FP30" s="104"/>
      <c r="FQ30" s="104"/>
      <c r="FR30" s="104"/>
      <c r="FS30" s="104"/>
      <c r="FT30" s="104"/>
      <c r="FU30" s="104"/>
      <c r="FV30" s="104"/>
      <c r="FW30" s="104"/>
      <c r="FX30" s="104"/>
      <c r="FY30" s="104"/>
      <c r="FZ30" s="104"/>
      <c r="GA30" s="104"/>
      <c r="GB30" s="104"/>
      <c r="GC30" s="104"/>
      <c r="GD30" s="104"/>
      <c r="GE30" s="104"/>
      <c r="GF30" s="104"/>
      <c r="GG30" s="104"/>
      <c r="GH30" s="104"/>
      <c r="GI30" s="104"/>
      <c r="GJ30" s="104"/>
      <c r="GK30" s="104"/>
      <c r="GL30" s="104"/>
      <c r="GM30" s="104"/>
      <c r="GN30" s="104"/>
      <c r="GO30" s="104"/>
      <c r="GP30" s="104"/>
      <c r="GQ30" s="104"/>
      <c r="GR30" s="104"/>
      <c r="GS30" s="104"/>
      <c r="GT30" s="104"/>
      <c r="GU30" s="104"/>
      <c r="GV30" s="104"/>
      <c r="GW30" s="104"/>
      <c r="GX30" s="104"/>
      <c r="GY30" s="104"/>
      <c r="GZ30" s="104"/>
      <c r="HA30" s="104"/>
      <c r="HB30" s="104"/>
      <c r="HC30" s="104"/>
      <c r="HD30" s="104"/>
      <c r="HE30" s="104"/>
      <c r="HF30" s="104"/>
      <c r="HG30" s="104"/>
      <c r="HH30" s="104"/>
      <c r="HI30" s="104"/>
      <c r="HJ30" s="104"/>
      <c r="HK30" s="104"/>
      <c r="HL30" s="104"/>
      <c r="HM30" s="104"/>
      <c r="HN30" s="104"/>
      <c r="HO30" s="104"/>
      <c r="HP30" s="104"/>
      <c r="HQ30" s="104"/>
      <c r="HR30" s="104"/>
      <c r="HS30" s="104"/>
      <c r="HT30" s="104"/>
      <c r="HU30" s="104"/>
      <c r="HV30" s="104"/>
      <c r="HW30" s="104"/>
      <c r="HX30" s="104"/>
      <c r="HY30" s="104"/>
      <c r="HZ30" s="104"/>
      <c r="IA30" s="104"/>
      <c r="IB30" s="104"/>
      <c r="IC30" s="104"/>
      <c r="ID30" s="104"/>
      <c r="IE30" s="104"/>
    </row>
    <row r="31" spans="1:239" s="105" customFormat="1" ht="12.75" customHeight="1" x14ac:dyDescent="0.25">
      <c r="A31" s="106" t="s">
        <v>84</v>
      </c>
      <c r="B31" s="107" t="s">
        <v>20</v>
      </c>
      <c r="C31" s="108">
        <v>2</v>
      </c>
      <c r="D31" s="107" t="s">
        <v>97</v>
      </c>
      <c r="E31" s="109">
        <v>30000</v>
      </c>
      <c r="F31" s="109">
        <f t="shared" si="0"/>
        <v>60000</v>
      </c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4"/>
      <c r="DT31" s="104"/>
      <c r="DU31" s="104"/>
      <c r="DV31" s="104"/>
      <c r="DW31" s="104"/>
      <c r="DX31" s="104"/>
      <c r="DY31" s="104"/>
      <c r="DZ31" s="104"/>
      <c r="EA31" s="104"/>
      <c r="EB31" s="104"/>
      <c r="EC31" s="104"/>
      <c r="ED31" s="104"/>
      <c r="EE31" s="104"/>
      <c r="EF31" s="104"/>
      <c r="EG31" s="104"/>
      <c r="EH31" s="104"/>
      <c r="EI31" s="104"/>
      <c r="EJ31" s="104"/>
      <c r="EK31" s="104"/>
      <c r="EL31" s="104"/>
      <c r="EM31" s="104"/>
      <c r="EN31" s="104"/>
      <c r="EO31" s="104"/>
      <c r="EP31" s="104"/>
      <c r="EQ31" s="104"/>
      <c r="ER31" s="104"/>
      <c r="ES31" s="104"/>
      <c r="ET31" s="104"/>
      <c r="EU31" s="104"/>
      <c r="EV31" s="104"/>
      <c r="EW31" s="104"/>
      <c r="EX31" s="104"/>
      <c r="EY31" s="104"/>
      <c r="EZ31" s="104"/>
      <c r="FA31" s="104"/>
      <c r="FB31" s="104"/>
      <c r="FC31" s="104"/>
      <c r="FD31" s="104"/>
      <c r="FE31" s="104"/>
      <c r="FF31" s="104"/>
      <c r="FG31" s="104"/>
      <c r="FH31" s="104"/>
      <c r="FI31" s="104"/>
      <c r="FJ31" s="104"/>
      <c r="FK31" s="104"/>
      <c r="FL31" s="104"/>
      <c r="FM31" s="104"/>
      <c r="FN31" s="104"/>
      <c r="FO31" s="104"/>
      <c r="FP31" s="104"/>
      <c r="FQ31" s="104"/>
      <c r="FR31" s="104"/>
      <c r="FS31" s="104"/>
      <c r="FT31" s="104"/>
      <c r="FU31" s="104"/>
      <c r="FV31" s="104"/>
      <c r="FW31" s="104"/>
      <c r="FX31" s="104"/>
      <c r="FY31" s="104"/>
      <c r="FZ31" s="104"/>
      <c r="GA31" s="104"/>
      <c r="GB31" s="104"/>
      <c r="GC31" s="104"/>
      <c r="GD31" s="104"/>
      <c r="GE31" s="104"/>
      <c r="GF31" s="104"/>
      <c r="GG31" s="104"/>
      <c r="GH31" s="104"/>
      <c r="GI31" s="104"/>
      <c r="GJ31" s="104"/>
      <c r="GK31" s="104"/>
      <c r="GL31" s="104"/>
      <c r="GM31" s="104"/>
      <c r="GN31" s="104"/>
      <c r="GO31" s="104"/>
      <c r="GP31" s="104"/>
      <c r="GQ31" s="104"/>
      <c r="GR31" s="104"/>
      <c r="GS31" s="104"/>
      <c r="GT31" s="104"/>
      <c r="GU31" s="104"/>
      <c r="GV31" s="104"/>
      <c r="GW31" s="104"/>
      <c r="GX31" s="104"/>
      <c r="GY31" s="104"/>
      <c r="GZ31" s="104"/>
      <c r="HA31" s="104"/>
      <c r="HB31" s="104"/>
      <c r="HC31" s="104"/>
      <c r="HD31" s="104"/>
      <c r="HE31" s="104"/>
      <c r="HF31" s="104"/>
      <c r="HG31" s="104"/>
      <c r="HH31" s="104"/>
      <c r="HI31" s="104"/>
      <c r="HJ31" s="104"/>
      <c r="HK31" s="104"/>
      <c r="HL31" s="104"/>
      <c r="HM31" s="104"/>
      <c r="HN31" s="104"/>
      <c r="HO31" s="104"/>
      <c r="HP31" s="104"/>
      <c r="HQ31" s="104"/>
      <c r="HR31" s="104"/>
      <c r="HS31" s="104"/>
      <c r="HT31" s="104"/>
      <c r="HU31" s="104"/>
      <c r="HV31" s="104"/>
      <c r="HW31" s="104"/>
      <c r="HX31" s="104"/>
      <c r="HY31" s="104"/>
      <c r="HZ31" s="104"/>
      <c r="IA31" s="104"/>
      <c r="IB31" s="104"/>
      <c r="IC31" s="104"/>
      <c r="ID31" s="104"/>
      <c r="IE31" s="104"/>
    </row>
    <row r="32" spans="1:239" s="105" customFormat="1" ht="12.75" customHeight="1" x14ac:dyDescent="0.25">
      <c r="A32" s="106" t="s">
        <v>85</v>
      </c>
      <c r="B32" s="107" t="s">
        <v>20</v>
      </c>
      <c r="C32" s="108">
        <v>3</v>
      </c>
      <c r="D32" s="107" t="s">
        <v>98</v>
      </c>
      <c r="E32" s="109">
        <v>30000</v>
      </c>
      <c r="F32" s="109">
        <f t="shared" si="0"/>
        <v>90000</v>
      </c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/>
      <c r="FY32" s="104"/>
      <c r="FZ32" s="104"/>
      <c r="GA32" s="104"/>
      <c r="GB32" s="104"/>
      <c r="GC32" s="104"/>
      <c r="GD32" s="104"/>
      <c r="GE32" s="104"/>
      <c r="GF32" s="104"/>
      <c r="GG32" s="104"/>
      <c r="GH32" s="104"/>
      <c r="GI32" s="104"/>
      <c r="GJ32" s="104"/>
      <c r="GK32" s="104"/>
      <c r="GL32" s="104"/>
      <c r="GM32" s="104"/>
      <c r="GN32" s="104"/>
      <c r="GO32" s="104"/>
      <c r="GP32" s="104"/>
      <c r="GQ32" s="104"/>
      <c r="GR32" s="104"/>
      <c r="GS32" s="104"/>
      <c r="GT32" s="104"/>
      <c r="GU32" s="104"/>
      <c r="GV32" s="104"/>
      <c r="GW32" s="104"/>
      <c r="GX32" s="104"/>
      <c r="GY32" s="104"/>
      <c r="GZ32" s="104"/>
      <c r="HA32" s="104"/>
      <c r="HB32" s="104"/>
      <c r="HC32" s="104"/>
      <c r="HD32" s="104"/>
      <c r="HE32" s="104"/>
      <c r="HF32" s="104"/>
      <c r="HG32" s="104"/>
      <c r="HH32" s="104"/>
      <c r="HI32" s="104"/>
      <c r="HJ32" s="104"/>
      <c r="HK32" s="104"/>
      <c r="HL32" s="104"/>
      <c r="HM32" s="104"/>
      <c r="HN32" s="104"/>
      <c r="HO32" s="104"/>
      <c r="HP32" s="104"/>
      <c r="HQ32" s="104"/>
      <c r="HR32" s="104"/>
      <c r="HS32" s="104"/>
      <c r="HT32" s="104"/>
      <c r="HU32" s="104"/>
      <c r="HV32" s="104"/>
      <c r="HW32" s="104"/>
      <c r="HX32" s="104"/>
      <c r="HY32" s="104"/>
      <c r="HZ32" s="104"/>
      <c r="IA32" s="104"/>
      <c r="IB32" s="104"/>
      <c r="IC32" s="104"/>
      <c r="ID32" s="104"/>
      <c r="IE32" s="104"/>
    </row>
    <row r="33" spans="1:239" ht="12.75" customHeight="1" x14ac:dyDescent="0.25">
      <c r="A33" s="27" t="s">
        <v>21</v>
      </c>
      <c r="B33" s="28"/>
      <c r="C33" s="28"/>
      <c r="D33" s="28"/>
      <c r="E33" s="28"/>
      <c r="F33" s="81">
        <f>SUM(F21:F32)</f>
        <v>2256000</v>
      </c>
    </row>
    <row r="34" spans="1:239" ht="12" customHeight="1" x14ac:dyDescent="0.25">
      <c r="A34" s="20"/>
      <c r="B34" s="22"/>
      <c r="C34" s="22"/>
      <c r="D34" s="22"/>
      <c r="E34" s="29"/>
      <c r="F34" s="29"/>
    </row>
    <row r="35" spans="1:239" ht="12" customHeight="1" x14ac:dyDescent="0.25">
      <c r="A35" s="30" t="s">
        <v>22</v>
      </c>
      <c r="B35" s="31"/>
      <c r="C35" s="32"/>
      <c r="D35" s="32"/>
      <c r="E35" s="33"/>
      <c r="F35" s="33"/>
    </row>
    <row r="36" spans="1:239" ht="24" customHeight="1" x14ac:dyDescent="0.25">
      <c r="A36" s="34" t="s">
        <v>14</v>
      </c>
      <c r="B36" s="35" t="s">
        <v>15</v>
      </c>
      <c r="C36" s="35" t="s">
        <v>16</v>
      </c>
      <c r="D36" s="34" t="s">
        <v>17</v>
      </c>
      <c r="E36" s="35" t="s">
        <v>18</v>
      </c>
      <c r="F36" s="34" t="s">
        <v>19</v>
      </c>
    </row>
    <row r="37" spans="1:239" ht="12" customHeight="1" x14ac:dyDescent="0.25">
      <c r="A37" s="36" t="s">
        <v>86</v>
      </c>
      <c r="B37" s="37" t="s">
        <v>86</v>
      </c>
      <c r="C37" s="37" t="s">
        <v>86</v>
      </c>
      <c r="D37" s="37" t="s">
        <v>86</v>
      </c>
      <c r="E37" s="78" t="s">
        <v>86</v>
      </c>
      <c r="F37" s="82">
        <v>0</v>
      </c>
    </row>
    <row r="38" spans="1:239" ht="12" customHeight="1" x14ac:dyDescent="0.25">
      <c r="A38" s="38" t="s">
        <v>23</v>
      </c>
      <c r="B38" s="39"/>
      <c r="C38" s="39"/>
      <c r="D38" s="39"/>
      <c r="E38" s="40"/>
      <c r="F38" s="83">
        <f>SUM(F37)</f>
        <v>0</v>
      </c>
    </row>
    <row r="39" spans="1:239" ht="12" customHeight="1" x14ac:dyDescent="0.25">
      <c r="A39" s="41"/>
      <c r="B39" s="42"/>
      <c r="C39" s="42"/>
      <c r="D39" s="42"/>
      <c r="E39" s="43"/>
      <c r="F39" s="43"/>
    </row>
    <row r="40" spans="1:239" ht="12" customHeight="1" x14ac:dyDescent="0.25">
      <c r="A40" s="84" t="s">
        <v>24</v>
      </c>
      <c r="B40" s="85"/>
      <c r="C40" s="86"/>
      <c r="D40" s="86"/>
      <c r="E40" s="87"/>
      <c r="F40" s="87"/>
    </row>
    <row r="41" spans="1:239" ht="24" customHeight="1" x14ac:dyDescent="0.25">
      <c r="A41" s="91" t="s">
        <v>14</v>
      </c>
      <c r="B41" s="91" t="s">
        <v>15</v>
      </c>
      <c r="C41" s="91" t="s">
        <v>16</v>
      </c>
      <c r="D41" s="91" t="s">
        <v>17</v>
      </c>
      <c r="E41" s="92" t="s">
        <v>18</v>
      </c>
      <c r="F41" s="91" t="s">
        <v>19</v>
      </c>
    </row>
    <row r="42" spans="1:239" ht="12.75" customHeight="1" x14ac:dyDescent="0.25">
      <c r="A42" s="93" t="s">
        <v>26</v>
      </c>
      <c r="B42" s="94" t="s">
        <v>25</v>
      </c>
      <c r="C42" s="95">
        <v>0.4</v>
      </c>
      <c r="D42" s="94" t="s">
        <v>135</v>
      </c>
      <c r="E42" s="96">
        <v>581452.80000000005</v>
      </c>
      <c r="F42" s="96">
        <f>C42*E42</f>
        <v>232581.12000000002</v>
      </c>
    </row>
    <row r="43" spans="1:239" ht="12.75" customHeight="1" x14ac:dyDescent="0.25">
      <c r="A43" s="93" t="s">
        <v>87</v>
      </c>
      <c r="B43" s="94" t="s">
        <v>25</v>
      </c>
      <c r="C43" s="95">
        <v>1</v>
      </c>
      <c r="D43" s="94" t="s">
        <v>114</v>
      </c>
      <c r="E43" s="96">
        <v>145363.20000000001</v>
      </c>
      <c r="F43" s="96">
        <f t="shared" ref="F43:F49" si="1">C43*E43</f>
        <v>145363.20000000001</v>
      </c>
    </row>
    <row r="44" spans="1:239" ht="12.75" customHeight="1" x14ac:dyDescent="0.25">
      <c r="A44" s="93" t="s">
        <v>88</v>
      </c>
      <c r="B44" s="94" t="s">
        <v>25</v>
      </c>
      <c r="C44" s="95">
        <v>1</v>
      </c>
      <c r="D44" s="94" t="s">
        <v>114</v>
      </c>
      <c r="E44" s="96">
        <v>145363.20000000001</v>
      </c>
      <c r="F44" s="96">
        <f t="shared" si="1"/>
        <v>145363.20000000001</v>
      </c>
    </row>
    <row r="45" spans="1:239" ht="12.75" customHeight="1" x14ac:dyDescent="0.25">
      <c r="A45" s="93" t="s">
        <v>89</v>
      </c>
      <c r="B45" s="94" t="s">
        <v>25</v>
      </c>
      <c r="C45" s="95">
        <v>0.5</v>
      </c>
      <c r="D45" s="94" t="s">
        <v>133</v>
      </c>
      <c r="E45" s="96">
        <v>290726.40000000002</v>
      </c>
      <c r="F45" s="96">
        <f t="shared" si="1"/>
        <v>145363.20000000001</v>
      </c>
    </row>
    <row r="46" spans="1:239" s="105" customFormat="1" ht="12.75" customHeight="1" x14ac:dyDescent="0.25">
      <c r="A46" s="110" t="s">
        <v>90</v>
      </c>
      <c r="B46" s="111" t="s">
        <v>25</v>
      </c>
      <c r="C46" s="112">
        <v>1.5</v>
      </c>
      <c r="D46" s="111" t="s">
        <v>99</v>
      </c>
      <c r="E46" s="113">
        <v>290726.40000000002</v>
      </c>
      <c r="F46" s="113">
        <f t="shared" si="1"/>
        <v>436089.60000000003</v>
      </c>
      <c r="G46" s="1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4"/>
      <c r="DV46" s="104"/>
      <c r="DW46" s="104"/>
      <c r="DX46" s="104"/>
      <c r="DY46" s="104"/>
      <c r="DZ46" s="104"/>
      <c r="EA46" s="104"/>
      <c r="EB46" s="104"/>
      <c r="EC46" s="104"/>
      <c r="ED46" s="104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</row>
    <row r="47" spans="1:239" ht="12.75" customHeight="1" x14ac:dyDescent="0.25">
      <c r="A47" s="93" t="s">
        <v>89</v>
      </c>
      <c r="B47" s="94" t="s">
        <v>25</v>
      </c>
      <c r="C47" s="95">
        <v>0.4</v>
      </c>
      <c r="D47" s="94" t="s">
        <v>136</v>
      </c>
      <c r="E47" s="96">
        <v>290726.40000000002</v>
      </c>
      <c r="F47" s="96">
        <f t="shared" si="1"/>
        <v>116290.56000000001</v>
      </c>
    </row>
    <row r="48" spans="1:239" ht="15" x14ac:dyDescent="0.25">
      <c r="A48" s="93" t="s">
        <v>91</v>
      </c>
      <c r="B48" s="94" t="s">
        <v>25</v>
      </c>
      <c r="C48" s="95">
        <v>0.2</v>
      </c>
      <c r="D48" s="94" t="s">
        <v>121</v>
      </c>
      <c r="E48" s="96">
        <v>327067.2</v>
      </c>
      <c r="F48" s="96">
        <f t="shared" si="1"/>
        <v>65413.440000000002</v>
      </c>
    </row>
    <row r="49" spans="1:239" ht="15" x14ac:dyDescent="0.25">
      <c r="A49" s="93" t="s">
        <v>92</v>
      </c>
      <c r="B49" s="94" t="s">
        <v>25</v>
      </c>
      <c r="C49" s="95">
        <v>0.2</v>
      </c>
      <c r="D49" s="94" t="s">
        <v>75</v>
      </c>
      <c r="E49" s="96">
        <v>181704</v>
      </c>
      <c r="F49" s="96">
        <f t="shared" si="1"/>
        <v>36340.800000000003</v>
      </c>
    </row>
    <row r="50" spans="1:239" ht="12.75" customHeight="1" x14ac:dyDescent="0.25">
      <c r="A50" s="97" t="s">
        <v>27</v>
      </c>
      <c r="B50" s="98"/>
      <c r="C50" s="98"/>
      <c r="D50" s="98"/>
      <c r="E50" s="98"/>
      <c r="F50" s="99">
        <f>F42+F43+F44+F45+F46+F47+F48+F49</f>
        <v>1322805.1200000001</v>
      </c>
    </row>
    <row r="51" spans="1:239" ht="12" customHeight="1" x14ac:dyDescent="0.25">
      <c r="A51" s="88"/>
      <c r="B51" s="89"/>
      <c r="C51" s="89"/>
      <c r="D51" s="89"/>
      <c r="E51" s="90"/>
      <c r="F51" s="90"/>
    </row>
    <row r="52" spans="1:239" ht="12" customHeight="1" x14ac:dyDescent="0.25">
      <c r="A52" s="84" t="s">
        <v>28</v>
      </c>
      <c r="B52" s="85"/>
      <c r="C52" s="86"/>
      <c r="D52" s="86"/>
      <c r="E52" s="87"/>
      <c r="F52" s="87"/>
    </row>
    <row r="53" spans="1:239" ht="24" customHeight="1" x14ac:dyDescent="0.25">
      <c r="A53" s="92" t="s">
        <v>29</v>
      </c>
      <c r="B53" s="92" t="s">
        <v>30</v>
      </c>
      <c r="C53" s="92" t="s">
        <v>31</v>
      </c>
      <c r="D53" s="92" t="s">
        <v>17</v>
      </c>
      <c r="E53" s="92" t="s">
        <v>18</v>
      </c>
      <c r="F53" s="92" t="s">
        <v>19</v>
      </c>
    </row>
    <row r="54" spans="1:239" ht="12.75" customHeight="1" x14ac:dyDescent="0.25">
      <c r="A54" s="116" t="s">
        <v>101</v>
      </c>
      <c r="B54" s="117" t="s">
        <v>100</v>
      </c>
      <c r="C54" s="118">
        <v>2</v>
      </c>
      <c r="D54" s="119" t="s">
        <v>115</v>
      </c>
      <c r="E54" s="118">
        <v>696600</v>
      </c>
      <c r="F54" s="118">
        <f>C54*E54</f>
        <v>1393200</v>
      </c>
    </row>
    <row r="55" spans="1:239" ht="12.75" customHeight="1" x14ac:dyDescent="0.25">
      <c r="A55" s="120" t="s">
        <v>32</v>
      </c>
      <c r="B55" s="121"/>
      <c r="C55" s="122"/>
      <c r="D55" s="121"/>
      <c r="E55" s="118"/>
      <c r="F55" s="118">
        <f t="shared" ref="F55:F77" si="2">C55*E55</f>
        <v>0</v>
      </c>
    </row>
    <row r="56" spans="1:239" s="154" customFormat="1" ht="12.75" customHeight="1" x14ac:dyDescent="0.25">
      <c r="A56" s="123" t="s">
        <v>93</v>
      </c>
      <c r="B56" s="124" t="s">
        <v>33</v>
      </c>
      <c r="C56" s="124">
        <v>300</v>
      </c>
      <c r="D56" s="124" t="s">
        <v>97</v>
      </c>
      <c r="E56" s="125">
        <v>1639</v>
      </c>
      <c r="F56" s="125">
        <f t="shared" si="2"/>
        <v>491700</v>
      </c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  <c r="BI56" s="153"/>
      <c r="BJ56" s="153"/>
      <c r="BK56" s="153"/>
      <c r="BL56" s="153"/>
      <c r="BM56" s="153"/>
      <c r="BN56" s="153"/>
      <c r="BO56" s="153"/>
      <c r="BP56" s="153"/>
      <c r="BQ56" s="153"/>
      <c r="BR56" s="153"/>
      <c r="BS56" s="153"/>
      <c r="BT56" s="153"/>
      <c r="BU56" s="153"/>
      <c r="BV56" s="153"/>
      <c r="BW56" s="153"/>
      <c r="BX56" s="153"/>
      <c r="BY56" s="153"/>
      <c r="BZ56" s="153"/>
      <c r="CA56" s="153"/>
      <c r="CB56" s="153"/>
      <c r="CC56" s="153"/>
      <c r="CD56" s="153"/>
      <c r="CE56" s="153"/>
      <c r="CF56" s="153"/>
      <c r="CG56" s="153"/>
      <c r="CH56" s="153"/>
      <c r="CI56" s="153"/>
      <c r="CJ56" s="153"/>
      <c r="CK56" s="153"/>
      <c r="CL56" s="153"/>
      <c r="CM56" s="153"/>
      <c r="CN56" s="153"/>
      <c r="CO56" s="153"/>
      <c r="CP56" s="153"/>
      <c r="CQ56" s="153"/>
      <c r="CR56" s="153"/>
      <c r="CS56" s="153"/>
      <c r="CT56" s="153"/>
      <c r="CU56" s="153"/>
      <c r="CV56" s="153"/>
      <c r="CW56" s="153"/>
      <c r="CX56" s="153"/>
      <c r="CY56" s="153"/>
      <c r="CZ56" s="153"/>
      <c r="DA56" s="153"/>
      <c r="DB56" s="153"/>
      <c r="DC56" s="153"/>
      <c r="DD56" s="153"/>
      <c r="DE56" s="153"/>
      <c r="DF56" s="153"/>
      <c r="DG56" s="153"/>
      <c r="DH56" s="153"/>
      <c r="DI56" s="153"/>
      <c r="DJ56" s="153"/>
      <c r="DK56" s="153"/>
      <c r="DL56" s="153"/>
      <c r="DM56" s="153"/>
      <c r="DN56" s="153"/>
      <c r="DO56" s="153"/>
      <c r="DP56" s="153"/>
      <c r="DQ56" s="153"/>
      <c r="DR56" s="153"/>
      <c r="DS56" s="153"/>
      <c r="DT56" s="153"/>
      <c r="DU56" s="153"/>
      <c r="DV56" s="153"/>
      <c r="DW56" s="153"/>
      <c r="DX56" s="153"/>
      <c r="DY56" s="153"/>
      <c r="DZ56" s="153"/>
      <c r="EA56" s="153"/>
      <c r="EB56" s="153"/>
      <c r="EC56" s="153"/>
      <c r="ED56" s="153"/>
      <c r="EE56" s="153"/>
      <c r="EF56" s="153"/>
      <c r="EG56" s="153"/>
      <c r="EH56" s="153"/>
      <c r="EI56" s="153"/>
      <c r="EJ56" s="153"/>
      <c r="EK56" s="153"/>
      <c r="EL56" s="153"/>
      <c r="EM56" s="153"/>
      <c r="EN56" s="153"/>
      <c r="EO56" s="153"/>
      <c r="EP56" s="153"/>
      <c r="EQ56" s="153"/>
      <c r="ER56" s="153"/>
      <c r="ES56" s="153"/>
      <c r="ET56" s="153"/>
      <c r="EU56" s="153"/>
      <c r="EV56" s="153"/>
      <c r="EW56" s="153"/>
      <c r="EX56" s="153"/>
      <c r="EY56" s="153"/>
      <c r="EZ56" s="153"/>
      <c r="FA56" s="153"/>
      <c r="FB56" s="153"/>
      <c r="FC56" s="153"/>
      <c r="FD56" s="153"/>
      <c r="FE56" s="153"/>
      <c r="FF56" s="153"/>
      <c r="FG56" s="153"/>
      <c r="FH56" s="153"/>
      <c r="FI56" s="153"/>
      <c r="FJ56" s="153"/>
      <c r="FK56" s="153"/>
      <c r="FL56" s="153"/>
      <c r="FM56" s="153"/>
      <c r="FN56" s="153"/>
      <c r="FO56" s="153"/>
      <c r="FP56" s="153"/>
      <c r="FQ56" s="153"/>
      <c r="FR56" s="153"/>
      <c r="FS56" s="153"/>
      <c r="FT56" s="153"/>
      <c r="FU56" s="153"/>
      <c r="FV56" s="153"/>
      <c r="FW56" s="153"/>
      <c r="FX56" s="153"/>
      <c r="FY56" s="153"/>
      <c r="FZ56" s="153"/>
      <c r="GA56" s="153"/>
      <c r="GB56" s="153"/>
      <c r="GC56" s="153"/>
      <c r="GD56" s="153"/>
      <c r="GE56" s="153"/>
      <c r="GF56" s="153"/>
      <c r="GG56" s="153"/>
      <c r="GH56" s="153"/>
      <c r="GI56" s="153"/>
      <c r="GJ56" s="153"/>
      <c r="GK56" s="153"/>
      <c r="GL56" s="153"/>
      <c r="GM56" s="153"/>
      <c r="GN56" s="153"/>
      <c r="GO56" s="153"/>
      <c r="GP56" s="153"/>
      <c r="GQ56" s="153"/>
      <c r="GR56" s="153"/>
      <c r="GS56" s="153"/>
      <c r="GT56" s="153"/>
      <c r="GU56" s="153"/>
      <c r="GV56" s="153"/>
      <c r="GW56" s="153"/>
      <c r="GX56" s="153"/>
      <c r="GY56" s="153"/>
      <c r="GZ56" s="153"/>
      <c r="HA56" s="153"/>
      <c r="HB56" s="153"/>
      <c r="HC56" s="153"/>
      <c r="HD56" s="153"/>
      <c r="HE56" s="153"/>
      <c r="HF56" s="153"/>
      <c r="HG56" s="153"/>
      <c r="HH56" s="153"/>
      <c r="HI56" s="153"/>
      <c r="HJ56" s="153"/>
      <c r="HK56" s="153"/>
      <c r="HL56" s="153"/>
      <c r="HM56" s="153"/>
      <c r="HN56" s="153"/>
      <c r="HO56" s="153"/>
      <c r="HP56" s="153"/>
      <c r="HQ56" s="153"/>
      <c r="HR56" s="153"/>
      <c r="HS56" s="153"/>
      <c r="HT56" s="153"/>
      <c r="HU56" s="153"/>
      <c r="HV56" s="153"/>
      <c r="HW56" s="153"/>
      <c r="HX56" s="153"/>
      <c r="HY56" s="153"/>
      <c r="HZ56" s="153"/>
      <c r="IA56" s="153"/>
      <c r="IB56" s="153"/>
      <c r="IC56" s="153"/>
      <c r="ID56" s="153"/>
      <c r="IE56" s="153"/>
    </row>
    <row r="57" spans="1:239" s="154" customFormat="1" ht="12.75" customHeight="1" x14ac:dyDescent="0.25">
      <c r="A57" s="123" t="s">
        <v>139</v>
      </c>
      <c r="B57" s="126" t="s">
        <v>33</v>
      </c>
      <c r="C57" s="127">
        <v>400</v>
      </c>
      <c r="D57" s="126" t="s">
        <v>114</v>
      </c>
      <c r="E57" s="125">
        <v>1459</v>
      </c>
      <c r="F57" s="125">
        <f t="shared" si="2"/>
        <v>583600</v>
      </c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/>
      <c r="BJ57" s="153"/>
      <c r="BK57" s="153"/>
      <c r="BL57" s="153"/>
      <c r="BM57" s="153"/>
      <c r="BN57" s="153"/>
      <c r="BO57" s="153"/>
      <c r="BP57" s="153"/>
      <c r="BQ57" s="153"/>
      <c r="BR57" s="153"/>
      <c r="BS57" s="153"/>
      <c r="BT57" s="153"/>
      <c r="BU57" s="153"/>
      <c r="BV57" s="153"/>
      <c r="BW57" s="153"/>
      <c r="BX57" s="153"/>
      <c r="BY57" s="153"/>
      <c r="BZ57" s="153"/>
      <c r="CA57" s="153"/>
      <c r="CB57" s="153"/>
      <c r="CC57" s="153"/>
      <c r="CD57" s="153"/>
      <c r="CE57" s="153"/>
      <c r="CF57" s="153"/>
      <c r="CG57" s="153"/>
      <c r="CH57" s="153"/>
      <c r="CI57" s="153"/>
      <c r="CJ57" s="153"/>
      <c r="CK57" s="153"/>
      <c r="CL57" s="153"/>
      <c r="CM57" s="153"/>
      <c r="CN57" s="153"/>
      <c r="CO57" s="153"/>
      <c r="CP57" s="153"/>
      <c r="CQ57" s="153"/>
      <c r="CR57" s="153"/>
      <c r="CS57" s="153"/>
      <c r="CT57" s="153"/>
      <c r="CU57" s="153"/>
      <c r="CV57" s="153"/>
      <c r="CW57" s="153"/>
      <c r="CX57" s="153"/>
      <c r="CY57" s="153"/>
      <c r="CZ57" s="153"/>
      <c r="DA57" s="153"/>
      <c r="DB57" s="153"/>
      <c r="DC57" s="153"/>
      <c r="DD57" s="153"/>
      <c r="DE57" s="153"/>
      <c r="DF57" s="153"/>
      <c r="DG57" s="153"/>
      <c r="DH57" s="153"/>
      <c r="DI57" s="153"/>
      <c r="DJ57" s="153"/>
      <c r="DK57" s="153"/>
      <c r="DL57" s="153"/>
      <c r="DM57" s="153"/>
      <c r="DN57" s="153"/>
      <c r="DO57" s="153"/>
      <c r="DP57" s="153"/>
      <c r="DQ57" s="153"/>
      <c r="DR57" s="153"/>
      <c r="DS57" s="153"/>
      <c r="DT57" s="153"/>
      <c r="DU57" s="153"/>
      <c r="DV57" s="153"/>
      <c r="DW57" s="153"/>
      <c r="DX57" s="153"/>
      <c r="DY57" s="153"/>
      <c r="DZ57" s="153"/>
      <c r="EA57" s="153"/>
      <c r="EB57" s="153"/>
      <c r="EC57" s="153"/>
      <c r="ED57" s="153"/>
      <c r="EE57" s="153"/>
      <c r="EF57" s="153"/>
      <c r="EG57" s="153"/>
      <c r="EH57" s="153"/>
      <c r="EI57" s="153"/>
      <c r="EJ57" s="153"/>
      <c r="EK57" s="153"/>
      <c r="EL57" s="153"/>
      <c r="EM57" s="153"/>
      <c r="EN57" s="153"/>
      <c r="EO57" s="153"/>
      <c r="EP57" s="153"/>
      <c r="EQ57" s="153"/>
      <c r="ER57" s="153"/>
      <c r="ES57" s="153"/>
      <c r="ET57" s="153"/>
      <c r="EU57" s="153"/>
      <c r="EV57" s="153"/>
      <c r="EW57" s="153"/>
      <c r="EX57" s="153"/>
      <c r="EY57" s="153"/>
      <c r="EZ57" s="153"/>
      <c r="FA57" s="153"/>
      <c r="FB57" s="153"/>
      <c r="FC57" s="153"/>
      <c r="FD57" s="153"/>
      <c r="FE57" s="153"/>
      <c r="FF57" s="153"/>
      <c r="FG57" s="153"/>
      <c r="FH57" s="153"/>
      <c r="FI57" s="153"/>
      <c r="FJ57" s="153"/>
      <c r="FK57" s="153"/>
      <c r="FL57" s="153"/>
      <c r="FM57" s="153"/>
      <c r="FN57" s="153"/>
      <c r="FO57" s="153"/>
      <c r="FP57" s="153"/>
      <c r="FQ57" s="153"/>
      <c r="FR57" s="153"/>
      <c r="FS57" s="153"/>
      <c r="FT57" s="153"/>
      <c r="FU57" s="153"/>
      <c r="FV57" s="153"/>
      <c r="FW57" s="153"/>
      <c r="FX57" s="153"/>
      <c r="FY57" s="153"/>
      <c r="FZ57" s="153"/>
      <c r="GA57" s="153"/>
      <c r="GB57" s="153"/>
      <c r="GC57" s="153"/>
      <c r="GD57" s="153"/>
      <c r="GE57" s="153"/>
      <c r="GF57" s="153"/>
      <c r="GG57" s="153"/>
      <c r="GH57" s="153"/>
      <c r="GI57" s="153"/>
      <c r="GJ57" s="153"/>
      <c r="GK57" s="153"/>
      <c r="GL57" s="153"/>
      <c r="GM57" s="153"/>
      <c r="GN57" s="153"/>
      <c r="GO57" s="153"/>
      <c r="GP57" s="153"/>
      <c r="GQ57" s="153"/>
      <c r="GR57" s="153"/>
      <c r="GS57" s="153"/>
      <c r="GT57" s="153"/>
      <c r="GU57" s="153"/>
      <c r="GV57" s="153"/>
      <c r="GW57" s="153"/>
      <c r="GX57" s="153"/>
      <c r="GY57" s="153"/>
      <c r="GZ57" s="153"/>
      <c r="HA57" s="153"/>
      <c r="HB57" s="153"/>
      <c r="HC57" s="153"/>
      <c r="HD57" s="153"/>
      <c r="HE57" s="153"/>
      <c r="HF57" s="153"/>
      <c r="HG57" s="153"/>
      <c r="HH57" s="153"/>
      <c r="HI57" s="153"/>
      <c r="HJ57" s="153"/>
      <c r="HK57" s="153"/>
      <c r="HL57" s="153"/>
      <c r="HM57" s="153"/>
      <c r="HN57" s="153"/>
      <c r="HO57" s="153"/>
      <c r="HP57" s="153"/>
      <c r="HQ57" s="153"/>
      <c r="HR57" s="153"/>
      <c r="HS57" s="153"/>
      <c r="HT57" s="153"/>
      <c r="HU57" s="153"/>
      <c r="HV57" s="153"/>
      <c r="HW57" s="153"/>
      <c r="HX57" s="153"/>
      <c r="HY57" s="153"/>
      <c r="HZ57" s="153"/>
      <c r="IA57" s="153"/>
      <c r="IB57" s="153"/>
      <c r="IC57" s="153"/>
      <c r="ID57" s="153"/>
      <c r="IE57" s="153"/>
    </row>
    <row r="58" spans="1:239" s="154" customFormat="1" ht="12.75" customHeight="1" x14ac:dyDescent="0.25">
      <c r="A58" s="123" t="s">
        <v>109</v>
      </c>
      <c r="B58" s="126" t="s">
        <v>33</v>
      </c>
      <c r="C58" s="127">
        <v>300</v>
      </c>
      <c r="D58" s="126" t="s">
        <v>94</v>
      </c>
      <c r="E58" s="125">
        <v>2237</v>
      </c>
      <c r="F58" s="125">
        <f t="shared" si="2"/>
        <v>671100</v>
      </c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3"/>
      <c r="BJ58" s="153"/>
      <c r="BK58" s="153"/>
      <c r="BL58" s="153"/>
      <c r="BM58" s="153"/>
      <c r="BN58" s="153"/>
      <c r="BO58" s="153"/>
      <c r="BP58" s="153"/>
      <c r="BQ58" s="153"/>
      <c r="BR58" s="153"/>
      <c r="BS58" s="153"/>
      <c r="BT58" s="153"/>
      <c r="BU58" s="153"/>
      <c r="BV58" s="153"/>
      <c r="BW58" s="153"/>
      <c r="BX58" s="153"/>
      <c r="BY58" s="153"/>
      <c r="BZ58" s="153"/>
      <c r="CA58" s="153"/>
      <c r="CB58" s="153"/>
      <c r="CC58" s="153"/>
      <c r="CD58" s="153"/>
      <c r="CE58" s="153"/>
      <c r="CF58" s="153"/>
      <c r="CG58" s="153"/>
      <c r="CH58" s="153"/>
      <c r="CI58" s="153"/>
      <c r="CJ58" s="153"/>
      <c r="CK58" s="153"/>
      <c r="CL58" s="153"/>
      <c r="CM58" s="153"/>
      <c r="CN58" s="153"/>
      <c r="CO58" s="153"/>
      <c r="CP58" s="153"/>
      <c r="CQ58" s="153"/>
      <c r="CR58" s="153"/>
      <c r="CS58" s="153"/>
      <c r="CT58" s="153"/>
      <c r="CU58" s="153"/>
      <c r="CV58" s="153"/>
      <c r="CW58" s="153"/>
      <c r="CX58" s="153"/>
      <c r="CY58" s="153"/>
      <c r="CZ58" s="153"/>
      <c r="DA58" s="153"/>
      <c r="DB58" s="153"/>
      <c r="DC58" s="153"/>
      <c r="DD58" s="153"/>
      <c r="DE58" s="153"/>
      <c r="DF58" s="153"/>
      <c r="DG58" s="153"/>
      <c r="DH58" s="153"/>
      <c r="DI58" s="153"/>
      <c r="DJ58" s="153"/>
      <c r="DK58" s="153"/>
      <c r="DL58" s="153"/>
      <c r="DM58" s="153"/>
      <c r="DN58" s="153"/>
      <c r="DO58" s="153"/>
      <c r="DP58" s="153"/>
      <c r="DQ58" s="153"/>
      <c r="DR58" s="153"/>
      <c r="DS58" s="153"/>
      <c r="DT58" s="153"/>
      <c r="DU58" s="153"/>
      <c r="DV58" s="153"/>
      <c r="DW58" s="153"/>
      <c r="DX58" s="153"/>
      <c r="DY58" s="153"/>
      <c r="DZ58" s="153"/>
      <c r="EA58" s="153"/>
      <c r="EB58" s="153"/>
      <c r="EC58" s="153"/>
      <c r="ED58" s="153"/>
      <c r="EE58" s="153"/>
      <c r="EF58" s="153"/>
      <c r="EG58" s="153"/>
      <c r="EH58" s="153"/>
      <c r="EI58" s="153"/>
      <c r="EJ58" s="153"/>
      <c r="EK58" s="153"/>
      <c r="EL58" s="153"/>
      <c r="EM58" s="153"/>
      <c r="EN58" s="153"/>
      <c r="EO58" s="153"/>
      <c r="EP58" s="153"/>
      <c r="EQ58" s="153"/>
      <c r="ER58" s="153"/>
      <c r="ES58" s="153"/>
      <c r="ET58" s="153"/>
      <c r="EU58" s="153"/>
      <c r="EV58" s="153"/>
      <c r="EW58" s="153"/>
      <c r="EX58" s="153"/>
      <c r="EY58" s="153"/>
      <c r="EZ58" s="153"/>
      <c r="FA58" s="153"/>
      <c r="FB58" s="153"/>
      <c r="FC58" s="153"/>
      <c r="FD58" s="153"/>
      <c r="FE58" s="153"/>
      <c r="FF58" s="153"/>
      <c r="FG58" s="153"/>
      <c r="FH58" s="153"/>
      <c r="FI58" s="153"/>
      <c r="FJ58" s="153"/>
      <c r="FK58" s="153"/>
      <c r="FL58" s="153"/>
      <c r="FM58" s="153"/>
      <c r="FN58" s="153"/>
      <c r="FO58" s="153"/>
      <c r="FP58" s="153"/>
      <c r="FQ58" s="153"/>
      <c r="FR58" s="153"/>
      <c r="FS58" s="153"/>
      <c r="FT58" s="153"/>
      <c r="FU58" s="153"/>
      <c r="FV58" s="153"/>
      <c r="FW58" s="153"/>
      <c r="FX58" s="153"/>
      <c r="FY58" s="153"/>
      <c r="FZ58" s="153"/>
      <c r="GA58" s="153"/>
      <c r="GB58" s="153"/>
      <c r="GC58" s="153"/>
      <c r="GD58" s="153"/>
      <c r="GE58" s="153"/>
      <c r="GF58" s="153"/>
      <c r="GG58" s="153"/>
      <c r="GH58" s="153"/>
      <c r="GI58" s="153"/>
      <c r="GJ58" s="153"/>
      <c r="GK58" s="153"/>
      <c r="GL58" s="153"/>
      <c r="GM58" s="153"/>
      <c r="GN58" s="153"/>
      <c r="GO58" s="153"/>
      <c r="GP58" s="153"/>
      <c r="GQ58" s="153"/>
      <c r="GR58" s="153"/>
      <c r="GS58" s="153"/>
      <c r="GT58" s="153"/>
      <c r="GU58" s="153"/>
      <c r="GV58" s="153"/>
      <c r="GW58" s="153"/>
      <c r="GX58" s="153"/>
      <c r="GY58" s="153"/>
      <c r="GZ58" s="153"/>
      <c r="HA58" s="153"/>
      <c r="HB58" s="153"/>
      <c r="HC58" s="153"/>
      <c r="HD58" s="153"/>
      <c r="HE58" s="153"/>
      <c r="HF58" s="153"/>
      <c r="HG58" s="153"/>
      <c r="HH58" s="153"/>
      <c r="HI58" s="153"/>
      <c r="HJ58" s="153"/>
      <c r="HK58" s="153"/>
      <c r="HL58" s="153"/>
      <c r="HM58" s="153"/>
      <c r="HN58" s="153"/>
      <c r="HO58" s="153"/>
      <c r="HP58" s="153"/>
      <c r="HQ58" s="153"/>
      <c r="HR58" s="153"/>
      <c r="HS58" s="153"/>
      <c r="HT58" s="153"/>
      <c r="HU58" s="153"/>
      <c r="HV58" s="153"/>
      <c r="HW58" s="153"/>
      <c r="HX58" s="153"/>
      <c r="HY58" s="153"/>
      <c r="HZ58" s="153"/>
      <c r="IA58" s="153"/>
      <c r="IB58" s="153"/>
      <c r="IC58" s="153"/>
      <c r="ID58" s="153"/>
      <c r="IE58" s="153"/>
    </row>
    <row r="59" spans="1:239" s="105" customFormat="1" ht="12.75" customHeight="1" x14ac:dyDescent="0.25">
      <c r="A59" s="128" t="s">
        <v>110</v>
      </c>
      <c r="B59" s="126"/>
      <c r="C59" s="127"/>
      <c r="D59" s="126"/>
      <c r="E59" s="125"/>
      <c r="F59" s="125">
        <f t="shared" si="2"/>
        <v>0</v>
      </c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  <c r="BU59" s="104"/>
      <c r="BV59" s="104"/>
      <c r="BW59" s="104"/>
      <c r="BX59" s="104"/>
      <c r="BY59" s="104"/>
      <c r="BZ59" s="104"/>
      <c r="CA59" s="104"/>
      <c r="CB59" s="104"/>
      <c r="CC59" s="104"/>
      <c r="CD59" s="104"/>
      <c r="CE59" s="104"/>
      <c r="CF59" s="104"/>
      <c r="CG59" s="104"/>
      <c r="CH59" s="104"/>
      <c r="CI59" s="104"/>
      <c r="CJ59" s="104"/>
      <c r="CK59" s="104"/>
      <c r="CL59" s="104"/>
      <c r="CM59" s="104"/>
      <c r="CN59" s="104"/>
      <c r="CO59" s="104"/>
      <c r="CP59" s="104"/>
      <c r="CQ59" s="104"/>
      <c r="CR59" s="104"/>
      <c r="CS59" s="104"/>
      <c r="CT59" s="104"/>
      <c r="CU59" s="104"/>
      <c r="CV59" s="104"/>
      <c r="CW59" s="104"/>
      <c r="CX59" s="104"/>
      <c r="CY59" s="104"/>
      <c r="CZ59" s="104"/>
      <c r="DA59" s="104"/>
      <c r="DB59" s="104"/>
      <c r="DC59" s="104"/>
      <c r="DD59" s="104"/>
      <c r="DE59" s="104"/>
      <c r="DF59" s="104"/>
      <c r="DG59" s="104"/>
      <c r="DH59" s="104"/>
      <c r="DI59" s="104"/>
      <c r="DJ59" s="104"/>
      <c r="DK59" s="104"/>
      <c r="DL59" s="104"/>
      <c r="DM59" s="104"/>
      <c r="DN59" s="104"/>
      <c r="DO59" s="104"/>
      <c r="DP59" s="104"/>
      <c r="DQ59" s="104"/>
      <c r="DR59" s="104"/>
      <c r="DS59" s="104"/>
      <c r="DT59" s="104"/>
      <c r="DU59" s="104"/>
      <c r="DV59" s="104"/>
      <c r="DW59" s="104"/>
      <c r="DX59" s="104"/>
      <c r="DY59" s="104"/>
      <c r="DZ59" s="104"/>
      <c r="EA59" s="104"/>
      <c r="EB59" s="104"/>
      <c r="EC59" s="104"/>
      <c r="ED59" s="104"/>
      <c r="EE59" s="104"/>
      <c r="EF59" s="104"/>
      <c r="EG59" s="104"/>
      <c r="EH59" s="104"/>
      <c r="EI59" s="104"/>
      <c r="EJ59" s="104"/>
      <c r="EK59" s="104"/>
      <c r="EL59" s="104"/>
      <c r="EM59" s="104"/>
      <c r="EN59" s="104"/>
      <c r="EO59" s="104"/>
      <c r="EP59" s="104"/>
      <c r="EQ59" s="104"/>
      <c r="ER59" s="104"/>
      <c r="ES59" s="104"/>
      <c r="ET59" s="104"/>
      <c r="EU59" s="104"/>
      <c r="EV59" s="104"/>
      <c r="EW59" s="104"/>
      <c r="EX59" s="104"/>
      <c r="EY59" s="104"/>
      <c r="EZ59" s="104"/>
      <c r="FA59" s="104"/>
      <c r="FB59" s="104"/>
      <c r="FC59" s="104"/>
      <c r="FD59" s="104"/>
      <c r="FE59" s="104"/>
      <c r="FF59" s="104"/>
      <c r="FG59" s="104"/>
      <c r="FH59" s="104"/>
      <c r="FI59" s="104"/>
      <c r="FJ59" s="104"/>
      <c r="FK59" s="104"/>
      <c r="FL59" s="104"/>
      <c r="FM59" s="104"/>
      <c r="FN59" s="104"/>
      <c r="FO59" s="104"/>
      <c r="FP59" s="104"/>
      <c r="FQ59" s="104"/>
      <c r="FR59" s="104"/>
      <c r="FS59" s="104"/>
      <c r="FT59" s="104"/>
      <c r="FU59" s="104"/>
      <c r="FV59" s="104"/>
      <c r="FW59" s="104"/>
      <c r="FX59" s="104"/>
      <c r="FY59" s="104"/>
      <c r="FZ59" s="104"/>
      <c r="GA59" s="104"/>
      <c r="GB59" s="104"/>
      <c r="GC59" s="104"/>
      <c r="GD59" s="104"/>
      <c r="GE59" s="104"/>
      <c r="GF59" s="104"/>
      <c r="GG59" s="104"/>
      <c r="GH59" s="104"/>
      <c r="GI59" s="104"/>
      <c r="GJ59" s="104"/>
      <c r="GK59" s="104"/>
      <c r="GL59" s="104"/>
      <c r="GM59" s="104"/>
      <c r="GN59" s="104"/>
      <c r="GO59" s="104"/>
      <c r="GP59" s="104"/>
      <c r="GQ59" s="104"/>
      <c r="GR59" s="104"/>
      <c r="GS59" s="104"/>
      <c r="GT59" s="104"/>
      <c r="GU59" s="104"/>
      <c r="GV59" s="104"/>
      <c r="GW59" s="104"/>
      <c r="GX59" s="104"/>
      <c r="GY59" s="104"/>
      <c r="GZ59" s="104"/>
      <c r="HA59" s="104"/>
      <c r="HB59" s="104"/>
      <c r="HC59" s="104"/>
      <c r="HD59" s="104"/>
      <c r="HE59" s="104"/>
      <c r="HF59" s="104"/>
      <c r="HG59" s="104"/>
      <c r="HH59" s="104"/>
      <c r="HI59" s="104"/>
      <c r="HJ59" s="104"/>
      <c r="HK59" s="104"/>
      <c r="HL59" s="104"/>
      <c r="HM59" s="104"/>
      <c r="HN59" s="104"/>
      <c r="HO59" s="104"/>
      <c r="HP59" s="104"/>
      <c r="HQ59" s="104"/>
      <c r="HR59" s="104"/>
      <c r="HS59" s="104"/>
      <c r="HT59" s="104"/>
      <c r="HU59" s="104"/>
      <c r="HV59" s="104"/>
      <c r="HW59" s="104"/>
      <c r="HX59" s="104"/>
      <c r="HY59" s="104"/>
      <c r="HZ59" s="104"/>
      <c r="IA59" s="104"/>
      <c r="IB59" s="104"/>
      <c r="IC59" s="104"/>
      <c r="ID59" s="104"/>
      <c r="IE59" s="104"/>
    </row>
    <row r="60" spans="1:239" s="105" customFormat="1" ht="12.75" customHeight="1" x14ac:dyDescent="0.25">
      <c r="A60" s="123" t="s">
        <v>111</v>
      </c>
      <c r="B60" s="126" t="s">
        <v>96</v>
      </c>
      <c r="C60" s="127">
        <v>4</v>
      </c>
      <c r="D60" s="126" t="s">
        <v>116</v>
      </c>
      <c r="E60" s="125">
        <v>21661</v>
      </c>
      <c r="F60" s="125">
        <f t="shared" si="2"/>
        <v>86644</v>
      </c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  <c r="BU60" s="104"/>
      <c r="BV60" s="104"/>
      <c r="BW60" s="104"/>
      <c r="BX60" s="104"/>
      <c r="BY60" s="104"/>
      <c r="BZ60" s="104"/>
      <c r="CA60" s="104"/>
      <c r="CB60" s="104"/>
      <c r="CC60" s="104"/>
      <c r="CD60" s="104"/>
      <c r="CE60" s="104"/>
      <c r="CF60" s="104"/>
      <c r="CG60" s="104"/>
      <c r="CH60" s="104"/>
      <c r="CI60" s="104"/>
      <c r="CJ60" s="104"/>
      <c r="CK60" s="104"/>
      <c r="CL60" s="104"/>
      <c r="CM60" s="104"/>
      <c r="CN60" s="104"/>
      <c r="CO60" s="104"/>
      <c r="CP60" s="104"/>
      <c r="CQ60" s="104"/>
      <c r="CR60" s="104"/>
      <c r="CS60" s="104"/>
      <c r="CT60" s="104"/>
      <c r="CU60" s="104"/>
      <c r="CV60" s="104"/>
      <c r="CW60" s="104"/>
      <c r="CX60" s="104"/>
      <c r="CY60" s="104"/>
      <c r="CZ60" s="104"/>
      <c r="DA60" s="104"/>
      <c r="DB60" s="104"/>
      <c r="DC60" s="104"/>
      <c r="DD60" s="104"/>
      <c r="DE60" s="104"/>
      <c r="DF60" s="104"/>
      <c r="DG60" s="104"/>
      <c r="DH60" s="104"/>
      <c r="DI60" s="104"/>
      <c r="DJ60" s="104"/>
      <c r="DK60" s="104"/>
      <c r="DL60" s="104"/>
      <c r="DM60" s="104"/>
      <c r="DN60" s="104"/>
      <c r="DO60" s="104"/>
      <c r="DP60" s="104"/>
      <c r="DQ60" s="104"/>
      <c r="DR60" s="104"/>
      <c r="DS60" s="104"/>
      <c r="DT60" s="104"/>
      <c r="DU60" s="104"/>
      <c r="DV60" s="104"/>
      <c r="DW60" s="104"/>
      <c r="DX60" s="104"/>
      <c r="DY60" s="104"/>
      <c r="DZ60" s="104"/>
      <c r="EA60" s="104"/>
      <c r="EB60" s="104"/>
      <c r="EC60" s="104"/>
      <c r="ED60" s="104"/>
      <c r="EE60" s="104"/>
      <c r="EF60" s="104"/>
      <c r="EG60" s="104"/>
      <c r="EH60" s="104"/>
      <c r="EI60" s="104"/>
      <c r="EJ60" s="104"/>
      <c r="EK60" s="104"/>
      <c r="EL60" s="104"/>
      <c r="EM60" s="104"/>
      <c r="EN60" s="104"/>
      <c r="EO60" s="104"/>
      <c r="EP60" s="104"/>
      <c r="EQ60" s="104"/>
      <c r="ER60" s="104"/>
      <c r="ES60" s="104"/>
      <c r="ET60" s="104"/>
      <c r="EU60" s="104"/>
      <c r="EV60" s="104"/>
      <c r="EW60" s="104"/>
      <c r="EX60" s="104"/>
      <c r="EY60" s="104"/>
      <c r="EZ60" s="104"/>
      <c r="FA60" s="104"/>
      <c r="FB60" s="104"/>
      <c r="FC60" s="104"/>
      <c r="FD60" s="104"/>
      <c r="FE60" s="104"/>
      <c r="FF60" s="104"/>
      <c r="FG60" s="104"/>
      <c r="FH60" s="104"/>
      <c r="FI60" s="104"/>
      <c r="FJ60" s="104"/>
      <c r="FK60" s="104"/>
      <c r="FL60" s="104"/>
      <c r="FM60" s="104"/>
      <c r="FN60" s="104"/>
      <c r="FO60" s="104"/>
      <c r="FP60" s="104"/>
      <c r="FQ60" s="104"/>
      <c r="FR60" s="104"/>
      <c r="FS60" s="104"/>
      <c r="FT60" s="104"/>
      <c r="FU60" s="104"/>
      <c r="FV60" s="104"/>
      <c r="FW60" s="104"/>
      <c r="FX60" s="104"/>
      <c r="FY60" s="104"/>
      <c r="FZ60" s="104"/>
      <c r="GA60" s="104"/>
      <c r="GB60" s="104"/>
      <c r="GC60" s="104"/>
      <c r="GD60" s="104"/>
      <c r="GE60" s="104"/>
      <c r="GF60" s="104"/>
      <c r="GG60" s="104"/>
      <c r="GH60" s="104"/>
      <c r="GI60" s="104"/>
      <c r="GJ60" s="104"/>
      <c r="GK60" s="104"/>
      <c r="GL60" s="104"/>
      <c r="GM60" s="104"/>
      <c r="GN60" s="104"/>
      <c r="GO60" s="104"/>
      <c r="GP60" s="104"/>
      <c r="GQ60" s="104"/>
      <c r="GR60" s="104"/>
      <c r="GS60" s="104"/>
      <c r="GT60" s="104"/>
      <c r="GU60" s="104"/>
      <c r="GV60" s="104"/>
      <c r="GW60" s="104"/>
      <c r="GX60" s="104"/>
      <c r="GY60" s="104"/>
      <c r="GZ60" s="104"/>
      <c r="HA60" s="104"/>
      <c r="HB60" s="104"/>
      <c r="HC60" s="104"/>
      <c r="HD60" s="104"/>
      <c r="HE60" s="104"/>
      <c r="HF60" s="104"/>
      <c r="HG60" s="104"/>
      <c r="HH60" s="104"/>
      <c r="HI60" s="104"/>
      <c r="HJ60" s="104"/>
      <c r="HK60" s="104"/>
      <c r="HL60" s="104"/>
      <c r="HM60" s="104"/>
      <c r="HN60" s="104"/>
      <c r="HO60" s="104"/>
      <c r="HP60" s="104"/>
      <c r="HQ60" s="104"/>
      <c r="HR60" s="104"/>
      <c r="HS60" s="104"/>
      <c r="HT60" s="104"/>
      <c r="HU60" s="104"/>
      <c r="HV60" s="104"/>
      <c r="HW60" s="104"/>
      <c r="HX60" s="104"/>
      <c r="HY60" s="104"/>
      <c r="HZ60" s="104"/>
      <c r="IA60" s="104"/>
      <c r="IB60" s="104"/>
      <c r="IC60" s="104"/>
      <c r="ID60" s="104"/>
      <c r="IE60" s="104"/>
    </row>
    <row r="61" spans="1:239" s="105" customFormat="1" ht="12.75" customHeight="1" x14ac:dyDescent="0.25">
      <c r="A61" s="128" t="s">
        <v>102</v>
      </c>
      <c r="B61" s="126"/>
      <c r="C61" s="127"/>
      <c r="D61" s="126"/>
      <c r="E61" s="125" t="s">
        <v>86</v>
      </c>
      <c r="F61" s="125" t="s">
        <v>86</v>
      </c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4"/>
      <c r="CP61" s="104"/>
      <c r="CQ61" s="104"/>
      <c r="CR61" s="104"/>
      <c r="CS61" s="104"/>
      <c r="CT61" s="104"/>
      <c r="CU61" s="104"/>
      <c r="CV61" s="104"/>
      <c r="CW61" s="104"/>
      <c r="CX61" s="104"/>
      <c r="CY61" s="104"/>
      <c r="CZ61" s="104"/>
      <c r="DA61" s="104"/>
      <c r="DB61" s="104"/>
      <c r="DC61" s="104"/>
      <c r="DD61" s="104"/>
      <c r="DE61" s="104"/>
      <c r="DF61" s="104"/>
      <c r="DG61" s="104"/>
      <c r="DH61" s="104"/>
      <c r="DI61" s="104"/>
      <c r="DJ61" s="104"/>
      <c r="DK61" s="104"/>
      <c r="DL61" s="104"/>
      <c r="DM61" s="104"/>
      <c r="DN61" s="104"/>
      <c r="DO61" s="104"/>
      <c r="DP61" s="104"/>
      <c r="DQ61" s="104"/>
      <c r="DR61" s="104"/>
      <c r="DS61" s="104"/>
      <c r="DT61" s="104"/>
      <c r="DU61" s="104"/>
      <c r="DV61" s="104"/>
      <c r="DW61" s="104"/>
      <c r="DX61" s="104"/>
      <c r="DY61" s="104"/>
      <c r="DZ61" s="104"/>
      <c r="EA61" s="104"/>
      <c r="EB61" s="104"/>
      <c r="EC61" s="104"/>
      <c r="ED61" s="104"/>
      <c r="EE61" s="104"/>
      <c r="EF61" s="104"/>
      <c r="EG61" s="104"/>
      <c r="EH61" s="104"/>
      <c r="EI61" s="104"/>
      <c r="EJ61" s="104"/>
      <c r="EK61" s="104"/>
      <c r="EL61" s="104"/>
      <c r="EM61" s="104"/>
      <c r="EN61" s="104"/>
      <c r="EO61" s="104"/>
      <c r="EP61" s="104"/>
      <c r="EQ61" s="104"/>
      <c r="ER61" s="104"/>
      <c r="ES61" s="104"/>
      <c r="ET61" s="104"/>
      <c r="EU61" s="104"/>
      <c r="EV61" s="104"/>
      <c r="EW61" s="104"/>
      <c r="EX61" s="104"/>
      <c r="EY61" s="104"/>
      <c r="EZ61" s="104"/>
      <c r="FA61" s="104"/>
      <c r="FB61" s="104"/>
      <c r="FC61" s="104"/>
      <c r="FD61" s="104"/>
      <c r="FE61" s="104"/>
      <c r="FF61" s="104"/>
      <c r="FG61" s="104"/>
      <c r="FH61" s="104"/>
      <c r="FI61" s="104"/>
      <c r="FJ61" s="104"/>
      <c r="FK61" s="104"/>
      <c r="FL61" s="104"/>
      <c r="FM61" s="104"/>
      <c r="FN61" s="104"/>
      <c r="FO61" s="104"/>
      <c r="FP61" s="104"/>
      <c r="FQ61" s="104"/>
      <c r="FR61" s="104"/>
      <c r="FS61" s="104"/>
      <c r="FT61" s="104"/>
      <c r="FU61" s="104"/>
      <c r="FV61" s="104"/>
      <c r="FW61" s="104"/>
      <c r="FX61" s="104"/>
      <c r="FY61" s="104"/>
      <c r="FZ61" s="104"/>
      <c r="GA61" s="104"/>
      <c r="GB61" s="104"/>
      <c r="GC61" s="104"/>
      <c r="GD61" s="104"/>
      <c r="GE61" s="104"/>
      <c r="GF61" s="104"/>
      <c r="GG61" s="104"/>
      <c r="GH61" s="104"/>
      <c r="GI61" s="104"/>
      <c r="GJ61" s="104"/>
      <c r="GK61" s="104"/>
      <c r="GL61" s="104"/>
      <c r="GM61" s="104"/>
      <c r="GN61" s="104"/>
      <c r="GO61" s="104"/>
      <c r="GP61" s="104"/>
      <c r="GQ61" s="104"/>
      <c r="GR61" s="104"/>
      <c r="GS61" s="104"/>
      <c r="GT61" s="104"/>
      <c r="GU61" s="104"/>
      <c r="GV61" s="104"/>
      <c r="GW61" s="104"/>
      <c r="GX61" s="104"/>
      <c r="GY61" s="104"/>
      <c r="GZ61" s="104"/>
      <c r="HA61" s="104"/>
      <c r="HB61" s="104"/>
      <c r="HC61" s="104"/>
      <c r="HD61" s="104"/>
      <c r="HE61" s="104"/>
      <c r="HF61" s="104"/>
      <c r="HG61" s="104"/>
      <c r="HH61" s="104"/>
      <c r="HI61" s="104"/>
      <c r="HJ61" s="104"/>
      <c r="HK61" s="104"/>
      <c r="HL61" s="104"/>
      <c r="HM61" s="104"/>
      <c r="HN61" s="104"/>
      <c r="HO61" s="104"/>
      <c r="HP61" s="104"/>
      <c r="HQ61" s="104"/>
      <c r="HR61" s="104"/>
      <c r="HS61" s="104"/>
      <c r="HT61" s="104"/>
      <c r="HU61" s="104"/>
      <c r="HV61" s="104"/>
      <c r="HW61" s="104"/>
      <c r="HX61" s="104"/>
      <c r="HY61" s="104"/>
      <c r="HZ61" s="104"/>
      <c r="IA61" s="104"/>
      <c r="IB61" s="104"/>
      <c r="IC61" s="104"/>
      <c r="ID61" s="104"/>
      <c r="IE61" s="104"/>
    </row>
    <row r="62" spans="1:239" s="105" customFormat="1" ht="12.75" customHeight="1" x14ac:dyDescent="0.25">
      <c r="A62" s="123" t="s">
        <v>104</v>
      </c>
      <c r="B62" s="126" t="s">
        <v>96</v>
      </c>
      <c r="C62" s="127">
        <v>1</v>
      </c>
      <c r="D62" s="126" t="s">
        <v>117</v>
      </c>
      <c r="E62" s="125">
        <v>191829</v>
      </c>
      <c r="F62" s="125">
        <f t="shared" si="2"/>
        <v>191829</v>
      </c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  <c r="BU62" s="104"/>
      <c r="BV62" s="104"/>
      <c r="BW62" s="104"/>
      <c r="BX62" s="104"/>
      <c r="BY62" s="104"/>
      <c r="BZ62" s="104"/>
      <c r="CA62" s="104"/>
      <c r="CB62" s="104"/>
      <c r="CC62" s="104"/>
      <c r="CD62" s="104"/>
      <c r="CE62" s="104"/>
      <c r="CF62" s="104"/>
      <c r="CG62" s="104"/>
      <c r="CH62" s="104"/>
      <c r="CI62" s="104"/>
      <c r="CJ62" s="104"/>
      <c r="CK62" s="104"/>
      <c r="CL62" s="104"/>
      <c r="CM62" s="104"/>
      <c r="CN62" s="104"/>
      <c r="CO62" s="104"/>
      <c r="CP62" s="104"/>
      <c r="CQ62" s="104"/>
      <c r="CR62" s="104"/>
      <c r="CS62" s="104"/>
      <c r="CT62" s="104"/>
      <c r="CU62" s="104"/>
      <c r="CV62" s="104"/>
      <c r="CW62" s="104"/>
      <c r="CX62" s="104"/>
      <c r="CY62" s="104"/>
      <c r="CZ62" s="104"/>
      <c r="DA62" s="104"/>
      <c r="DB62" s="104"/>
      <c r="DC62" s="104"/>
      <c r="DD62" s="104"/>
      <c r="DE62" s="104"/>
      <c r="DF62" s="104"/>
      <c r="DG62" s="104"/>
      <c r="DH62" s="104"/>
      <c r="DI62" s="104"/>
      <c r="DJ62" s="104"/>
      <c r="DK62" s="104"/>
      <c r="DL62" s="104"/>
      <c r="DM62" s="104"/>
      <c r="DN62" s="104"/>
      <c r="DO62" s="104"/>
      <c r="DP62" s="104"/>
      <c r="DQ62" s="104"/>
      <c r="DR62" s="104"/>
      <c r="DS62" s="104"/>
      <c r="DT62" s="104"/>
      <c r="DU62" s="104"/>
      <c r="DV62" s="104"/>
      <c r="DW62" s="104"/>
      <c r="DX62" s="104"/>
      <c r="DY62" s="104"/>
      <c r="DZ62" s="104"/>
      <c r="EA62" s="104"/>
      <c r="EB62" s="104"/>
      <c r="EC62" s="104"/>
      <c r="ED62" s="104"/>
      <c r="EE62" s="104"/>
      <c r="EF62" s="104"/>
      <c r="EG62" s="104"/>
      <c r="EH62" s="104"/>
      <c r="EI62" s="104"/>
      <c r="EJ62" s="104"/>
      <c r="EK62" s="104"/>
      <c r="EL62" s="104"/>
      <c r="EM62" s="104"/>
      <c r="EN62" s="104"/>
      <c r="EO62" s="104"/>
      <c r="EP62" s="104"/>
      <c r="EQ62" s="104"/>
      <c r="ER62" s="104"/>
      <c r="ES62" s="104"/>
      <c r="ET62" s="104"/>
      <c r="EU62" s="104"/>
      <c r="EV62" s="104"/>
      <c r="EW62" s="104"/>
      <c r="EX62" s="104"/>
      <c r="EY62" s="104"/>
      <c r="EZ62" s="104"/>
      <c r="FA62" s="104"/>
      <c r="FB62" s="104"/>
      <c r="FC62" s="104"/>
      <c r="FD62" s="104"/>
      <c r="FE62" s="104"/>
      <c r="FF62" s="104"/>
      <c r="FG62" s="104"/>
      <c r="FH62" s="104"/>
      <c r="FI62" s="104"/>
      <c r="FJ62" s="104"/>
      <c r="FK62" s="104"/>
      <c r="FL62" s="104"/>
      <c r="FM62" s="104"/>
      <c r="FN62" s="104"/>
      <c r="FO62" s="104"/>
      <c r="FP62" s="104"/>
      <c r="FQ62" s="104"/>
      <c r="FR62" s="104"/>
      <c r="FS62" s="104"/>
      <c r="FT62" s="104"/>
      <c r="FU62" s="104"/>
      <c r="FV62" s="104"/>
      <c r="FW62" s="104"/>
      <c r="FX62" s="104"/>
      <c r="FY62" s="104"/>
      <c r="FZ62" s="104"/>
      <c r="GA62" s="104"/>
      <c r="GB62" s="104"/>
      <c r="GC62" s="104"/>
      <c r="GD62" s="104"/>
      <c r="GE62" s="104"/>
      <c r="GF62" s="104"/>
      <c r="GG62" s="104"/>
      <c r="GH62" s="104"/>
      <c r="GI62" s="104"/>
      <c r="GJ62" s="104"/>
      <c r="GK62" s="104"/>
      <c r="GL62" s="104"/>
      <c r="GM62" s="104"/>
      <c r="GN62" s="104"/>
      <c r="GO62" s="104"/>
      <c r="GP62" s="104"/>
      <c r="GQ62" s="104"/>
      <c r="GR62" s="104"/>
      <c r="GS62" s="104"/>
      <c r="GT62" s="104"/>
      <c r="GU62" s="104"/>
      <c r="GV62" s="104"/>
      <c r="GW62" s="104"/>
      <c r="GX62" s="104"/>
      <c r="GY62" s="104"/>
      <c r="GZ62" s="104"/>
      <c r="HA62" s="104"/>
      <c r="HB62" s="104"/>
      <c r="HC62" s="104"/>
      <c r="HD62" s="104"/>
      <c r="HE62" s="104"/>
      <c r="HF62" s="104"/>
      <c r="HG62" s="104"/>
      <c r="HH62" s="104"/>
      <c r="HI62" s="104"/>
      <c r="HJ62" s="104"/>
      <c r="HK62" s="104"/>
      <c r="HL62" s="104"/>
      <c r="HM62" s="104"/>
      <c r="HN62" s="104"/>
      <c r="HO62" s="104"/>
      <c r="HP62" s="104"/>
      <c r="HQ62" s="104"/>
      <c r="HR62" s="104"/>
      <c r="HS62" s="104"/>
      <c r="HT62" s="104"/>
      <c r="HU62" s="104"/>
      <c r="HV62" s="104"/>
      <c r="HW62" s="104"/>
      <c r="HX62" s="104"/>
      <c r="HY62" s="104"/>
      <c r="HZ62" s="104"/>
      <c r="IA62" s="104"/>
      <c r="IB62" s="104"/>
      <c r="IC62" s="104"/>
      <c r="ID62" s="104"/>
      <c r="IE62" s="104"/>
    </row>
    <row r="63" spans="1:239" s="105" customFormat="1" ht="12.75" customHeight="1" x14ac:dyDescent="0.25">
      <c r="A63" s="123" t="s">
        <v>105</v>
      </c>
      <c r="B63" s="126" t="s">
        <v>96</v>
      </c>
      <c r="C63" s="127">
        <v>5</v>
      </c>
      <c r="D63" s="126" t="s">
        <v>117</v>
      </c>
      <c r="E63" s="125">
        <v>211012</v>
      </c>
      <c r="F63" s="125">
        <f t="shared" si="2"/>
        <v>1055060</v>
      </c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4"/>
      <c r="BW63" s="104"/>
      <c r="BX63" s="104"/>
      <c r="BY63" s="104"/>
      <c r="BZ63" s="104"/>
      <c r="CA63" s="104"/>
      <c r="CB63" s="104"/>
      <c r="CC63" s="104"/>
      <c r="CD63" s="104"/>
      <c r="CE63" s="104"/>
      <c r="CF63" s="104"/>
      <c r="CG63" s="104"/>
      <c r="CH63" s="104"/>
      <c r="CI63" s="104"/>
      <c r="CJ63" s="104"/>
      <c r="CK63" s="104"/>
      <c r="CL63" s="104"/>
      <c r="CM63" s="104"/>
      <c r="CN63" s="104"/>
      <c r="CO63" s="104"/>
      <c r="CP63" s="104"/>
      <c r="CQ63" s="104"/>
      <c r="CR63" s="104"/>
      <c r="CS63" s="104"/>
      <c r="CT63" s="104"/>
      <c r="CU63" s="104"/>
      <c r="CV63" s="104"/>
      <c r="CW63" s="104"/>
      <c r="CX63" s="104"/>
      <c r="CY63" s="104"/>
      <c r="CZ63" s="104"/>
      <c r="DA63" s="104"/>
      <c r="DB63" s="104"/>
      <c r="DC63" s="104"/>
      <c r="DD63" s="104"/>
      <c r="DE63" s="104"/>
      <c r="DF63" s="104"/>
      <c r="DG63" s="104"/>
      <c r="DH63" s="104"/>
      <c r="DI63" s="104"/>
      <c r="DJ63" s="104"/>
      <c r="DK63" s="104"/>
      <c r="DL63" s="104"/>
      <c r="DM63" s="104"/>
      <c r="DN63" s="104"/>
      <c r="DO63" s="104"/>
      <c r="DP63" s="104"/>
      <c r="DQ63" s="104"/>
      <c r="DR63" s="104"/>
      <c r="DS63" s="104"/>
      <c r="DT63" s="104"/>
      <c r="DU63" s="104"/>
      <c r="DV63" s="104"/>
      <c r="DW63" s="104"/>
      <c r="DX63" s="104"/>
      <c r="DY63" s="104"/>
      <c r="DZ63" s="104"/>
      <c r="EA63" s="104"/>
      <c r="EB63" s="104"/>
      <c r="EC63" s="104"/>
      <c r="ED63" s="104"/>
      <c r="EE63" s="104"/>
      <c r="EF63" s="104"/>
      <c r="EG63" s="104"/>
      <c r="EH63" s="104"/>
      <c r="EI63" s="104"/>
      <c r="EJ63" s="104"/>
      <c r="EK63" s="104"/>
      <c r="EL63" s="104"/>
      <c r="EM63" s="104"/>
      <c r="EN63" s="104"/>
      <c r="EO63" s="104"/>
      <c r="EP63" s="104"/>
      <c r="EQ63" s="104"/>
      <c r="ER63" s="104"/>
      <c r="ES63" s="104"/>
      <c r="ET63" s="104"/>
      <c r="EU63" s="104"/>
      <c r="EV63" s="104"/>
      <c r="EW63" s="104"/>
      <c r="EX63" s="104"/>
      <c r="EY63" s="104"/>
      <c r="EZ63" s="104"/>
      <c r="FA63" s="104"/>
      <c r="FB63" s="104"/>
      <c r="FC63" s="104"/>
      <c r="FD63" s="104"/>
      <c r="FE63" s="104"/>
      <c r="FF63" s="104"/>
      <c r="FG63" s="104"/>
      <c r="FH63" s="104"/>
      <c r="FI63" s="104"/>
      <c r="FJ63" s="104"/>
      <c r="FK63" s="104"/>
      <c r="FL63" s="104"/>
      <c r="FM63" s="104"/>
      <c r="FN63" s="104"/>
      <c r="FO63" s="104"/>
      <c r="FP63" s="104"/>
      <c r="FQ63" s="104"/>
      <c r="FR63" s="104"/>
      <c r="FS63" s="104"/>
      <c r="FT63" s="104"/>
      <c r="FU63" s="104"/>
      <c r="FV63" s="104"/>
      <c r="FW63" s="104"/>
      <c r="FX63" s="104"/>
      <c r="FY63" s="104"/>
      <c r="FZ63" s="104"/>
      <c r="GA63" s="104"/>
      <c r="GB63" s="104"/>
      <c r="GC63" s="104"/>
      <c r="GD63" s="104"/>
      <c r="GE63" s="104"/>
      <c r="GF63" s="104"/>
      <c r="GG63" s="104"/>
      <c r="GH63" s="104"/>
      <c r="GI63" s="104"/>
      <c r="GJ63" s="104"/>
      <c r="GK63" s="104"/>
      <c r="GL63" s="104"/>
      <c r="GM63" s="104"/>
      <c r="GN63" s="104"/>
      <c r="GO63" s="104"/>
      <c r="GP63" s="104"/>
      <c r="GQ63" s="104"/>
      <c r="GR63" s="104"/>
      <c r="GS63" s="104"/>
      <c r="GT63" s="104"/>
      <c r="GU63" s="104"/>
      <c r="GV63" s="104"/>
      <c r="GW63" s="104"/>
      <c r="GX63" s="104"/>
      <c r="GY63" s="104"/>
      <c r="GZ63" s="104"/>
      <c r="HA63" s="104"/>
      <c r="HB63" s="104"/>
      <c r="HC63" s="104"/>
      <c r="HD63" s="104"/>
      <c r="HE63" s="104"/>
      <c r="HF63" s="104"/>
      <c r="HG63" s="104"/>
      <c r="HH63" s="104"/>
      <c r="HI63" s="104"/>
      <c r="HJ63" s="104"/>
      <c r="HK63" s="104"/>
      <c r="HL63" s="104"/>
      <c r="HM63" s="104"/>
      <c r="HN63" s="104"/>
      <c r="HO63" s="104"/>
      <c r="HP63" s="104"/>
      <c r="HQ63" s="104"/>
      <c r="HR63" s="104"/>
      <c r="HS63" s="104"/>
      <c r="HT63" s="104"/>
      <c r="HU63" s="104"/>
      <c r="HV63" s="104"/>
      <c r="HW63" s="104"/>
      <c r="HX63" s="104"/>
      <c r="HY63" s="104"/>
      <c r="HZ63" s="104"/>
      <c r="IA63" s="104"/>
      <c r="IB63" s="104"/>
      <c r="IC63" s="104"/>
      <c r="ID63" s="104"/>
      <c r="IE63" s="104"/>
    </row>
    <row r="64" spans="1:239" s="105" customFormat="1" ht="12.75" customHeight="1" x14ac:dyDescent="0.25">
      <c r="A64" s="123" t="s">
        <v>123</v>
      </c>
      <c r="B64" s="126" t="s">
        <v>100</v>
      </c>
      <c r="C64" s="127">
        <v>4</v>
      </c>
      <c r="D64" s="126" t="s">
        <v>117</v>
      </c>
      <c r="E64" s="125">
        <v>41519</v>
      </c>
      <c r="F64" s="125">
        <f t="shared" si="2"/>
        <v>166076</v>
      </c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4"/>
      <c r="BY64" s="104"/>
      <c r="BZ64" s="104"/>
      <c r="CA64" s="104"/>
      <c r="CB64" s="104"/>
      <c r="CC64" s="104"/>
      <c r="CD64" s="104"/>
      <c r="CE64" s="104"/>
      <c r="CF64" s="104"/>
      <c r="CG64" s="104"/>
      <c r="CH64" s="104"/>
      <c r="CI64" s="104"/>
      <c r="CJ64" s="104"/>
      <c r="CK64" s="104"/>
      <c r="CL64" s="104"/>
      <c r="CM64" s="104"/>
      <c r="CN64" s="104"/>
      <c r="CO64" s="104"/>
      <c r="CP64" s="104"/>
      <c r="CQ64" s="104"/>
      <c r="CR64" s="104"/>
      <c r="CS64" s="104"/>
      <c r="CT64" s="104"/>
      <c r="CU64" s="104"/>
      <c r="CV64" s="104"/>
      <c r="CW64" s="104"/>
      <c r="CX64" s="104"/>
      <c r="CY64" s="104"/>
      <c r="CZ64" s="104"/>
      <c r="DA64" s="104"/>
      <c r="DB64" s="104"/>
      <c r="DC64" s="104"/>
      <c r="DD64" s="104"/>
      <c r="DE64" s="104"/>
      <c r="DF64" s="104"/>
      <c r="DG64" s="104"/>
      <c r="DH64" s="104"/>
      <c r="DI64" s="104"/>
      <c r="DJ64" s="104"/>
      <c r="DK64" s="104"/>
      <c r="DL64" s="104"/>
      <c r="DM64" s="104"/>
      <c r="DN64" s="104"/>
      <c r="DO64" s="104"/>
      <c r="DP64" s="104"/>
      <c r="DQ64" s="104"/>
      <c r="DR64" s="104"/>
      <c r="DS64" s="104"/>
      <c r="DT64" s="104"/>
      <c r="DU64" s="104"/>
      <c r="DV64" s="104"/>
      <c r="DW64" s="104"/>
      <c r="DX64" s="104"/>
      <c r="DY64" s="104"/>
      <c r="DZ64" s="104"/>
      <c r="EA64" s="104"/>
      <c r="EB64" s="104"/>
      <c r="EC64" s="104"/>
      <c r="ED64" s="104"/>
      <c r="EE64" s="104"/>
      <c r="EF64" s="104"/>
      <c r="EG64" s="104"/>
      <c r="EH64" s="104"/>
      <c r="EI64" s="104"/>
      <c r="EJ64" s="104"/>
      <c r="EK64" s="104"/>
      <c r="EL64" s="104"/>
      <c r="EM64" s="104"/>
      <c r="EN64" s="104"/>
      <c r="EO64" s="104"/>
      <c r="EP64" s="104"/>
      <c r="EQ64" s="104"/>
      <c r="ER64" s="104"/>
      <c r="ES64" s="104"/>
      <c r="ET64" s="104"/>
      <c r="EU64" s="104"/>
      <c r="EV64" s="104"/>
      <c r="EW64" s="104"/>
      <c r="EX64" s="104"/>
      <c r="EY64" s="104"/>
      <c r="EZ64" s="104"/>
      <c r="FA64" s="104"/>
      <c r="FB64" s="104"/>
      <c r="FC64" s="104"/>
      <c r="FD64" s="104"/>
      <c r="FE64" s="104"/>
      <c r="FF64" s="104"/>
      <c r="FG64" s="104"/>
      <c r="FH64" s="104"/>
      <c r="FI64" s="104"/>
      <c r="FJ64" s="104"/>
      <c r="FK64" s="104"/>
      <c r="FL64" s="104"/>
      <c r="FM64" s="104"/>
      <c r="FN64" s="104"/>
      <c r="FO64" s="104"/>
      <c r="FP64" s="104"/>
      <c r="FQ64" s="104"/>
      <c r="FR64" s="104"/>
      <c r="FS64" s="104"/>
      <c r="FT64" s="104"/>
      <c r="FU64" s="104"/>
      <c r="FV64" s="104"/>
      <c r="FW64" s="104"/>
      <c r="FX64" s="104"/>
      <c r="FY64" s="104"/>
      <c r="FZ64" s="104"/>
      <c r="GA64" s="104"/>
      <c r="GB64" s="104"/>
      <c r="GC64" s="104"/>
      <c r="GD64" s="104"/>
      <c r="GE64" s="104"/>
      <c r="GF64" s="104"/>
      <c r="GG64" s="104"/>
      <c r="GH64" s="104"/>
      <c r="GI64" s="104"/>
      <c r="GJ64" s="104"/>
      <c r="GK64" s="104"/>
      <c r="GL64" s="104"/>
      <c r="GM64" s="104"/>
      <c r="GN64" s="104"/>
      <c r="GO64" s="104"/>
      <c r="GP64" s="104"/>
      <c r="GQ64" s="104"/>
      <c r="GR64" s="104"/>
      <c r="GS64" s="104"/>
      <c r="GT64" s="104"/>
      <c r="GU64" s="104"/>
      <c r="GV64" s="104"/>
      <c r="GW64" s="104"/>
      <c r="GX64" s="104"/>
      <c r="GY64" s="104"/>
      <c r="GZ64" s="104"/>
      <c r="HA64" s="104"/>
      <c r="HB64" s="104"/>
      <c r="HC64" s="104"/>
      <c r="HD64" s="104"/>
      <c r="HE64" s="104"/>
      <c r="HF64" s="104"/>
      <c r="HG64" s="104"/>
      <c r="HH64" s="104"/>
      <c r="HI64" s="104"/>
      <c r="HJ64" s="104"/>
      <c r="HK64" s="104"/>
      <c r="HL64" s="104"/>
      <c r="HM64" s="104"/>
      <c r="HN64" s="104"/>
      <c r="HO64" s="104"/>
      <c r="HP64" s="104"/>
      <c r="HQ64" s="104"/>
      <c r="HR64" s="104"/>
      <c r="HS64" s="104"/>
      <c r="HT64" s="104"/>
      <c r="HU64" s="104"/>
      <c r="HV64" s="104"/>
      <c r="HW64" s="104"/>
      <c r="HX64" s="104"/>
      <c r="HY64" s="104"/>
      <c r="HZ64" s="104"/>
      <c r="IA64" s="104"/>
      <c r="IB64" s="104"/>
      <c r="IC64" s="104"/>
      <c r="ID64" s="104"/>
      <c r="IE64" s="104"/>
    </row>
    <row r="65" spans="1:239" s="105" customFormat="1" ht="12.75" customHeight="1" x14ac:dyDescent="0.25">
      <c r="A65" s="123" t="s">
        <v>124</v>
      </c>
      <c r="B65" s="126" t="s">
        <v>100</v>
      </c>
      <c r="C65" s="127">
        <v>10</v>
      </c>
      <c r="D65" s="126" t="s">
        <v>117</v>
      </c>
      <c r="E65" s="125">
        <v>5927</v>
      </c>
      <c r="F65" s="125">
        <f t="shared" si="2"/>
        <v>59270</v>
      </c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  <c r="BU65" s="104"/>
      <c r="BV65" s="104"/>
      <c r="BW65" s="104"/>
      <c r="BX65" s="104"/>
      <c r="BY65" s="104"/>
      <c r="BZ65" s="104"/>
      <c r="CA65" s="104"/>
      <c r="CB65" s="104"/>
      <c r="CC65" s="104"/>
      <c r="CD65" s="104"/>
      <c r="CE65" s="104"/>
      <c r="CF65" s="104"/>
      <c r="CG65" s="104"/>
      <c r="CH65" s="104"/>
      <c r="CI65" s="104"/>
      <c r="CJ65" s="104"/>
      <c r="CK65" s="104"/>
      <c r="CL65" s="104"/>
      <c r="CM65" s="104"/>
      <c r="CN65" s="104"/>
      <c r="CO65" s="104"/>
      <c r="CP65" s="104"/>
      <c r="CQ65" s="104"/>
      <c r="CR65" s="104"/>
      <c r="CS65" s="104"/>
      <c r="CT65" s="104"/>
      <c r="CU65" s="104"/>
      <c r="CV65" s="104"/>
      <c r="CW65" s="104"/>
      <c r="CX65" s="104"/>
      <c r="CY65" s="104"/>
      <c r="CZ65" s="104"/>
      <c r="DA65" s="104"/>
      <c r="DB65" s="104"/>
      <c r="DC65" s="104"/>
      <c r="DD65" s="104"/>
      <c r="DE65" s="104"/>
      <c r="DF65" s="104"/>
      <c r="DG65" s="104"/>
      <c r="DH65" s="104"/>
      <c r="DI65" s="104"/>
      <c r="DJ65" s="104"/>
      <c r="DK65" s="104"/>
      <c r="DL65" s="104"/>
      <c r="DM65" s="104"/>
      <c r="DN65" s="104"/>
      <c r="DO65" s="104"/>
      <c r="DP65" s="104"/>
      <c r="DQ65" s="104"/>
      <c r="DR65" s="104"/>
      <c r="DS65" s="104"/>
      <c r="DT65" s="104"/>
      <c r="DU65" s="104"/>
      <c r="DV65" s="104"/>
      <c r="DW65" s="104"/>
      <c r="DX65" s="104"/>
      <c r="DY65" s="104"/>
      <c r="DZ65" s="104"/>
      <c r="EA65" s="104"/>
      <c r="EB65" s="104"/>
      <c r="EC65" s="104"/>
      <c r="ED65" s="104"/>
      <c r="EE65" s="104"/>
      <c r="EF65" s="104"/>
      <c r="EG65" s="104"/>
      <c r="EH65" s="104"/>
      <c r="EI65" s="104"/>
      <c r="EJ65" s="104"/>
      <c r="EK65" s="104"/>
      <c r="EL65" s="104"/>
      <c r="EM65" s="104"/>
      <c r="EN65" s="104"/>
      <c r="EO65" s="104"/>
      <c r="EP65" s="104"/>
      <c r="EQ65" s="104"/>
      <c r="ER65" s="104"/>
      <c r="ES65" s="104"/>
      <c r="ET65" s="104"/>
      <c r="EU65" s="104"/>
      <c r="EV65" s="104"/>
      <c r="EW65" s="104"/>
      <c r="EX65" s="104"/>
      <c r="EY65" s="104"/>
      <c r="EZ65" s="104"/>
      <c r="FA65" s="104"/>
      <c r="FB65" s="104"/>
      <c r="FC65" s="104"/>
      <c r="FD65" s="104"/>
      <c r="FE65" s="104"/>
      <c r="FF65" s="104"/>
      <c r="FG65" s="104"/>
      <c r="FH65" s="104"/>
      <c r="FI65" s="104"/>
      <c r="FJ65" s="104"/>
      <c r="FK65" s="104"/>
      <c r="FL65" s="104"/>
      <c r="FM65" s="104"/>
      <c r="FN65" s="104"/>
      <c r="FO65" s="104"/>
      <c r="FP65" s="104"/>
      <c r="FQ65" s="104"/>
      <c r="FR65" s="104"/>
      <c r="FS65" s="104"/>
      <c r="FT65" s="104"/>
      <c r="FU65" s="104"/>
      <c r="FV65" s="104"/>
      <c r="FW65" s="104"/>
      <c r="FX65" s="104"/>
      <c r="FY65" s="104"/>
      <c r="FZ65" s="104"/>
      <c r="GA65" s="104"/>
      <c r="GB65" s="104"/>
      <c r="GC65" s="104"/>
      <c r="GD65" s="104"/>
      <c r="GE65" s="104"/>
      <c r="GF65" s="104"/>
      <c r="GG65" s="104"/>
      <c r="GH65" s="104"/>
      <c r="GI65" s="104"/>
      <c r="GJ65" s="104"/>
      <c r="GK65" s="104"/>
      <c r="GL65" s="104"/>
      <c r="GM65" s="104"/>
      <c r="GN65" s="104"/>
      <c r="GO65" s="104"/>
      <c r="GP65" s="104"/>
      <c r="GQ65" s="104"/>
      <c r="GR65" s="104"/>
      <c r="GS65" s="104"/>
      <c r="GT65" s="104"/>
      <c r="GU65" s="104"/>
      <c r="GV65" s="104"/>
      <c r="GW65" s="104"/>
      <c r="GX65" s="104"/>
      <c r="GY65" s="104"/>
      <c r="GZ65" s="104"/>
      <c r="HA65" s="104"/>
      <c r="HB65" s="104"/>
      <c r="HC65" s="104"/>
      <c r="HD65" s="104"/>
      <c r="HE65" s="104"/>
      <c r="HF65" s="104"/>
      <c r="HG65" s="104"/>
      <c r="HH65" s="104"/>
      <c r="HI65" s="104"/>
      <c r="HJ65" s="104"/>
      <c r="HK65" s="104"/>
      <c r="HL65" s="104"/>
      <c r="HM65" s="104"/>
      <c r="HN65" s="104"/>
      <c r="HO65" s="104"/>
      <c r="HP65" s="104"/>
      <c r="HQ65" s="104"/>
      <c r="HR65" s="104"/>
      <c r="HS65" s="104"/>
      <c r="HT65" s="104"/>
      <c r="HU65" s="104"/>
      <c r="HV65" s="104"/>
      <c r="HW65" s="104"/>
      <c r="HX65" s="104"/>
      <c r="HY65" s="104"/>
      <c r="HZ65" s="104"/>
      <c r="IA65" s="104"/>
      <c r="IB65" s="104"/>
      <c r="IC65" s="104"/>
      <c r="ID65" s="104"/>
      <c r="IE65" s="104"/>
    </row>
    <row r="66" spans="1:239" s="105" customFormat="1" ht="12.75" customHeight="1" x14ac:dyDescent="0.25">
      <c r="A66" s="128" t="s">
        <v>34</v>
      </c>
      <c r="B66" s="126"/>
      <c r="C66" s="127"/>
      <c r="D66" s="126"/>
      <c r="E66" s="125" t="s">
        <v>86</v>
      </c>
      <c r="F66" s="125" t="s">
        <v>86</v>
      </c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  <c r="BU66" s="104"/>
      <c r="BV66" s="104"/>
      <c r="BW66" s="104"/>
      <c r="BX66" s="104"/>
      <c r="BY66" s="104"/>
      <c r="BZ66" s="104"/>
      <c r="CA66" s="104"/>
      <c r="CB66" s="104"/>
      <c r="CC66" s="104"/>
      <c r="CD66" s="104"/>
      <c r="CE66" s="104"/>
      <c r="CF66" s="104"/>
      <c r="CG66" s="104"/>
      <c r="CH66" s="104"/>
      <c r="CI66" s="104"/>
      <c r="CJ66" s="104"/>
      <c r="CK66" s="104"/>
      <c r="CL66" s="104"/>
      <c r="CM66" s="104"/>
      <c r="CN66" s="104"/>
      <c r="CO66" s="104"/>
      <c r="CP66" s="104"/>
      <c r="CQ66" s="104"/>
      <c r="CR66" s="104"/>
      <c r="CS66" s="104"/>
      <c r="CT66" s="104"/>
      <c r="CU66" s="104"/>
      <c r="CV66" s="104"/>
      <c r="CW66" s="104"/>
      <c r="CX66" s="104"/>
      <c r="CY66" s="104"/>
      <c r="CZ66" s="104"/>
      <c r="DA66" s="104"/>
      <c r="DB66" s="104"/>
      <c r="DC66" s="104"/>
      <c r="DD66" s="104"/>
      <c r="DE66" s="104"/>
      <c r="DF66" s="104"/>
      <c r="DG66" s="104"/>
      <c r="DH66" s="104"/>
      <c r="DI66" s="104"/>
      <c r="DJ66" s="104"/>
      <c r="DK66" s="104"/>
      <c r="DL66" s="104"/>
      <c r="DM66" s="104"/>
      <c r="DN66" s="104"/>
      <c r="DO66" s="104"/>
      <c r="DP66" s="104"/>
      <c r="DQ66" s="104"/>
      <c r="DR66" s="104"/>
      <c r="DS66" s="104"/>
      <c r="DT66" s="104"/>
      <c r="DU66" s="104"/>
      <c r="DV66" s="104"/>
      <c r="DW66" s="104"/>
      <c r="DX66" s="104"/>
      <c r="DY66" s="104"/>
      <c r="DZ66" s="104"/>
      <c r="EA66" s="104"/>
      <c r="EB66" s="104"/>
      <c r="EC66" s="104"/>
      <c r="ED66" s="104"/>
      <c r="EE66" s="104"/>
      <c r="EF66" s="104"/>
      <c r="EG66" s="104"/>
      <c r="EH66" s="104"/>
      <c r="EI66" s="104"/>
      <c r="EJ66" s="104"/>
      <c r="EK66" s="104"/>
      <c r="EL66" s="104"/>
      <c r="EM66" s="104"/>
      <c r="EN66" s="104"/>
      <c r="EO66" s="104"/>
      <c r="EP66" s="104"/>
      <c r="EQ66" s="104"/>
      <c r="ER66" s="104"/>
      <c r="ES66" s="104"/>
      <c r="ET66" s="104"/>
      <c r="EU66" s="104"/>
      <c r="EV66" s="104"/>
      <c r="EW66" s="104"/>
      <c r="EX66" s="104"/>
      <c r="EY66" s="104"/>
      <c r="EZ66" s="104"/>
      <c r="FA66" s="104"/>
      <c r="FB66" s="104"/>
      <c r="FC66" s="104"/>
      <c r="FD66" s="104"/>
      <c r="FE66" s="104"/>
      <c r="FF66" s="104"/>
      <c r="FG66" s="104"/>
      <c r="FH66" s="104"/>
      <c r="FI66" s="104"/>
      <c r="FJ66" s="104"/>
      <c r="FK66" s="104"/>
      <c r="FL66" s="104"/>
      <c r="FM66" s="104"/>
      <c r="FN66" s="104"/>
      <c r="FO66" s="104"/>
      <c r="FP66" s="104"/>
      <c r="FQ66" s="104"/>
      <c r="FR66" s="104"/>
      <c r="FS66" s="104"/>
      <c r="FT66" s="104"/>
      <c r="FU66" s="104"/>
      <c r="FV66" s="104"/>
      <c r="FW66" s="104"/>
      <c r="FX66" s="104"/>
      <c r="FY66" s="104"/>
      <c r="FZ66" s="104"/>
      <c r="GA66" s="104"/>
      <c r="GB66" s="104"/>
      <c r="GC66" s="104"/>
      <c r="GD66" s="104"/>
      <c r="GE66" s="104"/>
      <c r="GF66" s="104"/>
      <c r="GG66" s="104"/>
      <c r="GH66" s="104"/>
      <c r="GI66" s="104"/>
      <c r="GJ66" s="104"/>
      <c r="GK66" s="104"/>
      <c r="GL66" s="104"/>
      <c r="GM66" s="104"/>
      <c r="GN66" s="104"/>
      <c r="GO66" s="104"/>
      <c r="GP66" s="104"/>
      <c r="GQ66" s="104"/>
      <c r="GR66" s="104"/>
      <c r="GS66" s="104"/>
      <c r="GT66" s="104"/>
      <c r="GU66" s="104"/>
      <c r="GV66" s="104"/>
      <c r="GW66" s="104"/>
      <c r="GX66" s="104"/>
      <c r="GY66" s="104"/>
      <c r="GZ66" s="104"/>
      <c r="HA66" s="104"/>
      <c r="HB66" s="104"/>
      <c r="HC66" s="104"/>
      <c r="HD66" s="104"/>
      <c r="HE66" s="104"/>
      <c r="HF66" s="104"/>
      <c r="HG66" s="104"/>
      <c r="HH66" s="104"/>
      <c r="HI66" s="104"/>
      <c r="HJ66" s="104"/>
      <c r="HK66" s="104"/>
      <c r="HL66" s="104"/>
      <c r="HM66" s="104"/>
      <c r="HN66" s="104"/>
      <c r="HO66" s="104"/>
      <c r="HP66" s="104"/>
      <c r="HQ66" s="104"/>
      <c r="HR66" s="104"/>
      <c r="HS66" s="104"/>
      <c r="HT66" s="104"/>
      <c r="HU66" s="104"/>
      <c r="HV66" s="104"/>
      <c r="HW66" s="104"/>
      <c r="HX66" s="104"/>
      <c r="HY66" s="104"/>
      <c r="HZ66" s="104"/>
      <c r="IA66" s="104"/>
      <c r="IB66" s="104"/>
      <c r="IC66" s="104"/>
      <c r="ID66" s="104"/>
      <c r="IE66" s="104"/>
    </row>
    <row r="67" spans="1:239" s="105" customFormat="1" ht="12.75" customHeight="1" x14ac:dyDescent="0.25">
      <c r="A67" s="123" t="s">
        <v>137</v>
      </c>
      <c r="B67" s="126" t="s">
        <v>96</v>
      </c>
      <c r="C67" s="127">
        <v>4</v>
      </c>
      <c r="D67" s="126" t="s">
        <v>118</v>
      </c>
      <c r="E67" s="125">
        <v>13749</v>
      </c>
      <c r="F67" s="125">
        <f t="shared" si="2"/>
        <v>54996</v>
      </c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4"/>
      <c r="BW67" s="104"/>
      <c r="BX67" s="104"/>
      <c r="BY67" s="104"/>
      <c r="BZ67" s="104"/>
      <c r="CA67" s="104"/>
      <c r="CB67" s="104"/>
      <c r="CC67" s="104"/>
      <c r="CD67" s="104"/>
      <c r="CE67" s="104"/>
      <c r="CF67" s="104"/>
      <c r="CG67" s="104"/>
      <c r="CH67" s="104"/>
      <c r="CI67" s="104"/>
      <c r="CJ67" s="104"/>
      <c r="CK67" s="104"/>
      <c r="CL67" s="104"/>
      <c r="CM67" s="104"/>
      <c r="CN67" s="104"/>
      <c r="CO67" s="104"/>
      <c r="CP67" s="104"/>
      <c r="CQ67" s="104"/>
      <c r="CR67" s="104"/>
      <c r="CS67" s="104"/>
      <c r="CT67" s="104"/>
      <c r="CU67" s="104"/>
      <c r="CV67" s="104"/>
      <c r="CW67" s="104"/>
      <c r="CX67" s="104"/>
      <c r="CY67" s="104"/>
      <c r="CZ67" s="104"/>
      <c r="DA67" s="104"/>
      <c r="DB67" s="104"/>
      <c r="DC67" s="104"/>
      <c r="DD67" s="104"/>
      <c r="DE67" s="104"/>
      <c r="DF67" s="104"/>
      <c r="DG67" s="104"/>
      <c r="DH67" s="104"/>
      <c r="DI67" s="104"/>
      <c r="DJ67" s="104"/>
      <c r="DK67" s="104"/>
      <c r="DL67" s="104"/>
      <c r="DM67" s="104"/>
      <c r="DN67" s="104"/>
      <c r="DO67" s="104"/>
      <c r="DP67" s="104"/>
      <c r="DQ67" s="104"/>
      <c r="DR67" s="104"/>
      <c r="DS67" s="104"/>
      <c r="DT67" s="104"/>
      <c r="DU67" s="104"/>
      <c r="DV67" s="104"/>
      <c r="DW67" s="104"/>
      <c r="DX67" s="104"/>
      <c r="DY67" s="104"/>
      <c r="DZ67" s="104"/>
      <c r="EA67" s="104"/>
      <c r="EB67" s="104"/>
      <c r="EC67" s="104"/>
      <c r="ED67" s="104"/>
      <c r="EE67" s="104"/>
      <c r="EF67" s="104"/>
      <c r="EG67" s="104"/>
      <c r="EH67" s="104"/>
      <c r="EI67" s="104"/>
      <c r="EJ67" s="104"/>
      <c r="EK67" s="104"/>
      <c r="EL67" s="104"/>
      <c r="EM67" s="104"/>
      <c r="EN67" s="104"/>
      <c r="EO67" s="104"/>
      <c r="EP67" s="104"/>
      <c r="EQ67" s="104"/>
      <c r="ER67" s="104"/>
      <c r="ES67" s="104"/>
      <c r="ET67" s="104"/>
      <c r="EU67" s="104"/>
      <c r="EV67" s="104"/>
      <c r="EW67" s="104"/>
      <c r="EX67" s="104"/>
      <c r="EY67" s="104"/>
      <c r="EZ67" s="104"/>
      <c r="FA67" s="104"/>
      <c r="FB67" s="104"/>
      <c r="FC67" s="104"/>
      <c r="FD67" s="104"/>
      <c r="FE67" s="104"/>
      <c r="FF67" s="104"/>
      <c r="FG67" s="104"/>
      <c r="FH67" s="104"/>
      <c r="FI67" s="104"/>
      <c r="FJ67" s="104"/>
      <c r="FK67" s="104"/>
      <c r="FL67" s="104"/>
      <c r="FM67" s="104"/>
      <c r="FN67" s="104"/>
      <c r="FO67" s="104"/>
      <c r="FP67" s="104"/>
      <c r="FQ67" s="104"/>
      <c r="FR67" s="104"/>
      <c r="FS67" s="104"/>
      <c r="FT67" s="104"/>
      <c r="FU67" s="104"/>
      <c r="FV67" s="104"/>
      <c r="FW67" s="104"/>
      <c r="FX67" s="104"/>
      <c r="FY67" s="104"/>
      <c r="FZ67" s="104"/>
      <c r="GA67" s="104"/>
      <c r="GB67" s="104"/>
      <c r="GC67" s="104"/>
      <c r="GD67" s="104"/>
      <c r="GE67" s="104"/>
      <c r="GF67" s="104"/>
      <c r="GG67" s="104"/>
      <c r="GH67" s="104"/>
      <c r="GI67" s="104"/>
      <c r="GJ67" s="104"/>
      <c r="GK67" s="104"/>
      <c r="GL67" s="104"/>
      <c r="GM67" s="104"/>
      <c r="GN67" s="104"/>
      <c r="GO67" s="104"/>
      <c r="GP67" s="104"/>
      <c r="GQ67" s="104"/>
      <c r="GR67" s="104"/>
      <c r="GS67" s="104"/>
      <c r="GT67" s="104"/>
      <c r="GU67" s="104"/>
      <c r="GV67" s="104"/>
      <c r="GW67" s="104"/>
      <c r="GX67" s="104"/>
      <c r="GY67" s="104"/>
      <c r="GZ67" s="104"/>
      <c r="HA67" s="104"/>
      <c r="HB67" s="104"/>
      <c r="HC67" s="104"/>
      <c r="HD67" s="104"/>
      <c r="HE67" s="104"/>
      <c r="HF67" s="104"/>
      <c r="HG67" s="104"/>
      <c r="HH67" s="104"/>
      <c r="HI67" s="104"/>
      <c r="HJ67" s="104"/>
      <c r="HK67" s="104"/>
      <c r="HL67" s="104"/>
      <c r="HM67" s="104"/>
      <c r="HN67" s="104"/>
      <c r="HO67" s="104"/>
      <c r="HP67" s="104"/>
      <c r="HQ67" s="104"/>
      <c r="HR67" s="104"/>
      <c r="HS67" s="104"/>
      <c r="HT67" s="104"/>
      <c r="HU67" s="104"/>
      <c r="HV67" s="104"/>
      <c r="HW67" s="104"/>
      <c r="HX67" s="104"/>
      <c r="HY67" s="104"/>
      <c r="HZ67" s="104"/>
      <c r="IA67" s="104"/>
      <c r="IB67" s="104"/>
      <c r="IC67" s="104"/>
      <c r="ID67" s="104"/>
      <c r="IE67" s="104"/>
    </row>
    <row r="68" spans="1:239" s="105" customFormat="1" ht="12.75" customHeight="1" x14ac:dyDescent="0.25">
      <c r="A68" s="123" t="s">
        <v>125</v>
      </c>
      <c r="B68" s="126" t="s">
        <v>96</v>
      </c>
      <c r="C68" s="127">
        <v>1.5</v>
      </c>
      <c r="D68" s="126" t="s">
        <v>119</v>
      </c>
      <c r="E68" s="125">
        <v>28289</v>
      </c>
      <c r="F68" s="125">
        <f t="shared" si="2"/>
        <v>42433.5</v>
      </c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  <c r="AV68" s="104"/>
      <c r="AW68" s="104"/>
      <c r="AX68" s="104"/>
      <c r="AY68" s="104"/>
      <c r="AZ68" s="104"/>
      <c r="BA68" s="104"/>
      <c r="BB68" s="104"/>
      <c r="BC68" s="104"/>
      <c r="BD68" s="104"/>
      <c r="BE68" s="104"/>
      <c r="BF68" s="104"/>
      <c r="BG68" s="104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4"/>
      <c r="BU68" s="104"/>
      <c r="BV68" s="104"/>
      <c r="BW68" s="104"/>
      <c r="BX68" s="104"/>
      <c r="BY68" s="104"/>
      <c r="BZ68" s="104"/>
      <c r="CA68" s="104"/>
      <c r="CB68" s="104"/>
      <c r="CC68" s="104"/>
      <c r="CD68" s="104"/>
      <c r="CE68" s="104"/>
      <c r="CF68" s="104"/>
      <c r="CG68" s="104"/>
      <c r="CH68" s="104"/>
      <c r="CI68" s="104"/>
      <c r="CJ68" s="104"/>
      <c r="CK68" s="104"/>
      <c r="CL68" s="104"/>
      <c r="CM68" s="104"/>
      <c r="CN68" s="104"/>
      <c r="CO68" s="104"/>
      <c r="CP68" s="104"/>
      <c r="CQ68" s="104"/>
      <c r="CR68" s="104"/>
      <c r="CS68" s="104"/>
      <c r="CT68" s="104"/>
      <c r="CU68" s="104"/>
      <c r="CV68" s="104"/>
      <c r="CW68" s="104"/>
      <c r="CX68" s="104"/>
      <c r="CY68" s="104"/>
      <c r="CZ68" s="104"/>
      <c r="DA68" s="104"/>
      <c r="DB68" s="104"/>
      <c r="DC68" s="104"/>
      <c r="DD68" s="104"/>
      <c r="DE68" s="104"/>
      <c r="DF68" s="104"/>
      <c r="DG68" s="104"/>
      <c r="DH68" s="104"/>
      <c r="DI68" s="104"/>
      <c r="DJ68" s="104"/>
      <c r="DK68" s="104"/>
      <c r="DL68" s="104"/>
      <c r="DM68" s="104"/>
      <c r="DN68" s="104"/>
      <c r="DO68" s="104"/>
      <c r="DP68" s="104"/>
      <c r="DQ68" s="104"/>
      <c r="DR68" s="104"/>
      <c r="DS68" s="104"/>
      <c r="DT68" s="104"/>
      <c r="DU68" s="104"/>
      <c r="DV68" s="104"/>
      <c r="DW68" s="104"/>
      <c r="DX68" s="104"/>
      <c r="DY68" s="104"/>
      <c r="DZ68" s="104"/>
      <c r="EA68" s="104"/>
      <c r="EB68" s="104"/>
      <c r="EC68" s="104"/>
      <c r="ED68" s="104"/>
      <c r="EE68" s="104"/>
      <c r="EF68" s="104"/>
      <c r="EG68" s="104"/>
      <c r="EH68" s="104"/>
      <c r="EI68" s="104"/>
      <c r="EJ68" s="104"/>
      <c r="EK68" s="104"/>
      <c r="EL68" s="104"/>
      <c r="EM68" s="104"/>
      <c r="EN68" s="104"/>
      <c r="EO68" s="104"/>
      <c r="EP68" s="104"/>
      <c r="EQ68" s="104"/>
      <c r="ER68" s="104"/>
      <c r="ES68" s="104"/>
      <c r="ET68" s="104"/>
      <c r="EU68" s="104"/>
      <c r="EV68" s="104"/>
      <c r="EW68" s="104"/>
      <c r="EX68" s="104"/>
      <c r="EY68" s="104"/>
      <c r="EZ68" s="104"/>
      <c r="FA68" s="104"/>
      <c r="FB68" s="104"/>
      <c r="FC68" s="104"/>
      <c r="FD68" s="104"/>
      <c r="FE68" s="104"/>
      <c r="FF68" s="104"/>
      <c r="FG68" s="104"/>
      <c r="FH68" s="104"/>
      <c r="FI68" s="104"/>
      <c r="FJ68" s="104"/>
      <c r="FK68" s="104"/>
      <c r="FL68" s="104"/>
      <c r="FM68" s="104"/>
      <c r="FN68" s="104"/>
      <c r="FO68" s="104"/>
      <c r="FP68" s="104"/>
      <c r="FQ68" s="104"/>
      <c r="FR68" s="104"/>
      <c r="FS68" s="104"/>
      <c r="FT68" s="104"/>
      <c r="FU68" s="104"/>
      <c r="FV68" s="104"/>
      <c r="FW68" s="104"/>
      <c r="FX68" s="104"/>
      <c r="FY68" s="104"/>
      <c r="FZ68" s="104"/>
      <c r="GA68" s="104"/>
      <c r="GB68" s="104"/>
      <c r="GC68" s="104"/>
      <c r="GD68" s="104"/>
      <c r="GE68" s="104"/>
      <c r="GF68" s="104"/>
      <c r="GG68" s="104"/>
      <c r="GH68" s="104"/>
      <c r="GI68" s="104"/>
      <c r="GJ68" s="104"/>
      <c r="GK68" s="104"/>
      <c r="GL68" s="104"/>
      <c r="GM68" s="104"/>
      <c r="GN68" s="104"/>
      <c r="GO68" s="104"/>
      <c r="GP68" s="104"/>
      <c r="GQ68" s="104"/>
      <c r="GR68" s="104"/>
      <c r="GS68" s="104"/>
      <c r="GT68" s="104"/>
      <c r="GU68" s="104"/>
      <c r="GV68" s="104"/>
      <c r="GW68" s="104"/>
      <c r="GX68" s="104"/>
      <c r="GY68" s="104"/>
      <c r="GZ68" s="104"/>
      <c r="HA68" s="104"/>
      <c r="HB68" s="104"/>
      <c r="HC68" s="104"/>
      <c r="HD68" s="104"/>
      <c r="HE68" s="104"/>
      <c r="HF68" s="104"/>
      <c r="HG68" s="104"/>
      <c r="HH68" s="104"/>
      <c r="HI68" s="104"/>
      <c r="HJ68" s="104"/>
      <c r="HK68" s="104"/>
      <c r="HL68" s="104"/>
      <c r="HM68" s="104"/>
      <c r="HN68" s="104"/>
      <c r="HO68" s="104"/>
      <c r="HP68" s="104"/>
      <c r="HQ68" s="104"/>
      <c r="HR68" s="104"/>
      <c r="HS68" s="104"/>
      <c r="HT68" s="104"/>
      <c r="HU68" s="104"/>
      <c r="HV68" s="104"/>
      <c r="HW68" s="104"/>
      <c r="HX68" s="104"/>
      <c r="HY68" s="104"/>
      <c r="HZ68" s="104"/>
      <c r="IA68" s="104"/>
      <c r="IB68" s="104"/>
      <c r="IC68" s="104"/>
      <c r="ID68" s="104"/>
      <c r="IE68" s="104"/>
    </row>
    <row r="69" spans="1:239" s="105" customFormat="1" ht="12.75" customHeight="1" x14ac:dyDescent="0.25">
      <c r="A69" s="123" t="s">
        <v>140</v>
      </c>
      <c r="B69" s="126" t="s">
        <v>96</v>
      </c>
      <c r="C69" s="127">
        <v>2</v>
      </c>
      <c r="D69" s="126" t="s">
        <v>120</v>
      </c>
      <c r="E69" s="125">
        <v>54175</v>
      </c>
      <c r="F69" s="125">
        <f t="shared" si="2"/>
        <v>108350</v>
      </c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  <c r="BU69" s="104"/>
      <c r="BV69" s="104"/>
      <c r="BW69" s="104"/>
      <c r="BX69" s="104"/>
      <c r="BY69" s="104"/>
      <c r="BZ69" s="104"/>
      <c r="CA69" s="104"/>
      <c r="CB69" s="104"/>
      <c r="CC69" s="104"/>
      <c r="CD69" s="104"/>
      <c r="CE69" s="104"/>
      <c r="CF69" s="104"/>
      <c r="CG69" s="104"/>
      <c r="CH69" s="104"/>
      <c r="CI69" s="104"/>
      <c r="CJ69" s="104"/>
      <c r="CK69" s="104"/>
      <c r="CL69" s="104"/>
      <c r="CM69" s="104"/>
      <c r="CN69" s="104"/>
      <c r="CO69" s="104"/>
      <c r="CP69" s="104"/>
      <c r="CQ69" s="104"/>
      <c r="CR69" s="104"/>
      <c r="CS69" s="104"/>
      <c r="CT69" s="104"/>
      <c r="CU69" s="104"/>
      <c r="CV69" s="104"/>
      <c r="CW69" s="104"/>
      <c r="CX69" s="104"/>
      <c r="CY69" s="104"/>
      <c r="CZ69" s="104"/>
      <c r="DA69" s="104"/>
      <c r="DB69" s="104"/>
      <c r="DC69" s="104"/>
      <c r="DD69" s="104"/>
      <c r="DE69" s="104"/>
      <c r="DF69" s="104"/>
      <c r="DG69" s="104"/>
      <c r="DH69" s="104"/>
      <c r="DI69" s="104"/>
      <c r="DJ69" s="104"/>
      <c r="DK69" s="104"/>
      <c r="DL69" s="104"/>
      <c r="DM69" s="104"/>
      <c r="DN69" s="104"/>
      <c r="DO69" s="104"/>
      <c r="DP69" s="104"/>
      <c r="DQ69" s="104"/>
      <c r="DR69" s="104"/>
      <c r="DS69" s="104"/>
      <c r="DT69" s="104"/>
      <c r="DU69" s="104"/>
      <c r="DV69" s="104"/>
      <c r="DW69" s="104"/>
      <c r="DX69" s="104"/>
      <c r="DY69" s="104"/>
      <c r="DZ69" s="104"/>
      <c r="EA69" s="104"/>
      <c r="EB69" s="104"/>
      <c r="EC69" s="104"/>
      <c r="ED69" s="104"/>
      <c r="EE69" s="104"/>
      <c r="EF69" s="104"/>
      <c r="EG69" s="104"/>
      <c r="EH69" s="104"/>
      <c r="EI69" s="104"/>
      <c r="EJ69" s="104"/>
      <c r="EK69" s="104"/>
      <c r="EL69" s="104"/>
      <c r="EM69" s="104"/>
      <c r="EN69" s="104"/>
      <c r="EO69" s="104"/>
      <c r="EP69" s="104"/>
      <c r="EQ69" s="104"/>
      <c r="ER69" s="104"/>
      <c r="ES69" s="104"/>
      <c r="ET69" s="104"/>
      <c r="EU69" s="104"/>
      <c r="EV69" s="104"/>
      <c r="EW69" s="104"/>
      <c r="EX69" s="104"/>
      <c r="EY69" s="104"/>
      <c r="EZ69" s="104"/>
      <c r="FA69" s="104"/>
      <c r="FB69" s="104"/>
      <c r="FC69" s="104"/>
      <c r="FD69" s="104"/>
      <c r="FE69" s="104"/>
      <c r="FF69" s="104"/>
      <c r="FG69" s="104"/>
      <c r="FH69" s="104"/>
      <c r="FI69" s="104"/>
      <c r="FJ69" s="104"/>
      <c r="FK69" s="104"/>
      <c r="FL69" s="104"/>
      <c r="FM69" s="104"/>
      <c r="FN69" s="104"/>
      <c r="FO69" s="104"/>
      <c r="FP69" s="104"/>
      <c r="FQ69" s="104"/>
      <c r="FR69" s="104"/>
      <c r="FS69" s="104"/>
      <c r="FT69" s="104"/>
      <c r="FU69" s="104"/>
      <c r="FV69" s="104"/>
      <c r="FW69" s="104"/>
      <c r="FX69" s="104"/>
      <c r="FY69" s="104"/>
      <c r="FZ69" s="104"/>
      <c r="GA69" s="104"/>
      <c r="GB69" s="104"/>
      <c r="GC69" s="104"/>
      <c r="GD69" s="104"/>
      <c r="GE69" s="104"/>
      <c r="GF69" s="104"/>
      <c r="GG69" s="104"/>
      <c r="GH69" s="104"/>
      <c r="GI69" s="104"/>
      <c r="GJ69" s="104"/>
      <c r="GK69" s="104"/>
      <c r="GL69" s="104"/>
      <c r="GM69" s="104"/>
      <c r="GN69" s="104"/>
      <c r="GO69" s="104"/>
      <c r="GP69" s="104"/>
      <c r="GQ69" s="104"/>
      <c r="GR69" s="104"/>
      <c r="GS69" s="104"/>
      <c r="GT69" s="104"/>
      <c r="GU69" s="104"/>
      <c r="GV69" s="104"/>
      <c r="GW69" s="104"/>
      <c r="GX69" s="104"/>
      <c r="GY69" s="104"/>
      <c r="GZ69" s="104"/>
      <c r="HA69" s="104"/>
      <c r="HB69" s="104"/>
      <c r="HC69" s="104"/>
      <c r="HD69" s="104"/>
      <c r="HE69" s="104"/>
      <c r="HF69" s="104"/>
      <c r="HG69" s="104"/>
      <c r="HH69" s="104"/>
      <c r="HI69" s="104"/>
      <c r="HJ69" s="104"/>
      <c r="HK69" s="104"/>
      <c r="HL69" s="104"/>
      <c r="HM69" s="104"/>
      <c r="HN69" s="104"/>
      <c r="HO69" s="104"/>
      <c r="HP69" s="104"/>
      <c r="HQ69" s="104"/>
      <c r="HR69" s="104"/>
      <c r="HS69" s="104"/>
      <c r="HT69" s="104"/>
      <c r="HU69" s="104"/>
      <c r="HV69" s="104"/>
      <c r="HW69" s="104"/>
      <c r="HX69" s="104"/>
      <c r="HY69" s="104"/>
      <c r="HZ69" s="104"/>
      <c r="IA69" s="104"/>
      <c r="IB69" s="104"/>
      <c r="IC69" s="104"/>
      <c r="ID69" s="104"/>
      <c r="IE69" s="104"/>
    </row>
    <row r="70" spans="1:239" s="105" customFormat="1" ht="12.75" customHeight="1" x14ac:dyDescent="0.25">
      <c r="A70" s="123" t="s">
        <v>127</v>
      </c>
      <c r="B70" s="126" t="s">
        <v>96</v>
      </c>
      <c r="C70" s="127">
        <v>1</v>
      </c>
      <c r="D70" s="126" t="s">
        <v>121</v>
      </c>
      <c r="E70" s="125">
        <v>41220</v>
      </c>
      <c r="F70" s="125">
        <f t="shared" si="2"/>
        <v>41220</v>
      </c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4"/>
      <c r="CV70" s="104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4"/>
      <c r="FX70" s="104"/>
      <c r="FY70" s="104"/>
      <c r="FZ70" s="104"/>
      <c r="GA70" s="104"/>
      <c r="GB70" s="104"/>
      <c r="GC70" s="104"/>
      <c r="GD70" s="104"/>
      <c r="GE70" s="104"/>
      <c r="GF70" s="104"/>
      <c r="GG70" s="104"/>
      <c r="GH70" s="104"/>
      <c r="GI70" s="104"/>
      <c r="GJ70" s="104"/>
      <c r="GK70" s="104"/>
      <c r="GL70" s="104"/>
      <c r="GM70" s="104"/>
      <c r="GN70" s="104"/>
      <c r="GO70" s="104"/>
      <c r="GP70" s="104"/>
      <c r="GQ70" s="104"/>
      <c r="GR70" s="104"/>
      <c r="GS70" s="104"/>
      <c r="GT70" s="104"/>
      <c r="GU70" s="104"/>
      <c r="GV70" s="104"/>
      <c r="GW70" s="104"/>
      <c r="GX70" s="104"/>
      <c r="GY70" s="104"/>
      <c r="GZ70" s="104"/>
      <c r="HA70" s="104"/>
      <c r="HB70" s="104"/>
      <c r="HC70" s="104"/>
      <c r="HD70" s="104"/>
      <c r="HE70" s="104"/>
      <c r="HF70" s="104"/>
      <c r="HG70" s="104"/>
      <c r="HH70" s="104"/>
      <c r="HI70" s="104"/>
      <c r="HJ70" s="104"/>
      <c r="HK70" s="104"/>
      <c r="HL70" s="104"/>
      <c r="HM70" s="104"/>
      <c r="HN70" s="104"/>
      <c r="HO70" s="104"/>
      <c r="HP70" s="104"/>
      <c r="HQ70" s="104"/>
      <c r="HR70" s="104"/>
      <c r="HS70" s="104"/>
      <c r="HT70" s="104"/>
      <c r="HU70" s="104"/>
      <c r="HV70" s="104"/>
      <c r="HW70" s="104"/>
      <c r="HX70" s="104"/>
      <c r="HY70" s="104"/>
      <c r="HZ70" s="104"/>
      <c r="IA70" s="104"/>
      <c r="IB70" s="104"/>
      <c r="IC70" s="104"/>
      <c r="ID70" s="104"/>
      <c r="IE70" s="104"/>
    </row>
    <row r="71" spans="1:239" s="105" customFormat="1" ht="12.75" customHeight="1" x14ac:dyDescent="0.25">
      <c r="A71" s="128" t="s">
        <v>103</v>
      </c>
      <c r="B71" s="126"/>
      <c r="C71" s="127"/>
      <c r="D71" s="126"/>
      <c r="E71" s="125" t="s">
        <v>86</v>
      </c>
      <c r="F71" s="125" t="s">
        <v>86</v>
      </c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  <c r="BU71" s="104"/>
      <c r="BV71" s="104"/>
      <c r="BW71" s="104"/>
      <c r="BX71" s="104"/>
      <c r="BY71" s="104"/>
      <c r="BZ71" s="104"/>
      <c r="CA71" s="104"/>
      <c r="CB71" s="104"/>
      <c r="CC71" s="104"/>
      <c r="CD71" s="104"/>
      <c r="CE71" s="104"/>
      <c r="CF71" s="104"/>
      <c r="CG71" s="104"/>
      <c r="CH71" s="104"/>
      <c r="CI71" s="104"/>
      <c r="CJ71" s="104"/>
      <c r="CK71" s="104"/>
      <c r="CL71" s="104"/>
      <c r="CM71" s="104"/>
      <c r="CN71" s="104"/>
      <c r="CO71" s="104"/>
      <c r="CP71" s="104"/>
      <c r="CQ71" s="104"/>
      <c r="CR71" s="104"/>
      <c r="CS71" s="104"/>
      <c r="CT71" s="104"/>
      <c r="CU71" s="104"/>
      <c r="CV71" s="104"/>
      <c r="CW71" s="104"/>
      <c r="CX71" s="104"/>
      <c r="CY71" s="104"/>
      <c r="CZ71" s="104"/>
      <c r="DA71" s="104"/>
      <c r="DB71" s="104"/>
      <c r="DC71" s="104"/>
      <c r="DD71" s="104"/>
      <c r="DE71" s="104"/>
      <c r="DF71" s="104"/>
      <c r="DG71" s="104"/>
      <c r="DH71" s="104"/>
      <c r="DI71" s="104"/>
      <c r="DJ71" s="104"/>
      <c r="DK71" s="104"/>
      <c r="DL71" s="104"/>
      <c r="DM71" s="104"/>
      <c r="DN71" s="104"/>
      <c r="DO71" s="104"/>
      <c r="DP71" s="104"/>
      <c r="DQ71" s="104"/>
      <c r="DR71" s="104"/>
      <c r="DS71" s="104"/>
      <c r="DT71" s="104"/>
      <c r="DU71" s="104"/>
      <c r="DV71" s="104"/>
      <c r="DW71" s="104"/>
      <c r="DX71" s="104"/>
      <c r="DY71" s="104"/>
      <c r="DZ71" s="104"/>
      <c r="EA71" s="104"/>
      <c r="EB71" s="104"/>
      <c r="EC71" s="104"/>
      <c r="ED71" s="104"/>
      <c r="EE71" s="104"/>
      <c r="EF71" s="104"/>
      <c r="EG71" s="104"/>
      <c r="EH71" s="104"/>
      <c r="EI71" s="104"/>
      <c r="EJ71" s="104"/>
      <c r="EK71" s="104"/>
      <c r="EL71" s="104"/>
      <c r="EM71" s="104"/>
      <c r="EN71" s="104"/>
      <c r="EO71" s="104"/>
      <c r="EP71" s="104"/>
      <c r="EQ71" s="104"/>
      <c r="ER71" s="104"/>
      <c r="ES71" s="104"/>
      <c r="ET71" s="104"/>
      <c r="EU71" s="104"/>
      <c r="EV71" s="104"/>
      <c r="EW71" s="104"/>
      <c r="EX71" s="104"/>
      <c r="EY71" s="104"/>
      <c r="EZ71" s="104"/>
      <c r="FA71" s="104"/>
      <c r="FB71" s="104"/>
      <c r="FC71" s="104"/>
      <c r="FD71" s="104"/>
      <c r="FE71" s="104"/>
      <c r="FF71" s="104"/>
      <c r="FG71" s="104"/>
      <c r="FH71" s="104"/>
      <c r="FI71" s="104"/>
      <c r="FJ71" s="104"/>
      <c r="FK71" s="104"/>
      <c r="FL71" s="104"/>
      <c r="FM71" s="104"/>
      <c r="FN71" s="104"/>
      <c r="FO71" s="104"/>
      <c r="FP71" s="104"/>
      <c r="FQ71" s="104"/>
      <c r="FR71" s="104"/>
      <c r="FS71" s="104"/>
      <c r="FT71" s="104"/>
      <c r="FU71" s="104"/>
      <c r="FV71" s="104"/>
      <c r="FW71" s="104"/>
      <c r="FX71" s="104"/>
      <c r="FY71" s="104"/>
      <c r="FZ71" s="104"/>
      <c r="GA71" s="104"/>
      <c r="GB71" s="104"/>
      <c r="GC71" s="104"/>
      <c r="GD71" s="104"/>
      <c r="GE71" s="104"/>
      <c r="GF71" s="104"/>
      <c r="GG71" s="104"/>
      <c r="GH71" s="104"/>
      <c r="GI71" s="104"/>
      <c r="GJ71" s="104"/>
      <c r="GK71" s="104"/>
      <c r="GL71" s="104"/>
      <c r="GM71" s="104"/>
      <c r="GN71" s="104"/>
      <c r="GO71" s="104"/>
      <c r="GP71" s="104"/>
      <c r="GQ71" s="104"/>
      <c r="GR71" s="104"/>
      <c r="GS71" s="104"/>
      <c r="GT71" s="104"/>
      <c r="GU71" s="104"/>
      <c r="GV71" s="104"/>
      <c r="GW71" s="104"/>
      <c r="GX71" s="104"/>
      <c r="GY71" s="104"/>
      <c r="GZ71" s="104"/>
      <c r="HA71" s="104"/>
      <c r="HB71" s="104"/>
      <c r="HC71" s="104"/>
      <c r="HD71" s="104"/>
      <c r="HE71" s="104"/>
      <c r="HF71" s="104"/>
      <c r="HG71" s="104"/>
      <c r="HH71" s="104"/>
      <c r="HI71" s="104"/>
      <c r="HJ71" s="104"/>
      <c r="HK71" s="104"/>
      <c r="HL71" s="104"/>
      <c r="HM71" s="104"/>
      <c r="HN71" s="104"/>
      <c r="HO71" s="104"/>
      <c r="HP71" s="104"/>
      <c r="HQ71" s="104"/>
      <c r="HR71" s="104"/>
      <c r="HS71" s="104"/>
      <c r="HT71" s="104"/>
      <c r="HU71" s="104"/>
      <c r="HV71" s="104"/>
      <c r="HW71" s="104"/>
      <c r="HX71" s="104"/>
      <c r="HY71" s="104"/>
      <c r="HZ71" s="104"/>
      <c r="IA71" s="104"/>
      <c r="IB71" s="104"/>
      <c r="IC71" s="104"/>
      <c r="ID71" s="104"/>
      <c r="IE71" s="104"/>
    </row>
    <row r="72" spans="1:239" s="105" customFormat="1" ht="12.75" customHeight="1" x14ac:dyDescent="0.25">
      <c r="A72" s="123" t="s">
        <v>106</v>
      </c>
      <c r="B72" s="126" t="s">
        <v>96</v>
      </c>
      <c r="C72" s="127">
        <v>1</v>
      </c>
      <c r="D72" s="126" t="s">
        <v>95</v>
      </c>
      <c r="E72" s="125">
        <v>87087</v>
      </c>
      <c r="F72" s="125">
        <f t="shared" si="2"/>
        <v>87087</v>
      </c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  <c r="BU72" s="104"/>
      <c r="BV72" s="104"/>
      <c r="BW72" s="104"/>
      <c r="BX72" s="104"/>
      <c r="BY72" s="104"/>
      <c r="BZ72" s="104"/>
      <c r="CA72" s="104"/>
      <c r="CB72" s="104"/>
      <c r="CC72" s="104"/>
      <c r="CD72" s="104"/>
      <c r="CE72" s="104"/>
      <c r="CF72" s="104"/>
      <c r="CG72" s="104"/>
      <c r="CH72" s="104"/>
      <c r="CI72" s="104"/>
      <c r="CJ72" s="104"/>
      <c r="CK72" s="104"/>
      <c r="CL72" s="104"/>
      <c r="CM72" s="104"/>
      <c r="CN72" s="104"/>
      <c r="CO72" s="104"/>
      <c r="CP72" s="104"/>
      <c r="CQ72" s="104"/>
      <c r="CR72" s="104"/>
      <c r="CS72" s="104"/>
      <c r="CT72" s="104"/>
      <c r="CU72" s="104"/>
      <c r="CV72" s="104"/>
      <c r="CW72" s="104"/>
      <c r="CX72" s="104"/>
      <c r="CY72" s="104"/>
      <c r="CZ72" s="104"/>
      <c r="DA72" s="104"/>
      <c r="DB72" s="104"/>
      <c r="DC72" s="104"/>
      <c r="DD72" s="104"/>
      <c r="DE72" s="104"/>
      <c r="DF72" s="104"/>
      <c r="DG72" s="104"/>
      <c r="DH72" s="104"/>
      <c r="DI72" s="104"/>
      <c r="DJ72" s="104"/>
      <c r="DK72" s="104"/>
      <c r="DL72" s="104"/>
      <c r="DM72" s="104"/>
      <c r="DN72" s="104"/>
      <c r="DO72" s="104"/>
      <c r="DP72" s="104"/>
      <c r="DQ72" s="104"/>
      <c r="DR72" s="104"/>
      <c r="DS72" s="104"/>
      <c r="DT72" s="104"/>
      <c r="DU72" s="104"/>
      <c r="DV72" s="104"/>
      <c r="DW72" s="104"/>
      <c r="DX72" s="104"/>
      <c r="DY72" s="104"/>
      <c r="DZ72" s="104"/>
      <c r="EA72" s="104"/>
      <c r="EB72" s="104"/>
      <c r="EC72" s="104"/>
      <c r="ED72" s="104"/>
      <c r="EE72" s="104"/>
      <c r="EF72" s="104"/>
      <c r="EG72" s="104"/>
      <c r="EH72" s="104"/>
      <c r="EI72" s="104"/>
      <c r="EJ72" s="104"/>
      <c r="EK72" s="104"/>
      <c r="EL72" s="104"/>
      <c r="EM72" s="104"/>
      <c r="EN72" s="104"/>
      <c r="EO72" s="104"/>
      <c r="EP72" s="104"/>
      <c r="EQ72" s="104"/>
      <c r="ER72" s="104"/>
      <c r="ES72" s="104"/>
      <c r="ET72" s="104"/>
      <c r="EU72" s="104"/>
      <c r="EV72" s="104"/>
      <c r="EW72" s="104"/>
      <c r="EX72" s="104"/>
      <c r="EY72" s="104"/>
      <c r="EZ72" s="104"/>
      <c r="FA72" s="104"/>
      <c r="FB72" s="104"/>
      <c r="FC72" s="104"/>
      <c r="FD72" s="104"/>
      <c r="FE72" s="104"/>
      <c r="FF72" s="104"/>
      <c r="FG72" s="104"/>
      <c r="FH72" s="104"/>
      <c r="FI72" s="104"/>
      <c r="FJ72" s="104"/>
      <c r="FK72" s="104"/>
      <c r="FL72" s="104"/>
      <c r="FM72" s="104"/>
      <c r="FN72" s="104"/>
      <c r="FO72" s="104"/>
      <c r="FP72" s="104"/>
      <c r="FQ72" s="104"/>
      <c r="FR72" s="104"/>
      <c r="FS72" s="104"/>
      <c r="FT72" s="104"/>
      <c r="FU72" s="104"/>
      <c r="FV72" s="104"/>
      <c r="FW72" s="104"/>
      <c r="FX72" s="104"/>
      <c r="FY72" s="104"/>
      <c r="FZ72" s="104"/>
      <c r="GA72" s="104"/>
      <c r="GB72" s="104"/>
      <c r="GC72" s="104"/>
      <c r="GD72" s="104"/>
      <c r="GE72" s="104"/>
      <c r="GF72" s="104"/>
      <c r="GG72" s="104"/>
      <c r="GH72" s="104"/>
      <c r="GI72" s="104"/>
      <c r="GJ72" s="104"/>
      <c r="GK72" s="104"/>
      <c r="GL72" s="104"/>
      <c r="GM72" s="104"/>
      <c r="GN72" s="104"/>
      <c r="GO72" s="104"/>
      <c r="GP72" s="104"/>
      <c r="GQ72" s="104"/>
      <c r="GR72" s="104"/>
      <c r="GS72" s="104"/>
      <c r="GT72" s="104"/>
      <c r="GU72" s="104"/>
      <c r="GV72" s="104"/>
      <c r="GW72" s="104"/>
      <c r="GX72" s="104"/>
      <c r="GY72" s="104"/>
      <c r="GZ72" s="104"/>
      <c r="HA72" s="104"/>
      <c r="HB72" s="104"/>
      <c r="HC72" s="104"/>
      <c r="HD72" s="104"/>
      <c r="HE72" s="104"/>
      <c r="HF72" s="104"/>
      <c r="HG72" s="104"/>
      <c r="HH72" s="104"/>
      <c r="HI72" s="104"/>
      <c r="HJ72" s="104"/>
      <c r="HK72" s="104"/>
      <c r="HL72" s="104"/>
      <c r="HM72" s="104"/>
      <c r="HN72" s="104"/>
      <c r="HO72" s="104"/>
      <c r="HP72" s="104"/>
      <c r="HQ72" s="104"/>
      <c r="HR72" s="104"/>
      <c r="HS72" s="104"/>
      <c r="HT72" s="104"/>
      <c r="HU72" s="104"/>
      <c r="HV72" s="104"/>
      <c r="HW72" s="104"/>
      <c r="HX72" s="104"/>
      <c r="HY72" s="104"/>
      <c r="HZ72" s="104"/>
      <c r="IA72" s="104"/>
      <c r="IB72" s="104"/>
      <c r="IC72" s="104"/>
      <c r="ID72" s="104"/>
      <c r="IE72" s="104"/>
    </row>
    <row r="73" spans="1:239" s="105" customFormat="1" ht="12.75" customHeight="1" x14ac:dyDescent="0.25">
      <c r="A73" s="123" t="s">
        <v>107</v>
      </c>
      <c r="B73" s="126" t="s">
        <v>96</v>
      </c>
      <c r="C73" s="127">
        <v>1.6</v>
      </c>
      <c r="D73" s="126" t="s">
        <v>95</v>
      </c>
      <c r="E73" s="125">
        <v>104020</v>
      </c>
      <c r="F73" s="125">
        <f t="shared" si="2"/>
        <v>166432</v>
      </c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  <c r="BU73" s="104"/>
      <c r="BV73" s="104"/>
      <c r="BW73" s="104"/>
      <c r="BX73" s="104"/>
      <c r="BY73" s="104"/>
      <c r="BZ73" s="104"/>
      <c r="CA73" s="104"/>
      <c r="CB73" s="104"/>
      <c r="CC73" s="104"/>
      <c r="CD73" s="104"/>
      <c r="CE73" s="104"/>
      <c r="CF73" s="104"/>
      <c r="CG73" s="104"/>
      <c r="CH73" s="104"/>
      <c r="CI73" s="104"/>
      <c r="CJ73" s="104"/>
      <c r="CK73" s="104"/>
      <c r="CL73" s="104"/>
      <c r="CM73" s="104"/>
      <c r="CN73" s="104"/>
      <c r="CO73" s="104"/>
      <c r="CP73" s="104"/>
      <c r="CQ73" s="104"/>
      <c r="CR73" s="104"/>
      <c r="CS73" s="104"/>
      <c r="CT73" s="104"/>
      <c r="CU73" s="104"/>
      <c r="CV73" s="104"/>
      <c r="CW73" s="104"/>
      <c r="CX73" s="104"/>
      <c r="CY73" s="104"/>
      <c r="CZ73" s="104"/>
      <c r="DA73" s="104"/>
      <c r="DB73" s="104"/>
      <c r="DC73" s="104"/>
      <c r="DD73" s="104"/>
      <c r="DE73" s="104"/>
      <c r="DF73" s="104"/>
      <c r="DG73" s="104"/>
      <c r="DH73" s="104"/>
      <c r="DI73" s="104"/>
      <c r="DJ73" s="104"/>
      <c r="DK73" s="104"/>
      <c r="DL73" s="104"/>
      <c r="DM73" s="104"/>
      <c r="DN73" s="104"/>
      <c r="DO73" s="104"/>
      <c r="DP73" s="104"/>
      <c r="DQ73" s="104"/>
      <c r="DR73" s="104"/>
      <c r="DS73" s="104"/>
      <c r="DT73" s="104"/>
      <c r="DU73" s="104"/>
      <c r="DV73" s="104"/>
      <c r="DW73" s="104"/>
      <c r="DX73" s="104"/>
      <c r="DY73" s="104"/>
      <c r="DZ73" s="104"/>
      <c r="EA73" s="104"/>
      <c r="EB73" s="104"/>
      <c r="EC73" s="104"/>
      <c r="ED73" s="104"/>
      <c r="EE73" s="104"/>
      <c r="EF73" s="104"/>
      <c r="EG73" s="104"/>
      <c r="EH73" s="104"/>
      <c r="EI73" s="104"/>
      <c r="EJ73" s="104"/>
      <c r="EK73" s="104"/>
      <c r="EL73" s="104"/>
      <c r="EM73" s="104"/>
      <c r="EN73" s="104"/>
      <c r="EO73" s="104"/>
      <c r="EP73" s="104"/>
      <c r="EQ73" s="104"/>
      <c r="ER73" s="104"/>
      <c r="ES73" s="104"/>
      <c r="ET73" s="104"/>
      <c r="EU73" s="104"/>
      <c r="EV73" s="104"/>
      <c r="EW73" s="104"/>
      <c r="EX73" s="104"/>
      <c r="EY73" s="104"/>
      <c r="EZ73" s="104"/>
      <c r="FA73" s="104"/>
      <c r="FB73" s="104"/>
      <c r="FC73" s="104"/>
      <c r="FD73" s="104"/>
      <c r="FE73" s="104"/>
      <c r="FF73" s="104"/>
      <c r="FG73" s="104"/>
      <c r="FH73" s="104"/>
      <c r="FI73" s="104"/>
      <c r="FJ73" s="104"/>
      <c r="FK73" s="104"/>
      <c r="FL73" s="104"/>
      <c r="FM73" s="104"/>
      <c r="FN73" s="104"/>
      <c r="FO73" s="104"/>
      <c r="FP73" s="104"/>
      <c r="FQ73" s="104"/>
      <c r="FR73" s="104"/>
      <c r="FS73" s="104"/>
      <c r="FT73" s="104"/>
      <c r="FU73" s="104"/>
      <c r="FV73" s="104"/>
      <c r="FW73" s="104"/>
      <c r="FX73" s="104"/>
      <c r="FY73" s="104"/>
      <c r="FZ73" s="104"/>
      <c r="GA73" s="104"/>
      <c r="GB73" s="104"/>
      <c r="GC73" s="104"/>
      <c r="GD73" s="104"/>
      <c r="GE73" s="104"/>
      <c r="GF73" s="104"/>
      <c r="GG73" s="104"/>
      <c r="GH73" s="104"/>
      <c r="GI73" s="104"/>
      <c r="GJ73" s="104"/>
      <c r="GK73" s="104"/>
      <c r="GL73" s="104"/>
      <c r="GM73" s="104"/>
      <c r="GN73" s="104"/>
      <c r="GO73" s="104"/>
      <c r="GP73" s="104"/>
      <c r="GQ73" s="104"/>
      <c r="GR73" s="104"/>
      <c r="GS73" s="104"/>
      <c r="GT73" s="104"/>
      <c r="GU73" s="104"/>
      <c r="GV73" s="104"/>
      <c r="GW73" s="104"/>
      <c r="GX73" s="104"/>
      <c r="GY73" s="104"/>
      <c r="GZ73" s="104"/>
      <c r="HA73" s="104"/>
      <c r="HB73" s="104"/>
      <c r="HC73" s="104"/>
      <c r="HD73" s="104"/>
      <c r="HE73" s="104"/>
      <c r="HF73" s="104"/>
      <c r="HG73" s="104"/>
      <c r="HH73" s="104"/>
      <c r="HI73" s="104"/>
      <c r="HJ73" s="104"/>
      <c r="HK73" s="104"/>
      <c r="HL73" s="104"/>
      <c r="HM73" s="104"/>
      <c r="HN73" s="104"/>
      <c r="HO73" s="104"/>
      <c r="HP73" s="104"/>
      <c r="HQ73" s="104"/>
      <c r="HR73" s="104"/>
      <c r="HS73" s="104"/>
      <c r="HT73" s="104"/>
      <c r="HU73" s="104"/>
      <c r="HV73" s="104"/>
      <c r="HW73" s="104"/>
      <c r="HX73" s="104"/>
      <c r="HY73" s="104"/>
      <c r="HZ73" s="104"/>
      <c r="IA73" s="104"/>
      <c r="IB73" s="104"/>
      <c r="IC73" s="104"/>
      <c r="ID73" s="104"/>
      <c r="IE73" s="104"/>
    </row>
    <row r="74" spans="1:239" s="105" customFormat="1" ht="12.75" customHeight="1" x14ac:dyDescent="0.25">
      <c r="A74" s="123" t="s">
        <v>126</v>
      </c>
      <c r="B74" s="124" t="s">
        <v>96</v>
      </c>
      <c r="C74" s="124">
        <v>3</v>
      </c>
      <c r="D74" s="126" t="s">
        <v>95</v>
      </c>
      <c r="E74" s="125">
        <v>62690</v>
      </c>
      <c r="F74" s="125">
        <f t="shared" si="2"/>
        <v>188070</v>
      </c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  <c r="BS74" s="104"/>
      <c r="BT74" s="104"/>
      <c r="BU74" s="104"/>
      <c r="BV74" s="104"/>
      <c r="BW74" s="104"/>
      <c r="BX74" s="104"/>
      <c r="BY74" s="104"/>
      <c r="BZ74" s="104"/>
      <c r="CA74" s="104"/>
      <c r="CB74" s="104"/>
      <c r="CC74" s="104"/>
      <c r="CD74" s="104"/>
      <c r="CE74" s="104"/>
      <c r="CF74" s="104"/>
      <c r="CG74" s="104"/>
      <c r="CH74" s="104"/>
      <c r="CI74" s="104"/>
      <c r="CJ74" s="104"/>
      <c r="CK74" s="104"/>
      <c r="CL74" s="104"/>
      <c r="CM74" s="104"/>
      <c r="CN74" s="104"/>
      <c r="CO74" s="104"/>
      <c r="CP74" s="104"/>
      <c r="CQ74" s="104"/>
      <c r="CR74" s="104"/>
      <c r="CS74" s="104"/>
      <c r="CT74" s="104"/>
      <c r="CU74" s="104"/>
      <c r="CV74" s="104"/>
      <c r="CW74" s="104"/>
      <c r="CX74" s="104"/>
      <c r="CY74" s="104"/>
      <c r="CZ74" s="104"/>
      <c r="DA74" s="104"/>
      <c r="DB74" s="104"/>
      <c r="DC74" s="104"/>
      <c r="DD74" s="104"/>
      <c r="DE74" s="104"/>
      <c r="DF74" s="104"/>
      <c r="DG74" s="104"/>
      <c r="DH74" s="104"/>
      <c r="DI74" s="104"/>
      <c r="DJ74" s="104"/>
      <c r="DK74" s="104"/>
      <c r="DL74" s="104"/>
      <c r="DM74" s="104"/>
      <c r="DN74" s="104"/>
      <c r="DO74" s="104"/>
      <c r="DP74" s="104"/>
      <c r="DQ74" s="104"/>
      <c r="DR74" s="104"/>
      <c r="DS74" s="104"/>
      <c r="DT74" s="104"/>
      <c r="DU74" s="104"/>
      <c r="DV74" s="104"/>
      <c r="DW74" s="104"/>
      <c r="DX74" s="104"/>
      <c r="DY74" s="104"/>
      <c r="DZ74" s="104"/>
      <c r="EA74" s="104"/>
      <c r="EB74" s="104"/>
      <c r="EC74" s="104"/>
      <c r="ED74" s="104"/>
      <c r="EE74" s="104"/>
      <c r="EF74" s="104"/>
      <c r="EG74" s="104"/>
      <c r="EH74" s="104"/>
      <c r="EI74" s="104"/>
      <c r="EJ74" s="104"/>
      <c r="EK74" s="104"/>
      <c r="EL74" s="104"/>
      <c r="EM74" s="104"/>
      <c r="EN74" s="104"/>
      <c r="EO74" s="104"/>
      <c r="EP74" s="104"/>
      <c r="EQ74" s="104"/>
      <c r="ER74" s="104"/>
      <c r="ES74" s="104"/>
      <c r="ET74" s="104"/>
      <c r="EU74" s="104"/>
      <c r="EV74" s="104"/>
      <c r="EW74" s="104"/>
      <c r="EX74" s="104"/>
      <c r="EY74" s="104"/>
      <c r="EZ74" s="104"/>
      <c r="FA74" s="104"/>
      <c r="FB74" s="104"/>
      <c r="FC74" s="104"/>
      <c r="FD74" s="104"/>
      <c r="FE74" s="104"/>
      <c r="FF74" s="104"/>
      <c r="FG74" s="104"/>
      <c r="FH74" s="104"/>
      <c r="FI74" s="104"/>
      <c r="FJ74" s="104"/>
      <c r="FK74" s="104"/>
      <c r="FL74" s="104"/>
      <c r="FM74" s="104"/>
      <c r="FN74" s="104"/>
      <c r="FO74" s="104"/>
      <c r="FP74" s="104"/>
      <c r="FQ74" s="104"/>
      <c r="FR74" s="104"/>
      <c r="FS74" s="104"/>
      <c r="FT74" s="104"/>
      <c r="FU74" s="104"/>
      <c r="FV74" s="104"/>
      <c r="FW74" s="104"/>
      <c r="FX74" s="104"/>
      <c r="FY74" s="104"/>
      <c r="FZ74" s="104"/>
      <c r="GA74" s="104"/>
      <c r="GB74" s="104"/>
      <c r="GC74" s="104"/>
      <c r="GD74" s="104"/>
      <c r="GE74" s="104"/>
      <c r="GF74" s="104"/>
      <c r="GG74" s="104"/>
      <c r="GH74" s="104"/>
      <c r="GI74" s="104"/>
      <c r="GJ74" s="104"/>
      <c r="GK74" s="104"/>
      <c r="GL74" s="104"/>
      <c r="GM74" s="104"/>
      <c r="GN74" s="104"/>
      <c r="GO74" s="104"/>
      <c r="GP74" s="104"/>
      <c r="GQ74" s="104"/>
      <c r="GR74" s="104"/>
      <c r="GS74" s="104"/>
      <c r="GT74" s="104"/>
      <c r="GU74" s="104"/>
      <c r="GV74" s="104"/>
      <c r="GW74" s="104"/>
      <c r="GX74" s="104"/>
      <c r="GY74" s="104"/>
      <c r="GZ74" s="104"/>
      <c r="HA74" s="104"/>
      <c r="HB74" s="104"/>
      <c r="HC74" s="104"/>
      <c r="HD74" s="104"/>
      <c r="HE74" s="104"/>
      <c r="HF74" s="104"/>
      <c r="HG74" s="104"/>
      <c r="HH74" s="104"/>
      <c r="HI74" s="104"/>
      <c r="HJ74" s="104"/>
      <c r="HK74" s="104"/>
      <c r="HL74" s="104"/>
      <c r="HM74" s="104"/>
      <c r="HN74" s="104"/>
      <c r="HO74" s="104"/>
      <c r="HP74" s="104"/>
      <c r="HQ74" s="104"/>
      <c r="HR74" s="104"/>
      <c r="HS74" s="104"/>
      <c r="HT74" s="104"/>
      <c r="HU74" s="104"/>
      <c r="HV74" s="104"/>
      <c r="HW74" s="104"/>
      <c r="HX74" s="104"/>
      <c r="HY74" s="104"/>
      <c r="HZ74" s="104"/>
      <c r="IA74" s="104"/>
      <c r="IB74" s="104"/>
      <c r="IC74" s="104"/>
      <c r="ID74" s="104"/>
      <c r="IE74" s="104"/>
    </row>
    <row r="75" spans="1:239" s="105" customFormat="1" ht="12.75" customHeight="1" x14ac:dyDescent="0.25">
      <c r="A75" s="123" t="s">
        <v>108</v>
      </c>
      <c r="B75" s="126" t="s">
        <v>100</v>
      </c>
      <c r="C75" s="127">
        <v>3</v>
      </c>
      <c r="D75" s="126" t="s">
        <v>95</v>
      </c>
      <c r="E75" s="125">
        <v>33565</v>
      </c>
      <c r="F75" s="125">
        <f t="shared" si="2"/>
        <v>100695</v>
      </c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  <c r="BU75" s="104"/>
      <c r="BV75" s="104"/>
      <c r="BW75" s="104"/>
      <c r="BX75" s="104"/>
      <c r="BY75" s="104"/>
      <c r="BZ75" s="104"/>
      <c r="CA75" s="104"/>
      <c r="CB75" s="104"/>
      <c r="CC75" s="104"/>
      <c r="CD75" s="104"/>
      <c r="CE75" s="104"/>
      <c r="CF75" s="104"/>
      <c r="CG75" s="104"/>
      <c r="CH75" s="104"/>
      <c r="CI75" s="104"/>
      <c r="CJ75" s="104"/>
      <c r="CK75" s="104"/>
      <c r="CL75" s="104"/>
      <c r="CM75" s="104"/>
      <c r="CN75" s="104"/>
      <c r="CO75" s="104"/>
      <c r="CP75" s="104"/>
      <c r="CQ75" s="104"/>
      <c r="CR75" s="104"/>
      <c r="CS75" s="104"/>
      <c r="CT75" s="104"/>
      <c r="CU75" s="104"/>
      <c r="CV75" s="104"/>
      <c r="CW75" s="104"/>
      <c r="CX75" s="104"/>
      <c r="CY75" s="104"/>
      <c r="CZ75" s="104"/>
      <c r="DA75" s="104"/>
      <c r="DB75" s="104"/>
      <c r="DC75" s="104"/>
      <c r="DD75" s="104"/>
      <c r="DE75" s="104"/>
      <c r="DF75" s="104"/>
      <c r="DG75" s="104"/>
      <c r="DH75" s="104"/>
      <c r="DI75" s="104"/>
      <c r="DJ75" s="104"/>
      <c r="DK75" s="104"/>
      <c r="DL75" s="104"/>
      <c r="DM75" s="104"/>
      <c r="DN75" s="104"/>
      <c r="DO75" s="104"/>
      <c r="DP75" s="104"/>
      <c r="DQ75" s="104"/>
      <c r="DR75" s="104"/>
      <c r="DS75" s="104"/>
      <c r="DT75" s="104"/>
      <c r="DU75" s="104"/>
      <c r="DV75" s="104"/>
      <c r="DW75" s="104"/>
      <c r="DX75" s="104"/>
      <c r="DY75" s="104"/>
      <c r="DZ75" s="104"/>
      <c r="EA75" s="104"/>
      <c r="EB75" s="104"/>
      <c r="EC75" s="104"/>
      <c r="ED75" s="104"/>
      <c r="EE75" s="104"/>
      <c r="EF75" s="104"/>
      <c r="EG75" s="104"/>
      <c r="EH75" s="104"/>
      <c r="EI75" s="104"/>
      <c r="EJ75" s="104"/>
      <c r="EK75" s="104"/>
      <c r="EL75" s="104"/>
      <c r="EM75" s="104"/>
      <c r="EN75" s="104"/>
      <c r="EO75" s="104"/>
      <c r="EP75" s="104"/>
      <c r="EQ75" s="104"/>
      <c r="ER75" s="104"/>
      <c r="ES75" s="104"/>
      <c r="ET75" s="104"/>
      <c r="EU75" s="104"/>
      <c r="EV75" s="104"/>
      <c r="EW75" s="104"/>
      <c r="EX75" s="104"/>
      <c r="EY75" s="104"/>
      <c r="EZ75" s="104"/>
      <c r="FA75" s="104"/>
      <c r="FB75" s="104"/>
      <c r="FC75" s="104"/>
      <c r="FD75" s="104"/>
      <c r="FE75" s="104"/>
      <c r="FF75" s="104"/>
      <c r="FG75" s="104"/>
      <c r="FH75" s="104"/>
      <c r="FI75" s="104"/>
      <c r="FJ75" s="104"/>
      <c r="FK75" s="104"/>
      <c r="FL75" s="104"/>
      <c r="FM75" s="104"/>
      <c r="FN75" s="104"/>
      <c r="FO75" s="104"/>
      <c r="FP75" s="104"/>
      <c r="FQ75" s="104"/>
      <c r="FR75" s="104"/>
      <c r="FS75" s="104"/>
      <c r="FT75" s="104"/>
      <c r="FU75" s="104"/>
      <c r="FV75" s="104"/>
      <c r="FW75" s="104"/>
      <c r="FX75" s="104"/>
      <c r="FY75" s="104"/>
      <c r="FZ75" s="104"/>
      <c r="GA75" s="104"/>
      <c r="GB75" s="104"/>
      <c r="GC75" s="104"/>
      <c r="GD75" s="104"/>
      <c r="GE75" s="104"/>
      <c r="GF75" s="104"/>
      <c r="GG75" s="104"/>
      <c r="GH75" s="104"/>
      <c r="GI75" s="104"/>
      <c r="GJ75" s="104"/>
      <c r="GK75" s="104"/>
      <c r="GL75" s="104"/>
      <c r="GM75" s="104"/>
      <c r="GN75" s="104"/>
      <c r="GO75" s="104"/>
      <c r="GP75" s="104"/>
      <c r="GQ75" s="104"/>
      <c r="GR75" s="104"/>
      <c r="GS75" s="104"/>
      <c r="GT75" s="104"/>
      <c r="GU75" s="104"/>
      <c r="GV75" s="104"/>
      <c r="GW75" s="104"/>
      <c r="GX75" s="104"/>
      <c r="GY75" s="104"/>
      <c r="GZ75" s="104"/>
      <c r="HA75" s="104"/>
      <c r="HB75" s="104"/>
      <c r="HC75" s="104"/>
      <c r="HD75" s="104"/>
      <c r="HE75" s="104"/>
      <c r="HF75" s="104"/>
      <c r="HG75" s="104"/>
      <c r="HH75" s="104"/>
      <c r="HI75" s="104"/>
      <c r="HJ75" s="104"/>
      <c r="HK75" s="104"/>
      <c r="HL75" s="104"/>
      <c r="HM75" s="104"/>
      <c r="HN75" s="104"/>
      <c r="HO75" s="104"/>
      <c r="HP75" s="104"/>
      <c r="HQ75" s="104"/>
      <c r="HR75" s="104"/>
      <c r="HS75" s="104"/>
      <c r="HT75" s="104"/>
      <c r="HU75" s="104"/>
      <c r="HV75" s="104"/>
      <c r="HW75" s="104"/>
      <c r="HX75" s="104"/>
      <c r="HY75" s="104"/>
      <c r="HZ75" s="104"/>
      <c r="IA75" s="104"/>
      <c r="IB75" s="104"/>
      <c r="IC75" s="104"/>
      <c r="ID75" s="104"/>
      <c r="IE75" s="104"/>
    </row>
    <row r="76" spans="1:239" s="105" customFormat="1" ht="12.75" customHeight="1" x14ac:dyDescent="0.25">
      <c r="A76" s="128" t="s">
        <v>112</v>
      </c>
      <c r="B76" s="126"/>
      <c r="C76" s="127"/>
      <c r="D76" s="126"/>
      <c r="E76" s="125" t="s">
        <v>86</v>
      </c>
      <c r="F76" s="125" t="s">
        <v>86</v>
      </c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  <c r="BU76" s="104"/>
      <c r="BV76" s="104"/>
      <c r="BW76" s="104"/>
      <c r="BX76" s="104"/>
      <c r="BY76" s="104"/>
      <c r="BZ76" s="104"/>
      <c r="CA76" s="104"/>
      <c r="CB76" s="104"/>
      <c r="CC76" s="104"/>
      <c r="CD76" s="104"/>
      <c r="CE76" s="104"/>
      <c r="CF76" s="104"/>
      <c r="CG76" s="104"/>
      <c r="CH76" s="104"/>
      <c r="CI76" s="104"/>
      <c r="CJ76" s="104"/>
      <c r="CK76" s="104"/>
      <c r="CL76" s="104"/>
      <c r="CM76" s="104"/>
      <c r="CN76" s="104"/>
      <c r="CO76" s="104"/>
      <c r="CP76" s="104"/>
      <c r="CQ76" s="104"/>
      <c r="CR76" s="104"/>
      <c r="CS76" s="104"/>
      <c r="CT76" s="104"/>
      <c r="CU76" s="104"/>
      <c r="CV76" s="104"/>
      <c r="CW76" s="104"/>
      <c r="CX76" s="104"/>
      <c r="CY76" s="104"/>
      <c r="CZ76" s="104"/>
      <c r="DA76" s="104"/>
      <c r="DB76" s="104"/>
      <c r="DC76" s="104"/>
      <c r="DD76" s="104"/>
      <c r="DE76" s="104"/>
      <c r="DF76" s="104"/>
      <c r="DG76" s="104"/>
      <c r="DH76" s="104"/>
      <c r="DI76" s="104"/>
      <c r="DJ76" s="104"/>
      <c r="DK76" s="104"/>
      <c r="DL76" s="104"/>
      <c r="DM76" s="104"/>
      <c r="DN76" s="104"/>
      <c r="DO76" s="104"/>
      <c r="DP76" s="104"/>
      <c r="DQ76" s="104"/>
      <c r="DR76" s="104"/>
      <c r="DS76" s="104"/>
      <c r="DT76" s="104"/>
      <c r="DU76" s="104"/>
      <c r="DV76" s="104"/>
      <c r="DW76" s="104"/>
      <c r="DX76" s="104"/>
      <c r="DY76" s="104"/>
      <c r="DZ76" s="104"/>
      <c r="EA76" s="104"/>
      <c r="EB76" s="104"/>
      <c r="EC76" s="104"/>
      <c r="ED76" s="104"/>
      <c r="EE76" s="104"/>
      <c r="EF76" s="104"/>
      <c r="EG76" s="104"/>
      <c r="EH76" s="104"/>
      <c r="EI76" s="104"/>
      <c r="EJ76" s="104"/>
      <c r="EK76" s="104"/>
      <c r="EL76" s="104"/>
      <c r="EM76" s="104"/>
      <c r="EN76" s="104"/>
      <c r="EO76" s="104"/>
      <c r="EP76" s="104"/>
      <c r="EQ76" s="104"/>
      <c r="ER76" s="104"/>
      <c r="ES76" s="104"/>
      <c r="ET76" s="104"/>
      <c r="EU76" s="104"/>
      <c r="EV76" s="104"/>
      <c r="EW76" s="104"/>
      <c r="EX76" s="104"/>
      <c r="EY76" s="104"/>
      <c r="EZ76" s="104"/>
      <c r="FA76" s="104"/>
      <c r="FB76" s="104"/>
      <c r="FC76" s="104"/>
      <c r="FD76" s="104"/>
      <c r="FE76" s="104"/>
      <c r="FF76" s="104"/>
      <c r="FG76" s="104"/>
      <c r="FH76" s="104"/>
      <c r="FI76" s="104"/>
      <c r="FJ76" s="104"/>
      <c r="FK76" s="104"/>
      <c r="FL76" s="104"/>
      <c r="FM76" s="104"/>
      <c r="FN76" s="104"/>
      <c r="FO76" s="104"/>
      <c r="FP76" s="104"/>
      <c r="FQ76" s="104"/>
      <c r="FR76" s="104"/>
      <c r="FS76" s="104"/>
      <c r="FT76" s="104"/>
      <c r="FU76" s="104"/>
      <c r="FV76" s="104"/>
      <c r="FW76" s="104"/>
      <c r="FX76" s="104"/>
      <c r="FY76" s="104"/>
      <c r="FZ76" s="104"/>
      <c r="GA76" s="104"/>
      <c r="GB76" s="104"/>
      <c r="GC76" s="104"/>
      <c r="GD76" s="104"/>
      <c r="GE76" s="104"/>
      <c r="GF76" s="104"/>
      <c r="GG76" s="104"/>
      <c r="GH76" s="104"/>
      <c r="GI76" s="104"/>
      <c r="GJ76" s="104"/>
      <c r="GK76" s="104"/>
      <c r="GL76" s="104"/>
      <c r="GM76" s="104"/>
      <c r="GN76" s="104"/>
      <c r="GO76" s="104"/>
      <c r="GP76" s="104"/>
      <c r="GQ76" s="104"/>
      <c r="GR76" s="104"/>
      <c r="GS76" s="104"/>
      <c r="GT76" s="104"/>
      <c r="GU76" s="104"/>
      <c r="GV76" s="104"/>
      <c r="GW76" s="104"/>
      <c r="GX76" s="104"/>
      <c r="GY76" s="104"/>
      <c r="GZ76" s="104"/>
      <c r="HA76" s="104"/>
      <c r="HB76" s="104"/>
      <c r="HC76" s="104"/>
      <c r="HD76" s="104"/>
      <c r="HE76" s="104"/>
      <c r="HF76" s="104"/>
      <c r="HG76" s="104"/>
      <c r="HH76" s="104"/>
      <c r="HI76" s="104"/>
      <c r="HJ76" s="104"/>
      <c r="HK76" s="104"/>
      <c r="HL76" s="104"/>
      <c r="HM76" s="104"/>
      <c r="HN76" s="104"/>
      <c r="HO76" s="104"/>
      <c r="HP76" s="104"/>
      <c r="HQ76" s="104"/>
      <c r="HR76" s="104"/>
      <c r="HS76" s="104"/>
      <c r="HT76" s="104"/>
      <c r="HU76" s="104"/>
      <c r="HV76" s="104"/>
      <c r="HW76" s="104"/>
      <c r="HX76" s="104"/>
      <c r="HY76" s="104"/>
      <c r="HZ76" s="104"/>
      <c r="IA76" s="104"/>
      <c r="IB76" s="104"/>
      <c r="IC76" s="104"/>
      <c r="ID76" s="104"/>
      <c r="IE76" s="104"/>
    </row>
    <row r="77" spans="1:239" s="105" customFormat="1" ht="12.75" customHeight="1" x14ac:dyDescent="0.25">
      <c r="A77" s="123" t="s">
        <v>113</v>
      </c>
      <c r="B77" s="126" t="s">
        <v>96</v>
      </c>
      <c r="C77" s="127">
        <v>8</v>
      </c>
      <c r="D77" s="126" t="s">
        <v>122</v>
      </c>
      <c r="E77" s="125">
        <v>35049</v>
      </c>
      <c r="F77" s="125">
        <f t="shared" si="2"/>
        <v>280392</v>
      </c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  <c r="BU77" s="104"/>
      <c r="BV77" s="104"/>
      <c r="BW77" s="104"/>
      <c r="BX77" s="104"/>
      <c r="BY77" s="104"/>
      <c r="BZ77" s="104"/>
      <c r="CA77" s="104"/>
      <c r="CB77" s="104"/>
      <c r="CC77" s="104"/>
      <c r="CD77" s="104"/>
      <c r="CE77" s="104"/>
      <c r="CF77" s="104"/>
      <c r="CG77" s="104"/>
      <c r="CH77" s="104"/>
      <c r="CI77" s="104"/>
      <c r="CJ77" s="104"/>
      <c r="CK77" s="104"/>
      <c r="CL77" s="104"/>
      <c r="CM77" s="104"/>
      <c r="CN77" s="104"/>
      <c r="CO77" s="104"/>
      <c r="CP77" s="104"/>
      <c r="CQ77" s="104"/>
      <c r="CR77" s="104"/>
      <c r="CS77" s="104"/>
      <c r="CT77" s="104"/>
      <c r="CU77" s="104"/>
      <c r="CV77" s="104"/>
      <c r="CW77" s="104"/>
      <c r="CX77" s="104"/>
      <c r="CY77" s="104"/>
      <c r="CZ77" s="104"/>
      <c r="DA77" s="104"/>
      <c r="DB77" s="104"/>
      <c r="DC77" s="104"/>
      <c r="DD77" s="104"/>
      <c r="DE77" s="104"/>
      <c r="DF77" s="104"/>
      <c r="DG77" s="104"/>
      <c r="DH77" s="104"/>
      <c r="DI77" s="104"/>
      <c r="DJ77" s="104"/>
      <c r="DK77" s="104"/>
      <c r="DL77" s="104"/>
      <c r="DM77" s="104"/>
      <c r="DN77" s="104"/>
      <c r="DO77" s="104"/>
      <c r="DP77" s="104"/>
      <c r="DQ77" s="104"/>
      <c r="DR77" s="104"/>
      <c r="DS77" s="104"/>
      <c r="DT77" s="104"/>
      <c r="DU77" s="104"/>
      <c r="DV77" s="104"/>
      <c r="DW77" s="104"/>
      <c r="DX77" s="104"/>
      <c r="DY77" s="104"/>
      <c r="DZ77" s="104"/>
      <c r="EA77" s="104"/>
      <c r="EB77" s="104"/>
      <c r="EC77" s="104"/>
      <c r="ED77" s="104"/>
      <c r="EE77" s="104"/>
      <c r="EF77" s="104"/>
      <c r="EG77" s="104"/>
      <c r="EH77" s="104"/>
      <c r="EI77" s="104"/>
      <c r="EJ77" s="104"/>
      <c r="EK77" s="104"/>
      <c r="EL77" s="104"/>
      <c r="EM77" s="104"/>
      <c r="EN77" s="104"/>
      <c r="EO77" s="104"/>
      <c r="EP77" s="104"/>
      <c r="EQ77" s="104"/>
      <c r="ER77" s="104"/>
      <c r="ES77" s="104"/>
      <c r="ET77" s="104"/>
      <c r="EU77" s="104"/>
      <c r="EV77" s="104"/>
      <c r="EW77" s="104"/>
      <c r="EX77" s="104"/>
      <c r="EY77" s="104"/>
      <c r="EZ77" s="104"/>
      <c r="FA77" s="104"/>
      <c r="FB77" s="104"/>
      <c r="FC77" s="104"/>
      <c r="FD77" s="104"/>
      <c r="FE77" s="104"/>
      <c r="FF77" s="104"/>
      <c r="FG77" s="104"/>
      <c r="FH77" s="104"/>
      <c r="FI77" s="104"/>
      <c r="FJ77" s="104"/>
      <c r="FK77" s="104"/>
      <c r="FL77" s="104"/>
      <c r="FM77" s="104"/>
      <c r="FN77" s="104"/>
      <c r="FO77" s="104"/>
      <c r="FP77" s="104"/>
      <c r="FQ77" s="104"/>
      <c r="FR77" s="104"/>
      <c r="FS77" s="104"/>
      <c r="FT77" s="104"/>
      <c r="FU77" s="104"/>
      <c r="FV77" s="104"/>
      <c r="FW77" s="104"/>
      <c r="FX77" s="104"/>
      <c r="FY77" s="104"/>
      <c r="FZ77" s="104"/>
      <c r="GA77" s="104"/>
      <c r="GB77" s="104"/>
      <c r="GC77" s="104"/>
      <c r="GD77" s="104"/>
      <c r="GE77" s="104"/>
      <c r="GF77" s="104"/>
      <c r="GG77" s="104"/>
      <c r="GH77" s="104"/>
      <c r="GI77" s="104"/>
      <c r="GJ77" s="104"/>
      <c r="GK77" s="104"/>
      <c r="GL77" s="104"/>
      <c r="GM77" s="104"/>
      <c r="GN77" s="104"/>
      <c r="GO77" s="104"/>
      <c r="GP77" s="104"/>
      <c r="GQ77" s="104"/>
      <c r="GR77" s="104"/>
      <c r="GS77" s="104"/>
      <c r="GT77" s="104"/>
      <c r="GU77" s="104"/>
      <c r="GV77" s="104"/>
      <c r="GW77" s="104"/>
      <c r="GX77" s="104"/>
      <c r="GY77" s="104"/>
      <c r="GZ77" s="104"/>
      <c r="HA77" s="104"/>
      <c r="HB77" s="104"/>
      <c r="HC77" s="104"/>
      <c r="HD77" s="104"/>
      <c r="HE77" s="104"/>
      <c r="HF77" s="104"/>
      <c r="HG77" s="104"/>
      <c r="HH77" s="104"/>
      <c r="HI77" s="104"/>
      <c r="HJ77" s="104"/>
      <c r="HK77" s="104"/>
      <c r="HL77" s="104"/>
      <c r="HM77" s="104"/>
      <c r="HN77" s="104"/>
      <c r="HO77" s="104"/>
      <c r="HP77" s="104"/>
      <c r="HQ77" s="104"/>
      <c r="HR77" s="104"/>
      <c r="HS77" s="104"/>
      <c r="HT77" s="104"/>
      <c r="HU77" s="104"/>
      <c r="HV77" s="104"/>
      <c r="HW77" s="104"/>
      <c r="HX77" s="104"/>
      <c r="HY77" s="104"/>
      <c r="HZ77" s="104"/>
      <c r="IA77" s="104"/>
      <c r="IB77" s="104"/>
      <c r="IC77" s="104"/>
      <c r="ID77" s="104"/>
      <c r="IE77" s="104"/>
    </row>
    <row r="78" spans="1:239" ht="13.5" customHeight="1" x14ac:dyDescent="0.25">
      <c r="A78" s="129" t="s">
        <v>35</v>
      </c>
      <c r="B78" s="130"/>
      <c r="C78" s="130"/>
      <c r="D78" s="130"/>
      <c r="E78" s="131"/>
      <c r="F78" s="132">
        <f>SUM(F54:F77)</f>
        <v>5768154.5</v>
      </c>
    </row>
    <row r="79" spans="1:239" ht="12" customHeight="1" x14ac:dyDescent="0.25">
      <c r="A79" s="133"/>
      <c r="B79" s="89"/>
      <c r="C79" s="89"/>
      <c r="D79" s="115"/>
      <c r="E79" s="90"/>
      <c r="F79" s="90"/>
    </row>
    <row r="80" spans="1:239" ht="12" customHeight="1" x14ac:dyDescent="0.25">
      <c r="A80" s="135" t="s">
        <v>36</v>
      </c>
      <c r="B80" s="136"/>
      <c r="C80" s="86"/>
      <c r="D80" s="86"/>
      <c r="E80" s="87"/>
      <c r="F80" s="87"/>
    </row>
    <row r="81" spans="1:6" ht="28.5" customHeight="1" x14ac:dyDescent="0.25">
      <c r="A81" s="91" t="s">
        <v>37</v>
      </c>
      <c r="B81" s="92" t="s">
        <v>30</v>
      </c>
      <c r="C81" s="92" t="s">
        <v>31</v>
      </c>
      <c r="D81" s="91" t="s">
        <v>17</v>
      </c>
      <c r="E81" s="92" t="s">
        <v>18</v>
      </c>
      <c r="F81" s="91" t="s">
        <v>19</v>
      </c>
    </row>
    <row r="82" spans="1:6" ht="12.75" customHeight="1" x14ac:dyDescent="0.25">
      <c r="A82" s="137" t="s">
        <v>130</v>
      </c>
      <c r="B82" s="138" t="s">
        <v>128</v>
      </c>
      <c r="C82" s="139">
        <v>5</v>
      </c>
      <c r="D82" s="94" t="s">
        <v>129</v>
      </c>
      <c r="E82" s="139">
        <v>63660</v>
      </c>
      <c r="F82" s="139">
        <f>C82*E82</f>
        <v>318300</v>
      </c>
    </row>
    <row r="83" spans="1:6" ht="12.75" customHeight="1" x14ac:dyDescent="0.25">
      <c r="A83" s="114" t="s">
        <v>138</v>
      </c>
      <c r="B83" s="152" t="s">
        <v>100</v>
      </c>
      <c r="C83" s="150">
        <v>1</v>
      </c>
      <c r="D83" s="151"/>
      <c r="E83" s="150">
        <v>165000</v>
      </c>
      <c r="F83" s="150">
        <f>C83*E83</f>
        <v>165000</v>
      </c>
    </row>
    <row r="84" spans="1:6" ht="13.5" customHeight="1" x14ac:dyDescent="0.25">
      <c r="A84" s="129" t="s">
        <v>38</v>
      </c>
      <c r="B84" s="130"/>
      <c r="C84" s="130"/>
      <c r="D84" s="130"/>
      <c r="E84" s="130"/>
      <c r="F84" s="132">
        <f>F82+F83</f>
        <v>483300</v>
      </c>
    </row>
    <row r="85" spans="1:6" ht="12" customHeight="1" x14ac:dyDescent="0.25">
      <c r="A85" s="140" t="s">
        <v>86</v>
      </c>
      <c r="B85" s="141" t="s">
        <v>86</v>
      </c>
      <c r="C85" s="142" t="s">
        <v>86</v>
      </c>
      <c r="D85" s="140"/>
      <c r="E85" s="143" t="s">
        <v>86</v>
      </c>
      <c r="F85" s="143"/>
    </row>
    <row r="86" spans="1:6" ht="12" customHeight="1" x14ac:dyDescent="0.25">
      <c r="A86" s="134" t="s">
        <v>39</v>
      </c>
      <c r="B86" s="144"/>
      <c r="C86" s="144"/>
      <c r="D86" s="144"/>
      <c r="E86" s="144"/>
      <c r="F86" s="145">
        <f>F33+F38+F50+F78+F84</f>
        <v>9830259.620000001</v>
      </c>
    </row>
    <row r="87" spans="1:6" ht="12" customHeight="1" x14ac:dyDescent="0.25">
      <c r="A87" s="146" t="s">
        <v>40</v>
      </c>
      <c r="B87" s="147"/>
      <c r="C87" s="147"/>
      <c r="D87" s="147"/>
      <c r="E87" s="147"/>
      <c r="F87" s="148">
        <f>F86*0.05</f>
        <v>491512.98100000009</v>
      </c>
    </row>
    <row r="88" spans="1:6" ht="12" customHeight="1" x14ac:dyDescent="0.25">
      <c r="A88" s="134" t="s">
        <v>41</v>
      </c>
      <c r="B88" s="144"/>
      <c r="C88" s="144"/>
      <c r="D88" s="144"/>
      <c r="E88" s="144"/>
      <c r="F88" s="145">
        <f>F87+F86</f>
        <v>10321772.601000002</v>
      </c>
    </row>
    <row r="89" spans="1:6" ht="12" customHeight="1" x14ac:dyDescent="0.25">
      <c r="A89" s="146" t="s">
        <v>42</v>
      </c>
      <c r="B89" s="147"/>
      <c r="C89" s="147"/>
      <c r="D89" s="147"/>
      <c r="E89" s="147"/>
      <c r="F89" s="148">
        <f>F12</f>
        <v>16000000</v>
      </c>
    </row>
    <row r="90" spans="1:6" ht="12" customHeight="1" x14ac:dyDescent="0.25">
      <c r="A90" s="134" t="s">
        <v>43</v>
      </c>
      <c r="B90" s="149"/>
      <c r="C90" s="149"/>
      <c r="D90" s="149"/>
      <c r="E90" s="149"/>
      <c r="F90" s="145">
        <f>F89-F88</f>
        <v>5678227.3989999983</v>
      </c>
    </row>
    <row r="91" spans="1:6" ht="12" customHeight="1" x14ac:dyDescent="0.25">
      <c r="A91" s="53" t="s">
        <v>44</v>
      </c>
      <c r="B91" s="54"/>
      <c r="C91" s="54"/>
      <c r="D91" s="54"/>
      <c r="E91" s="54"/>
      <c r="F91" s="50"/>
    </row>
    <row r="92" spans="1:6" ht="12.75" customHeight="1" thickBot="1" x14ac:dyDescent="0.3">
      <c r="A92" s="55"/>
      <c r="B92" s="54"/>
      <c r="C92" s="54"/>
      <c r="D92" s="54"/>
      <c r="E92" s="54"/>
      <c r="F92" s="50"/>
    </row>
    <row r="93" spans="1:6" ht="12" customHeight="1" x14ac:dyDescent="0.25">
      <c r="A93" s="67" t="s">
        <v>45</v>
      </c>
      <c r="B93" s="68"/>
      <c r="C93" s="68"/>
      <c r="D93" s="68"/>
      <c r="E93" s="69"/>
      <c r="F93" s="50"/>
    </row>
    <row r="94" spans="1:6" ht="12" customHeight="1" x14ac:dyDescent="0.25">
      <c r="A94" s="70" t="s">
        <v>46</v>
      </c>
      <c r="B94" s="52"/>
      <c r="C94" s="52"/>
      <c r="D94" s="52"/>
      <c r="E94" s="71"/>
      <c r="F94" s="50"/>
    </row>
    <row r="95" spans="1:6" ht="12" customHeight="1" x14ac:dyDescent="0.25">
      <c r="A95" s="70" t="s">
        <v>47</v>
      </c>
      <c r="B95" s="52"/>
      <c r="C95" s="52"/>
      <c r="D95" s="52"/>
      <c r="E95" s="71"/>
      <c r="F95" s="50"/>
    </row>
    <row r="96" spans="1:6" ht="12" customHeight="1" x14ac:dyDescent="0.25">
      <c r="A96" s="70" t="s">
        <v>48</v>
      </c>
      <c r="B96" s="52"/>
      <c r="C96" s="52"/>
      <c r="D96" s="52"/>
      <c r="E96" s="71"/>
      <c r="F96" s="50"/>
    </row>
    <row r="97" spans="1:6" ht="12" customHeight="1" x14ac:dyDescent="0.25">
      <c r="A97" s="70" t="s">
        <v>49</v>
      </c>
      <c r="B97" s="52"/>
      <c r="C97" s="52"/>
      <c r="D97" s="52"/>
      <c r="E97" s="71"/>
      <c r="F97" s="50"/>
    </row>
    <row r="98" spans="1:6" ht="12" customHeight="1" x14ac:dyDescent="0.25">
      <c r="A98" s="70" t="s">
        <v>50</v>
      </c>
      <c r="B98" s="52"/>
      <c r="C98" s="52"/>
      <c r="D98" s="52"/>
      <c r="E98" s="71"/>
      <c r="F98" s="50"/>
    </row>
    <row r="99" spans="1:6" ht="12.75" customHeight="1" thickBot="1" x14ac:dyDescent="0.3">
      <c r="A99" s="72" t="s">
        <v>51</v>
      </c>
      <c r="B99" s="73"/>
      <c r="C99" s="73"/>
      <c r="D99" s="73"/>
      <c r="E99" s="74"/>
      <c r="F99" s="50"/>
    </row>
    <row r="100" spans="1:6" ht="12.75" customHeight="1" x14ac:dyDescent="0.25">
      <c r="A100" s="65"/>
      <c r="B100" s="52"/>
      <c r="C100" s="52"/>
      <c r="D100" s="52"/>
      <c r="E100" s="52"/>
      <c r="F100" s="50"/>
    </row>
    <row r="101" spans="1:6" ht="15" customHeight="1" thickBot="1" x14ac:dyDescent="0.3">
      <c r="A101" s="167" t="s">
        <v>52</v>
      </c>
      <c r="B101" s="168"/>
      <c r="C101" s="64"/>
      <c r="D101" s="44"/>
      <c r="E101" s="44"/>
      <c r="F101" s="50"/>
    </row>
    <row r="102" spans="1:6" ht="12" customHeight="1" x14ac:dyDescent="0.25">
      <c r="A102" s="57" t="s">
        <v>37</v>
      </c>
      <c r="B102" s="45" t="s">
        <v>53</v>
      </c>
      <c r="C102" s="58" t="s">
        <v>54</v>
      </c>
      <c r="D102" s="44"/>
      <c r="E102" s="44"/>
      <c r="F102" s="50"/>
    </row>
    <row r="103" spans="1:6" ht="12" customHeight="1" x14ac:dyDescent="0.25">
      <c r="A103" s="59" t="s">
        <v>55</v>
      </c>
      <c r="B103" s="46">
        <f>F33</f>
        <v>2256000</v>
      </c>
      <c r="C103" s="60">
        <f>(B103/B109)</f>
        <v>0.21856710927553591</v>
      </c>
      <c r="D103" s="44"/>
      <c r="E103" s="44"/>
      <c r="F103" s="50"/>
    </row>
    <row r="104" spans="1:6" ht="12" customHeight="1" x14ac:dyDescent="0.25">
      <c r="A104" s="59" t="s">
        <v>56</v>
      </c>
      <c r="B104" s="47">
        <v>0</v>
      </c>
      <c r="C104" s="60">
        <v>0</v>
      </c>
      <c r="D104" s="44"/>
      <c r="E104" s="44"/>
      <c r="F104" s="50"/>
    </row>
    <row r="105" spans="1:6" ht="12" customHeight="1" x14ac:dyDescent="0.25">
      <c r="A105" s="59" t="s">
        <v>57</v>
      </c>
      <c r="B105" s="46">
        <f>F50</f>
        <v>1322805.1200000001</v>
      </c>
      <c r="C105" s="60">
        <f>(B105/B109)</f>
        <v>0.12815677802007022</v>
      </c>
      <c r="D105" s="44"/>
      <c r="E105" s="44"/>
      <c r="F105" s="50"/>
    </row>
    <row r="106" spans="1:6" ht="12" customHeight="1" x14ac:dyDescent="0.25">
      <c r="A106" s="59" t="s">
        <v>29</v>
      </c>
      <c r="B106" s="46">
        <f>F78</f>
        <v>5768154.5</v>
      </c>
      <c r="C106" s="60">
        <f>(B106/B109)</f>
        <v>0.55883371228708967</v>
      </c>
      <c r="D106" s="44"/>
      <c r="E106" s="44"/>
      <c r="F106" s="50"/>
    </row>
    <row r="107" spans="1:6" ht="12" customHeight="1" x14ac:dyDescent="0.25">
      <c r="A107" s="59" t="s">
        <v>58</v>
      </c>
      <c r="B107" s="48">
        <f>F84</f>
        <v>483300</v>
      </c>
      <c r="C107" s="60">
        <f>(B107/B109)</f>
        <v>4.6823352798256432E-2</v>
      </c>
      <c r="D107" s="49"/>
      <c r="E107" s="49"/>
      <c r="F107" s="50"/>
    </row>
    <row r="108" spans="1:6" ht="12" customHeight="1" x14ac:dyDescent="0.25">
      <c r="A108" s="59" t="s">
        <v>59</v>
      </c>
      <c r="B108" s="48">
        <f>F87</f>
        <v>491512.98100000009</v>
      </c>
      <c r="C108" s="60">
        <f>(B108/B109)</f>
        <v>4.7619047619047616E-2</v>
      </c>
      <c r="D108" s="49"/>
      <c r="E108" s="49"/>
      <c r="F108" s="50"/>
    </row>
    <row r="109" spans="1:6" ht="12.75" customHeight="1" thickBot="1" x14ac:dyDescent="0.3">
      <c r="A109" s="61" t="s">
        <v>60</v>
      </c>
      <c r="B109" s="62">
        <f>SUM(B103:B108)</f>
        <v>10321772.601000002</v>
      </c>
      <c r="C109" s="63">
        <f>SUM(C103:C108)</f>
        <v>0.99999999999999978</v>
      </c>
      <c r="D109" s="49"/>
      <c r="E109" s="49"/>
      <c r="F109" s="50"/>
    </row>
    <row r="110" spans="1:6" ht="12" customHeight="1" x14ac:dyDescent="0.25">
      <c r="A110" s="55"/>
      <c r="B110" s="54"/>
      <c r="C110" s="54"/>
      <c r="D110" s="54"/>
      <c r="E110" s="54"/>
      <c r="F110" s="50"/>
    </row>
    <row r="111" spans="1:6" ht="12.75" customHeight="1" thickBot="1" x14ac:dyDescent="0.3">
      <c r="A111" s="56"/>
      <c r="B111" s="54"/>
      <c r="C111" s="54"/>
      <c r="D111" s="54"/>
      <c r="E111" s="54"/>
      <c r="F111" s="50"/>
    </row>
    <row r="112" spans="1:6" ht="12" customHeight="1" thickBot="1" x14ac:dyDescent="0.3">
      <c r="A112" s="164" t="s">
        <v>73</v>
      </c>
      <c r="B112" s="165"/>
      <c r="C112" s="165"/>
      <c r="D112" s="166"/>
      <c r="E112" s="49"/>
      <c r="F112" s="50"/>
    </row>
    <row r="113" spans="1:6" ht="12" customHeight="1" x14ac:dyDescent="0.25">
      <c r="A113" s="76" t="s">
        <v>71</v>
      </c>
      <c r="B113" s="79">
        <v>150000</v>
      </c>
      <c r="C113" s="79">
        <f>F9</f>
        <v>160000</v>
      </c>
      <c r="D113" s="80">
        <v>170000</v>
      </c>
      <c r="E113" s="75"/>
      <c r="F113" s="51"/>
    </row>
    <row r="114" spans="1:6" ht="12.75" customHeight="1" thickBot="1" x14ac:dyDescent="0.3">
      <c r="A114" s="61" t="s">
        <v>72</v>
      </c>
      <c r="B114" s="62">
        <f>(F88/B113)</f>
        <v>68.811817340000005</v>
      </c>
      <c r="C114" s="62">
        <f>(F88/C113)</f>
        <v>64.511078756250015</v>
      </c>
      <c r="D114" s="77">
        <f>(F88/D113)</f>
        <v>60.716309417647068</v>
      </c>
      <c r="E114" s="75"/>
      <c r="F114" s="51"/>
    </row>
    <row r="115" spans="1:6" ht="15.6" customHeight="1" x14ac:dyDescent="0.25">
      <c r="A115" s="66" t="s">
        <v>61</v>
      </c>
      <c r="B115" s="52"/>
      <c r="C115" s="52"/>
      <c r="D115" s="52"/>
      <c r="E115" s="52"/>
      <c r="F115" s="52"/>
    </row>
  </sheetData>
  <mergeCells count="9">
    <mergeCell ref="D9:E9"/>
    <mergeCell ref="D14:E14"/>
    <mergeCell ref="D15:E15"/>
    <mergeCell ref="A17:F17"/>
    <mergeCell ref="A112:D112"/>
    <mergeCell ref="A101:B101"/>
    <mergeCell ref="D13:E13"/>
    <mergeCell ref="D11:E11"/>
    <mergeCell ref="D10:E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 TEMPRANA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2023-03-28T13:02:48Z</dcterms:modified>
</cp:coreProperties>
</file>