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zuniga\Desktop\00 - CREDITOS\00 - CRÉDITOS 2023\00 - fichas técnicas 2023\01 - FORMATO CORREGIDO\Visadas\"/>
    </mc:Choice>
  </mc:AlternateContent>
  <bookViews>
    <workbookView xWindow="-120" yWindow="-120" windowWidth="29040" windowHeight="15840"/>
  </bookViews>
  <sheets>
    <sheet name="CEREZO" sheetId="1" r:id="rId1"/>
  </sheets>
  <definedNames>
    <definedName name="_xlnm.Print_Area" localSheetId="0">CEREZO!$A$1:$F$92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1" i="1" l="1"/>
  <c r="F52" i="1"/>
  <c r="F60" i="1"/>
  <c r="F26" i="1"/>
  <c r="F48" i="1"/>
  <c r="F46" i="1"/>
  <c r="F47" i="1"/>
  <c r="F22" i="1"/>
  <c r="F23" i="1"/>
  <c r="F24" i="1"/>
  <c r="F59" i="1"/>
  <c r="F61" i="1"/>
  <c r="F50" i="1"/>
  <c r="F43" i="1"/>
  <c r="F44" i="1"/>
  <c r="F45" i="1"/>
  <c r="F21" i="1"/>
  <c r="F25" i="1"/>
  <c r="F27" i="1"/>
  <c r="F20" i="1"/>
  <c r="B87" i="1"/>
  <c r="C81" i="1" s="1"/>
  <c r="F54" i="1"/>
  <c r="F37" i="1"/>
  <c r="F11" i="1"/>
  <c r="F67" i="1" s="1"/>
  <c r="F38" i="1"/>
  <c r="C83" i="1" l="1"/>
  <c r="F28" i="1"/>
  <c r="C86" i="1"/>
  <c r="F62" i="1"/>
  <c r="C84" i="1"/>
  <c r="C85" i="1"/>
  <c r="C87" i="1" s="1"/>
  <c r="F55" i="1"/>
  <c r="F64" i="1" l="1"/>
  <c r="F65" i="1" s="1"/>
  <c r="F66" i="1" s="1"/>
  <c r="D91" i="1" s="1"/>
  <c r="C91" i="1" l="1"/>
  <c r="F68" i="1"/>
  <c r="B91" i="1"/>
</calcChain>
</file>

<file path=xl/sharedStrings.xml><?xml version="1.0" encoding="utf-8"?>
<sst xmlns="http://schemas.openxmlformats.org/spreadsheetml/2006/main" count="159" uniqueCount="112">
  <si>
    <t>RUBRO O CULTIVO</t>
  </si>
  <si>
    <t>Cerezo</t>
  </si>
  <si>
    <t>VARIEDAD</t>
  </si>
  <si>
    <t>Lapins</t>
  </si>
  <si>
    <t>FECHA ESTIMADA  PRECIO VENTA</t>
  </si>
  <si>
    <t>Noviembre - Diciembre</t>
  </si>
  <si>
    <t>NIVEL TECNOLÓGICO</t>
  </si>
  <si>
    <t>Medio</t>
  </si>
  <si>
    <t>REGIÓN</t>
  </si>
  <si>
    <t>Ñuble</t>
  </si>
  <si>
    <t>INGRESO ESPERADO, con IVA ($)</t>
  </si>
  <si>
    <t>AGENCIA DE ÁREA</t>
  </si>
  <si>
    <t>Chillán</t>
  </si>
  <si>
    <t>DESTINO PRODUCCION</t>
  </si>
  <si>
    <t>Mercado local</t>
  </si>
  <si>
    <t>COMUNA/LOCALIDAD</t>
  </si>
  <si>
    <t>Todas las comunas del área</t>
  </si>
  <si>
    <t>FECHA DE COSECHA</t>
  </si>
  <si>
    <t>FECHA PRECIO INSUMOS</t>
  </si>
  <si>
    <t>CONTINGENCIA</t>
  </si>
  <si>
    <t>Sequía  - Helada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</si>
  <si>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</si>
  <si>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</si>
  <si>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</si>
  <si>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</si>
  <si>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</si>
  <si>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</si>
  <si>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</si>
  <si>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</si>
  <si>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 de Luz</t>
  </si>
  <si>
    <t>jh</t>
  </si>
  <si>
    <t>Ene - Feb</t>
  </si>
  <si>
    <t>Control de maleza</t>
  </si>
  <si>
    <t>Ago - Nov</t>
  </si>
  <si>
    <t>Control Cáncer Bacterial</t>
  </si>
  <si>
    <t>Abr - May - Ago</t>
  </si>
  <si>
    <t>Manejo invernal insectos</t>
  </si>
  <si>
    <t xml:space="preserve">Ago </t>
  </si>
  <si>
    <t>Manejo floración</t>
  </si>
  <si>
    <t>Sept - Oct</t>
  </si>
  <si>
    <t>Fertilización</t>
  </si>
  <si>
    <t>Jul - Oct - Ene</t>
  </si>
  <si>
    <t>Riego</t>
  </si>
  <si>
    <t>Oct - Mar</t>
  </si>
  <si>
    <t>Cosecha</t>
  </si>
  <si>
    <t>kg</t>
  </si>
  <si>
    <t>Nov - Dic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</si>
  <si>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</si>
  <si>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</si>
  <si>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</si>
  <si>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</si>
  <si>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</si>
  <si>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</si>
  <si>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</si>
  <si>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FERTILIZANTES</t>
  </si>
  <si>
    <t>Jul - Ago</t>
  </si>
  <si>
    <t>Defender Calcio</t>
  </si>
  <si>
    <t>lt</t>
  </si>
  <si>
    <t>Ago - Sept</t>
  </si>
  <si>
    <t xml:space="preserve">Sulpomag </t>
  </si>
  <si>
    <t>Defender Boro</t>
  </si>
  <si>
    <t>Defender Zinc</t>
  </si>
  <si>
    <t>Frutaliv</t>
  </si>
  <si>
    <t>Ago - Oct</t>
  </si>
  <si>
    <t>INSECTICIDA</t>
  </si>
  <si>
    <t>Sevin XLR Plus 480</t>
  </si>
  <si>
    <t>Nov - Ene</t>
  </si>
  <si>
    <t>Aceite Miscible</t>
  </si>
  <si>
    <t>Ago</t>
  </si>
  <si>
    <t>Troya 4EC</t>
  </si>
  <si>
    <t>FUNGICIDA</t>
  </si>
  <si>
    <t>Cuprodul</t>
  </si>
  <si>
    <t>Subtotal Insumos</t>
  </si>
  <si>
    <t>OTROS</t>
  </si>
  <si>
    <t>Item</t>
  </si>
  <si>
    <t>Caja cosechera</t>
  </si>
  <si>
    <t>unidad</t>
  </si>
  <si>
    <t>Flete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</si>
  <si>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</si>
  <si>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</si>
  <si>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</si>
  <si>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</si>
  <si>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</si>
  <si>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</si>
  <si>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</si>
  <si>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</si>
  <si>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</si>
  <si>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</si>
  <si>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</si>
  <si>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</si>
  <si>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</si>
  <si>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</si>
  <si>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</si>
  <si>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</si>
  <si>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</si>
  <si>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</si>
  <si>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</si>
  <si>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</si>
  <si>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</si>
  <si>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</si>
  <si>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($/kg)</t>
  </si>
  <si>
    <t>(*): Este valor representa el valor mìnimo de venta del producto</t>
  </si>
  <si>
    <t>n/a</t>
  </si>
  <si>
    <t>Fosfato diamónico</t>
  </si>
  <si>
    <t>Rendimiento (Kg/Há)</t>
  </si>
  <si>
    <t>RENDIMIENTO (Kg/Há)</t>
  </si>
  <si>
    <t>PRECIO ESPERADO ($/Kg)</t>
  </si>
  <si>
    <t>Subtotal Mano de Obra</t>
  </si>
  <si>
    <t>$/Há</t>
  </si>
  <si>
    <t>COSTO TOTAL/ä.</t>
  </si>
  <si>
    <t>Costo unitario ($/Kg) (*)</t>
  </si>
  <si>
    <t>Cantidad / Há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</si>
</sst>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&quot;$&quot;* #,##0_ ;_ &quot;$&quot;* \-#,##0_ ;_ &quot;$&quot;* &quot;-&quot;_ ;_ @_ "/>
    <numFmt numFmtId="165" formatCode="_ * #,##0_ ;_ * \-#,##0_ ;_ * &quot;-&quot;_ ;_ @_ "/>
    <numFmt numFmtId="166" formatCode="&quot; &quot;* #,##0&quot;   &quot;;&quot;-&quot;* #,##0&quot;   &quot;;&quot; &quot;* &quot;-&quot;??&quot;   &quot;"/>
    <numFmt numFmtId="167" formatCode="[$$-340A]#,##0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24"/>
      <color rgb="FF333333"/>
      <name val="Arial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/>
      <top style="thin">
        <color indexed="8"/>
      </top>
      <bottom style="thin">
        <color indexed="11"/>
      </bottom>
      <diagonal/>
    </border>
    <border>
      <left/>
      <right/>
      <top style="thin">
        <color indexed="8"/>
      </top>
      <bottom style="thin">
        <color indexed="11"/>
      </bottom>
      <diagonal/>
    </border>
    <border>
      <left/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64"/>
      </left>
      <right/>
      <top style="thin">
        <color indexed="11"/>
      </top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11"/>
      </bottom>
      <diagonal/>
    </border>
    <border>
      <left/>
      <right/>
      <top style="thin">
        <color indexed="64"/>
      </top>
      <bottom style="thin">
        <color indexed="11"/>
      </bottom>
      <diagonal/>
    </border>
    <border>
      <left/>
      <right style="thin">
        <color indexed="11"/>
      </right>
      <top style="thin">
        <color indexed="64"/>
      </top>
      <bottom style="thin">
        <color indexed="11"/>
      </bottom>
      <diagonal/>
    </border>
  </borders>
  <cellStyleXfs count="3">
    <xf numFmtId="0" fontId="0" fillId="0" borderId="0" applyNumberFormat="0" applyFill="0" applyBorder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161">
    <xf numFmtId="0" fontId="0" fillId="0" borderId="0" xfId="0"/>
    <xf numFmtId="0" fontId="1" fillId="2" borderId="8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vertical="center"/>
    </xf>
    <xf numFmtId="0" fontId="1" fillId="0" borderId="0" xfId="0" applyNumberFormat="1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2" borderId="2" xfId="0" applyFont="1" applyFill="1" applyBorder="1" applyAlignment="1">
      <alignment horizontal="justify" vertical="center"/>
    </xf>
    <xf numFmtId="0" fontId="1" fillId="2" borderId="3" xfId="0" applyFont="1" applyFill="1" applyBorder="1" applyAlignment="1">
      <alignment horizontal="justify" vertical="center"/>
    </xf>
    <xf numFmtId="49" fontId="6" fillId="3" borderId="4" xfId="0" applyNumberFormat="1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/>
    </xf>
    <xf numFmtId="3" fontId="1" fillId="2" borderId="5" xfId="0" applyNumberFormat="1" applyFont="1" applyFill="1" applyBorder="1" applyAlignment="1">
      <alignment horizontal="justify" vertical="center"/>
    </xf>
    <xf numFmtId="49" fontId="1" fillId="2" borderId="4" xfId="0" applyNumberFormat="1" applyFont="1" applyFill="1" applyBorder="1" applyAlignment="1">
      <alignment horizontal="justify" vertical="center" wrapText="1"/>
    </xf>
    <xf numFmtId="49" fontId="1" fillId="2" borderId="5" xfId="0" applyNumberFormat="1" applyFont="1" applyFill="1" applyBorder="1" applyAlignment="1">
      <alignment horizontal="justify" vertical="center" wrapText="1"/>
    </xf>
    <xf numFmtId="17" fontId="1" fillId="2" borderId="5" xfId="0" applyNumberFormat="1" applyFont="1" applyFill="1" applyBorder="1" applyAlignment="1">
      <alignment horizontal="justify" vertical="center"/>
    </xf>
    <xf numFmtId="49" fontId="1" fillId="2" borderId="5" xfId="0" applyNumberFormat="1" applyFont="1" applyFill="1" applyBorder="1" applyAlignment="1">
      <alignment horizontal="justify" vertical="center"/>
    </xf>
    <xf numFmtId="0" fontId="1" fillId="2" borderId="5" xfId="0" applyFont="1" applyFill="1" applyBorder="1" applyAlignment="1">
      <alignment horizontal="justify" vertical="center"/>
    </xf>
    <xf numFmtId="0" fontId="1" fillId="2" borderId="7" xfId="0" applyFont="1" applyFill="1" applyBorder="1" applyAlignment="1">
      <alignment horizontal="justify" vertical="center" wrapText="1"/>
    </xf>
    <xf numFmtId="14" fontId="1" fillId="2" borderId="8" xfId="0" applyNumberFormat="1" applyFont="1" applyFill="1" applyBorder="1" applyAlignment="1">
      <alignment horizontal="justify" vertical="center"/>
    </xf>
    <xf numFmtId="0" fontId="1" fillId="2" borderId="8" xfId="0" applyFont="1" applyFill="1" applyBorder="1" applyAlignment="1">
      <alignment horizontal="justify" vertical="center"/>
    </xf>
    <xf numFmtId="0" fontId="1" fillId="2" borderId="9" xfId="0" applyFont="1" applyFill="1" applyBorder="1" applyAlignment="1">
      <alignment horizontal="justify" vertical="center"/>
    </xf>
    <xf numFmtId="0" fontId="1" fillId="2" borderId="10" xfId="0" applyFont="1" applyFill="1" applyBorder="1" applyAlignment="1">
      <alignment horizontal="justify" vertical="center"/>
    </xf>
    <xf numFmtId="0" fontId="1" fillId="0" borderId="0" xfId="0" applyNumberFormat="1" applyFont="1" applyAlignment="1">
      <alignment horizontal="justify" vertical="center" wrapText="1"/>
    </xf>
    <xf numFmtId="0" fontId="1" fillId="2" borderId="5" xfId="0" applyNumberFormat="1" applyFont="1" applyFill="1" applyBorder="1" applyAlignment="1">
      <alignment horizontal="justify" vertical="center" wrapText="1"/>
    </xf>
    <xf numFmtId="167" fontId="1" fillId="2" borderId="5" xfId="0" applyNumberFormat="1" applyFont="1" applyFill="1" applyBorder="1" applyAlignment="1">
      <alignment horizontal="justify" vertical="center" wrapText="1"/>
    </xf>
    <xf numFmtId="3" fontId="1" fillId="2" borderId="10" xfId="0" applyNumberFormat="1" applyFont="1" applyFill="1" applyBorder="1" applyAlignment="1">
      <alignment horizontal="justify" vertical="center"/>
    </xf>
    <xf numFmtId="0" fontId="1" fillId="2" borderId="12" xfId="0" applyFont="1" applyFill="1" applyBorder="1" applyAlignment="1">
      <alignment horizontal="justify" vertical="center"/>
    </xf>
    <xf numFmtId="167" fontId="2" fillId="3" borderId="12" xfId="0" applyNumberFormat="1" applyFont="1" applyFill="1" applyBorder="1" applyAlignment="1">
      <alignment horizontal="justify" vertical="center"/>
    </xf>
    <xf numFmtId="0" fontId="1" fillId="2" borderId="13" xfId="0" applyFont="1" applyFill="1" applyBorder="1" applyAlignment="1">
      <alignment horizontal="justify" vertical="center"/>
    </xf>
    <xf numFmtId="0" fontId="1" fillId="2" borderId="14" xfId="0" applyFont="1" applyFill="1" applyBorder="1" applyAlignment="1">
      <alignment horizontal="justify" vertical="center"/>
    </xf>
    <xf numFmtId="3" fontId="1" fillId="2" borderId="14" xfId="0" applyNumberFormat="1" applyFont="1" applyFill="1" applyBorder="1" applyAlignment="1">
      <alignment horizontal="justify" vertical="center"/>
    </xf>
    <xf numFmtId="0" fontId="1" fillId="10" borderId="0" xfId="0" applyNumberFormat="1" applyFont="1" applyFill="1" applyAlignment="1">
      <alignment horizontal="justify" vertical="center"/>
    </xf>
    <xf numFmtId="0" fontId="1" fillId="10" borderId="17" xfId="0" applyNumberFormat="1" applyFont="1" applyFill="1" applyBorder="1" applyAlignment="1">
      <alignment horizontal="justify" vertical="center"/>
    </xf>
    <xf numFmtId="0" fontId="1" fillId="10" borderId="0" xfId="0" applyFont="1" applyFill="1" applyAlignment="1">
      <alignment horizontal="justify" vertical="center"/>
    </xf>
    <xf numFmtId="49" fontId="1" fillId="10" borderId="5" xfId="0" applyNumberFormat="1" applyFont="1" applyFill="1" applyBorder="1" applyAlignment="1">
      <alignment horizontal="justify" vertical="center"/>
    </xf>
    <xf numFmtId="0" fontId="1" fillId="10" borderId="5" xfId="0" applyNumberFormat="1" applyFont="1" applyFill="1" applyBorder="1" applyAlignment="1">
      <alignment horizontal="justify" vertical="center"/>
    </xf>
    <xf numFmtId="49" fontId="1" fillId="10" borderId="49" xfId="0" applyNumberFormat="1" applyFont="1" applyFill="1" applyBorder="1" applyAlignment="1">
      <alignment horizontal="justify" vertical="center"/>
    </xf>
    <xf numFmtId="0" fontId="1" fillId="10" borderId="49" xfId="0" applyNumberFormat="1" applyFont="1" applyFill="1" applyBorder="1" applyAlignment="1">
      <alignment horizontal="justify" vertical="center"/>
    </xf>
    <xf numFmtId="49" fontId="1" fillId="10" borderId="52" xfId="0" applyNumberFormat="1" applyFont="1" applyFill="1" applyBorder="1" applyAlignment="1">
      <alignment horizontal="justify" vertical="center"/>
    </xf>
    <xf numFmtId="0" fontId="1" fillId="10" borderId="52" xfId="0" applyNumberFormat="1" applyFont="1" applyFill="1" applyBorder="1" applyAlignment="1">
      <alignment horizontal="justify" vertical="center"/>
    </xf>
    <xf numFmtId="49" fontId="1" fillId="10" borderId="48" xfId="0" applyNumberFormat="1" applyFont="1" applyFill="1" applyBorder="1" applyAlignment="1">
      <alignment horizontal="justify" vertical="center"/>
    </xf>
    <xf numFmtId="0" fontId="1" fillId="10" borderId="48" xfId="0" applyNumberFormat="1" applyFont="1" applyFill="1" applyBorder="1" applyAlignment="1">
      <alignment horizontal="justify" vertical="center"/>
    </xf>
    <xf numFmtId="0" fontId="1" fillId="10" borderId="5" xfId="0" applyFont="1" applyFill="1" applyBorder="1" applyAlignment="1">
      <alignment horizontal="justify" vertical="center"/>
    </xf>
    <xf numFmtId="0" fontId="1" fillId="10" borderId="45" xfId="0" applyFont="1" applyFill="1" applyBorder="1" applyAlignment="1">
      <alignment horizontal="justify" vertical="center"/>
    </xf>
    <xf numFmtId="0" fontId="1" fillId="10" borderId="48" xfId="0" applyFont="1" applyFill="1" applyBorder="1" applyAlignment="1">
      <alignment horizontal="justify" vertical="center"/>
    </xf>
    <xf numFmtId="49" fontId="1" fillId="10" borderId="59" xfId="0" applyNumberFormat="1" applyFont="1" applyFill="1" applyBorder="1" applyAlignment="1">
      <alignment horizontal="justify" vertical="center"/>
    </xf>
    <xf numFmtId="0" fontId="9" fillId="10" borderId="0" xfId="0" applyFont="1" applyFill="1" applyAlignment="1">
      <alignment horizontal="justify" vertical="center" wrapText="1"/>
    </xf>
    <xf numFmtId="0" fontId="1" fillId="2" borderId="5" xfId="0" applyNumberFormat="1" applyFont="1" applyFill="1" applyBorder="1" applyAlignment="1">
      <alignment horizontal="justify" vertical="center"/>
    </xf>
    <xf numFmtId="49" fontId="1" fillId="10" borderId="5" xfId="0" applyNumberFormat="1" applyFont="1" applyFill="1" applyBorder="1" applyAlignment="1">
      <alignment horizontal="justify" vertical="center" wrapText="1"/>
    </xf>
    <xf numFmtId="49" fontId="4" fillId="5" borderId="5" xfId="0" applyNumberFormat="1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justify" vertical="center" wrapText="1"/>
    </xf>
    <xf numFmtId="0" fontId="1" fillId="2" borderId="19" xfId="0" applyFont="1" applyFill="1" applyBorder="1" applyAlignment="1">
      <alignment horizontal="justify" vertical="center"/>
    </xf>
    <xf numFmtId="3" fontId="1" fillId="2" borderId="19" xfId="0" applyNumberFormat="1" applyFont="1" applyFill="1" applyBorder="1" applyAlignment="1">
      <alignment horizontal="justify" vertical="center"/>
    </xf>
    <xf numFmtId="0" fontId="6" fillId="2" borderId="17" xfId="0" applyFont="1" applyFill="1" applyBorder="1" applyAlignment="1">
      <alignment horizontal="justify" vertical="center"/>
    </xf>
    <xf numFmtId="166" fontId="6" fillId="2" borderId="17" xfId="0" applyNumberFormat="1" applyFont="1" applyFill="1" applyBorder="1" applyAlignment="1">
      <alignment horizontal="justify" vertical="center"/>
    </xf>
    <xf numFmtId="0" fontId="1" fillId="2" borderId="17" xfId="0" applyFont="1" applyFill="1" applyBorder="1" applyAlignment="1">
      <alignment horizontal="justify" vertical="center"/>
    </xf>
    <xf numFmtId="0" fontId="1" fillId="9" borderId="32" xfId="0" applyFont="1" applyFill="1" applyBorder="1" applyAlignment="1">
      <alignment horizontal="justify" vertical="center"/>
    </xf>
    <xf numFmtId="0" fontId="1" fillId="7" borderId="17" xfId="0" applyFont="1" applyFill="1" applyBorder="1" applyAlignment="1">
      <alignment horizontal="justify" vertical="center"/>
    </xf>
    <xf numFmtId="49" fontId="3" fillId="8" borderId="23" xfId="0" applyNumberFormat="1" applyFont="1" applyFill="1" applyBorder="1" applyAlignment="1">
      <alignment horizontal="justify" vertical="center"/>
    </xf>
    <xf numFmtId="49" fontId="3" fillId="8" borderId="18" xfId="0" applyNumberFormat="1" applyFont="1" applyFill="1" applyBorder="1" applyAlignment="1">
      <alignment horizontal="justify" vertical="center"/>
    </xf>
    <xf numFmtId="49" fontId="1" fillId="8" borderId="24" xfId="0" applyNumberFormat="1" applyFont="1" applyFill="1" applyBorder="1" applyAlignment="1">
      <alignment horizontal="justify" vertical="center"/>
    </xf>
    <xf numFmtId="49" fontId="3" fillId="2" borderId="25" xfId="0" applyNumberFormat="1" applyFont="1" applyFill="1" applyBorder="1" applyAlignment="1">
      <alignment horizontal="justify" vertical="center"/>
    </xf>
    <xf numFmtId="9" fontId="1" fillId="2" borderId="26" xfId="0" applyNumberFormat="1" applyFont="1" applyFill="1" applyBorder="1" applyAlignment="1">
      <alignment horizontal="justify" vertical="center"/>
    </xf>
    <xf numFmtId="0" fontId="6" fillId="7" borderId="17" xfId="0" applyFont="1" applyFill="1" applyBorder="1" applyAlignment="1">
      <alignment horizontal="justify" vertical="center"/>
    </xf>
    <xf numFmtId="49" fontId="3" fillId="8" borderId="27" xfId="0" applyNumberFormat="1" applyFont="1" applyFill="1" applyBorder="1" applyAlignment="1">
      <alignment horizontal="justify" vertical="center"/>
    </xf>
    <xf numFmtId="9" fontId="3" fillId="8" borderId="29" xfId="0" applyNumberFormat="1" applyFont="1" applyFill="1" applyBorder="1" applyAlignment="1">
      <alignment horizontal="justify" vertical="center"/>
    </xf>
    <xf numFmtId="0" fontId="6" fillId="9" borderId="16" xfId="0" applyFont="1" applyFill="1" applyBorder="1" applyAlignment="1">
      <alignment horizontal="justify" vertical="center"/>
    </xf>
    <xf numFmtId="49" fontId="4" fillId="9" borderId="17" xfId="0" applyNumberFormat="1" applyFont="1" applyFill="1" applyBorder="1" applyAlignment="1">
      <alignment horizontal="justify" vertical="center"/>
    </xf>
    <xf numFmtId="0" fontId="6" fillId="9" borderId="17" xfId="0" applyFont="1" applyFill="1" applyBorder="1" applyAlignment="1">
      <alignment horizontal="justify" vertical="center"/>
    </xf>
    <xf numFmtId="0" fontId="6" fillId="9" borderId="41" xfId="0" applyFont="1" applyFill="1" applyBorder="1" applyAlignment="1">
      <alignment horizontal="justify" vertical="center"/>
    </xf>
    <xf numFmtId="0" fontId="6" fillId="7" borderId="16" xfId="0" applyFont="1" applyFill="1" applyBorder="1" applyAlignment="1">
      <alignment horizontal="justify" vertical="center"/>
    </xf>
    <xf numFmtId="49" fontId="3" fillId="8" borderId="42" xfId="0" applyNumberFormat="1" applyFont="1" applyFill="1" applyBorder="1" applyAlignment="1">
      <alignment horizontal="justify" vertical="center"/>
    </xf>
    <xf numFmtId="165" fontId="3" fillId="8" borderId="43" xfId="1" applyFont="1" applyFill="1" applyBorder="1" applyAlignment="1">
      <alignment horizontal="justify" vertical="center"/>
    </xf>
    <xf numFmtId="165" fontId="3" fillId="8" borderId="44" xfId="1" applyFont="1" applyFill="1" applyBorder="1" applyAlignment="1">
      <alignment horizontal="justify" vertical="center"/>
    </xf>
    <xf numFmtId="0" fontId="3" fillId="7" borderId="17" xfId="0" applyFont="1" applyFill="1" applyBorder="1" applyAlignment="1">
      <alignment horizontal="justify" vertical="center"/>
    </xf>
    <xf numFmtId="166" fontId="3" fillId="2" borderId="17" xfId="0" applyNumberFormat="1" applyFont="1" applyFill="1" applyBorder="1" applyAlignment="1">
      <alignment horizontal="justify" vertical="center"/>
    </xf>
    <xf numFmtId="49" fontId="3" fillId="8" borderId="27" xfId="0" applyNumberFormat="1" applyFont="1" applyFill="1" applyBorder="1" applyAlignment="1">
      <alignment horizontal="justify" vertical="center" wrapText="1"/>
    </xf>
    <xf numFmtId="164" fontId="1" fillId="2" borderId="5" xfId="2" applyFont="1" applyFill="1" applyBorder="1" applyAlignment="1">
      <alignment horizontal="justify" vertical="center"/>
    </xf>
    <xf numFmtId="49" fontId="1" fillId="2" borderId="17" xfId="0" applyNumberFormat="1" applyFont="1" applyFill="1" applyBorder="1" applyAlignment="1">
      <alignment horizontal="justify" vertical="center"/>
    </xf>
    <xf numFmtId="49" fontId="1" fillId="2" borderId="36" xfId="0" applyNumberFormat="1" applyFont="1" applyFill="1" applyBorder="1" applyAlignment="1">
      <alignment horizontal="justify" vertical="center"/>
    </xf>
    <xf numFmtId="49" fontId="1" fillId="2" borderId="17" xfId="0" applyNumberFormat="1" applyFont="1" applyFill="1" applyBorder="1" applyAlignment="1">
      <alignment horizontal="justify" vertical="center"/>
    </xf>
    <xf numFmtId="49" fontId="1" fillId="2" borderId="37" xfId="0" applyNumberFormat="1" applyFont="1" applyFill="1" applyBorder="1" applyAlignment="1">
      <alignment horizontal="justify" vertical="center"/>
    </xf>
    <xf numFmtId="49" fontId="1" fillId="2" borderId="38" xfId="0" applyNumberFormat="1" applyFont="1" applyFill="1" applyBorder="1" applyAlignment="1">
      <alignment horizontal="justify" vertical="center"/>
    </xf>
    <xf numFmtId="49" fontId="1" fillId="2" borderId="39" xfId="0" applyNumberFormat="1" applyFont="1" applyFill="1" applyBorder="1" applyAlignment="1">
      <alignment horizontal="justify" vertical="center"/>
    </xf>
    <xf numFmtId="49" fontId="1" fillId="2" borderId="40" xfId="0" applyNumberFormat="1" applyFont="1" applyFill="1" applyBorder="1" applyAlignment="1">
      <alignment horizontal="justify" vertical="center"/>
    </xf>
    <xf numFmtId="49" fontId="1" fillId="2" borderId="34" xfId="0" applyNumberFormat="1" applyFont="1" applyFill="1" applyBorder="1" applyAlignment="1">
      <alignment horizontal="justify" vertical="center"/>
    </xf>
    <xf numFmtId="49" fontId="1" fillId="2" borderId="45" xfId="0" applyNumberFormat="1" applyFont="1" applyFill="1" applyBorder="1" applyAlignment="1">
      <alignment horizontal="justify" vertical="center"/>
    </xf>
    <xf numFmtId="49" fontId="1" fillId="2" borderId="47" xfId="0" applyNumberFormat="1" applyFont="1" applyFill="1" applyBorder="1" applyAlignment="1">
      <alignment horizontal="justify" vertical="center"/>
    </xf>
    <xf numFmtId="49" fontId="3" fillId="2" borderId="33" xfId="0" applyNumberFormat="1" applyFont="1" applyFill="1" applyBorder="1" applyAlignment="1">
      <alignment horizontal="justify" vertical="center"/>
    </xf>
    <xf numFmtId="49" fontId="3" fillId="2" borderId="34" xfId="0" applyNumberFormat="1" applyFont="1" applyFill="1" applyBorder="1" applyAlignment="1">
      <alignment horizontal="justify" vertical="center"/>
    </xf>
    <xf numFmtId="49" fontId="3" fillId="2" borderId="35" xfId="0" applyNumberFormat="1" applyFont="1" applyFill="1" applyBorder="1" applyAlignment="1">
      <alignment horizontal="justify" vertical="center"/>
    </xf>
    <xf numFmtId="49" fontId="4" fillId="9" borderId="30" xfId="0" applyNumberFormat="1" applyFont="1" applyFill="1" applyBorder="1" applyAlignment="1">
      <alignment horizontal="justify" vertical="center"/>
    </xf>
    <xf numFmtId="0" fontId="3" fillId="9" borderId="31" xfId="0" applyFont="1" applyFill="1" applyBorder="1" applyAlignment="1">
      <alignment horizontal="justify" vertical="center"/>
    </xf>
    <xf numFmtId="49" fontId="1" fillId="2" borderId="5" xfId="0" applyNumberFormat="1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justify" vertical="center" wrapText="1"/>
    </xf>
    <xf numFmtId="49" fontId="2" fillId="3" borderId="5" xfId="0" applyNumberFormat="1" applyFont="1" applyFill="1" applyBorder="1" applyAlignment="1">
      <alignment horizontal="justify" vertical="center" wrapText="1"/>
    </xf>
    <xf numFmtId="0" fontId="2" fillId="4" borderId="5" xfId="0" applyFont="1" applyFill="1" applyBorder="1" applyAlignment="1">
      <alignment horizontal="justify" vertical="center" wrapText="1"/>
    </xf>
    <xf numFmtId="49" fontId="1" fillId="2" borderId="5" xfId="0" applyNumberFormat="1" applyFont="1" applyFill="1" applyBorder="1" applyAlignment="1">
      <alignment horizontal="justify" vertical="center"/>
    </xf>
    <xf numFmtId="0" fontId="1" fillId="2" borderId="5" xfId="0" applyFont="1" applyFill="1" applyBorder="1" applyAlignment="1">
      <alignment horizontal="justify" vertical="center"/>
    </xf>
    <xf numFmtId="49" fontId="7" fillId="3" borderId="5" xfId="0" applyNumberFormat="1" applyFont="1" applyFill="1" applyBorder="1" applyAlignment="1">
      <alignment horizontal="justify" vertical="center"/>
    </xf>
    <xf numFmtId="0" fontId="7" fillId="4" borderId="5" xfId="0" applyFont="1" applyFill="1" applyBorder="1" applyAlignment="1">
      <alignment horizontal="justify" vertical="center"/>
    </xf>
    <xf numFmtId="49" fontId="3" fillId="10" borderId="45" xfId="0" applyNumberFormat="1" applyFont="1" applyFill="1" applyBorder="1" applyAlignment="1">
      <alignment horizontal="justify" vertical="center" wrapText="1"/>
    </xf>
    <xf numFmtId="49" fontId="3" fillId="10" borderId="46" xfId="0" applyNumberFormat="1" applyFont="1" applyFill="1" applyBorder="1" applyAlignment="1">
      <alignment horizontal="justify" vertical="center" wrapText="1"/>
    </xf>
    <xf numFmtId="49" fontId="3" fillId="10" borderId="47" xfId="0" applyNumberFormat="1" applyFont="1" applyFill="1" applyBorder="1" applyAlignment="1">
      <alignment horizontal="justify" vertical="center" wrapText="1"/>
    </xf>
    <xf numFmtId="49" fontId="3" fillId="10" borderId="50" xfId="0" applyNumberFormat="1" applyFont="1" applyFill="1" applyBorder="1" applyAlignment="1">
      <alignment horizontal="justify" vertical="center"/>
    </xf>
    <xf numFmtId="49" fontId="3" fillId="10" borderId="51" xfId="0" applyNumberFormat="1" applyFont="1" applyFill="1" applyBorder="1" applyAlignment="1">
      <alignment horizontal="justify" vertical="center"/>
    </xf>
    <xf numFmtId="49" fontId="3" fillId="10" borderId="17" xfId="0" applyNumberFormat="1" applyFont="1" applyFill="1" applyBorder="1" applyAlignment="1">
      <alignment horizontal="justify" vertical="center"/>
    </xf>
    <xf numFmtId="49" fontId="3" fillId="10" borderId="58" xfId="0" applyNumberFormat="1" applyFont="1" applyFill="1" applyBorder="1" applyAlignment="1">
      <alignment horizontal="justify" vertical="center"/>
    </xf>
    <xf numFmtId="49" fontId="3" fillId="10" borderId="45" xfId="0" applyNumberFormat="1" applyFont="1" applyFill="1" applyBorder="1" applyAlignment="1">
      <alignment horizontal="justify" vertical="center"/>
    </xf>
    <xf numFmtId="49" fontId="3" fillId="10" borderId="46" xfId="0" applyNumberFormat="1" applyFont="1" applyFill="1" applyBorder="1" applyAlignment="1">
      <alignment horizontal="justify" vertical="center"/>
    </xf>
    <xf numFmtId="49" fontId="3" fillId="10" borderId="47" xfId="0" applyNumberFormat="1" applyFont="1" applyFill="1" applyBorder="1" applyAlignment="1">
      <alignment horizontal="justify" vertical="center"/>
    </xf>
    <xf numFmtId="49" fontId="6" fillId="5" borderId="53" xfId="0" applyNumberFormat="1" applyFont="1" applyFill="1" applyBorder="1" applyAlignment="1">
      <alignment horizontal="justify" vertical="center"/>
    </xf>
    <xf numFmtId="49" fontId="6" fillId="5" borderId="51" xfId="0" applyNumberFormat="1" applyFont="1" applyFill="1" applyBorder="1" applyAlignment="1">
      <alignment horizontal="justify" vertical="center"/>
    </xf>
    <xf numFmtId="49" fontId="6" fillId="5" borderId="54" xfId="0" applyNumberFormat="1" applyFont="1" applyFill="1" applyBorder="1" applyAlignment="1">
      <alignment horizontal="justify" vertical="center"/>
    </xf>
    <xf numFmtId="49" fontId="6" fillId="5" borderId="55" xfId="0" applyNumberFormat="1" applyFont="1" applyFill="1" applyBorder="1" applyAlignment="1">
      <alignment horizontal="justify" vertical="center"/>
    </xf>
    <xf numFmtId="49" fontId="6" fillId="5" borderId="56" xfId="0" applyNumberFormat="1" applyFont="1" applyFill="1" applyBorder="1" applyAlignment="1">
      <alignment horizontal="justify" vertical="center"/>
    </xf>
    <xf numFmtId="49" fontId="6" fillId="5" borderId="57" xfId="0" applyNumberFormat="1" applyFont="1" applyFill="1" applyBorder="1" applyAlignment="1">
      <alignment horizontal="justify" vertical="center"/>
    </xf>
    <xf numFmtId="49" fontId="2" fillId="3" borderId="45" xfId="0" applyNumberFormat="1" applyFont="1" applyFill="1" applyBorder="1" applyAlignment="1">
      <alignment horizontal="justify" vertical="center"/>
    </xf>
    <xf numFmtId="49" fontId="2" fillId="3" borderId="46" xfId="0" applyNumberFormat="1" applyFont="1" applyFill="1" applyBorder="1" applyAlignment="1">
      <alignment horizontal="justify" vertical="center"/>
    </xf>
    <xf numFmtId="49" fontId="2" fillId="3" borderId="47" xfId="0" applyNumberFormat="1" applyFont="1" applyFill="1" applyBorder="1" applyAlignment="1">
      <alignment horizontal="justify" vertical="center"/>
    </xf>
    <xf numFmtId="49" fontId="2" fillId="3" borderId="63" xfId="0" applyNumberFormat="1" applyFont="1" applyFill="1" applyBorder="1" applyAlignment="1">
      <alignment horizontal="justify" vertical="center"/>
    </xf>
    <xf numFmtId="49" fontId="2" fillId="3" borderId="64" xfId="0" applyNumberFormat="1" applyFont="1" applyFill="1" applyBorder="1" applyAlignment="1">
      <alignment horizontal="justify" vertical="center"/>
    </xf>
    <xf numFmtId="49" fontId="2" fillId="3" borderId="65" xfId="0" applyNumberFormat="1" applyFont="1" applyFill="1" applyBorder="1" applyAlignment="1">
      <alignment horizontal="justify" vertical="center"/>
    </xf>
    <xf numFmtId="49" fontId="2" fillId="3" borderId="60" xfId="0" applyNumberFormat="1" applyFont="1" applyFill="1" applyBorder="1" applyAlignment="1">
      <alignment horizontal="justify" vertical="center"/>
    </xf>
    <xf numFmtId="49" fontId="2" fillId="3" borderId="61" xfId="0" applyNumberFormat="1" applyFont="1" applyFill="1" applyBorder="1" applyAlignment="1">
      <alignment horizontal="justify" vertical="center"/>
    </xf>
    <xf numFmtId="49" fontId="2" fillId="3" borderId="62" xfId="0" applyNumberFormat="1" applyFont="1" applyFill="1" applyBorder="1" applyAlignment="1">
      <alignment horizontal="justify" vertical="center"/>
    </xf>
    <xf numFmtId="49" fontId="6" fillId="5" borderId="70" xfId="0" applyNumberFormat="1" applyFont="1" applyFill="1" applyBorder="1" applyAlignment="1">
      <alignment horizontal="justify" vertical="center"/>
    </xf>
    <xf numFmtId="49" fontId="6" fillId="5" borderId="71" xfId="0" applyNumberFormat="1" applyFont="1" applyFill="1" applyBorder="1" applyAlignment="1">
      <alignment horizontal="justify" vertical="center"/>
    </xf>
    <xf numFmtId="49" fontId="6" fillId="5" borderId="72" xfId="0" applyNumberFormat="1" applyFont="1" applyFill="1" applyBorder="1" applyAlignment="1">
      <alignment horizontal="justify" vertical="center"/>
    </xf>
    <xf numFmtId="49" fontId="6" fillId="3" borderId="69" xfId="0" applyNumberFormat="1" applyFont="1" applyFill="1" applyBorder="1" applyAlignment="1">
      <alignment horizontal="justify" vertical="center"/>
    </xf>
    <xf numFmtId="49" fontId="6" fillId="3" borderId="64" xfId="0" applyNumberFormat="1" applyFont="1" applyFill="1" applyBorder="1" applyAlignment="1">
      <alignment horizontal="justify" vertical="center"/>
    </xf>
    <xf numFmtId="49" fontId="6" fillId="3" borderId="65" xfId="0" applyNumberFormat="1" applyFont="1" applyFill="1" applyBorder="1" applyAlignment="1">
      <alignment horizontal="justify" vertical="center"/>
    </xf>
    <xf numFmtId="49" fontId="6" fillId="5" borderId="69" xfId="0" applyNumberFormat="1" applyFont="1" applyFill="1" applyBorder="1" applyAlignment="1">
      <alignment horizontal="justify" vertical="center"/>
    </xf>
    <xf numFmtId="49" fontId="6" fillId="5" borderId="64" xfId="0" applyNumberFormat="1" applyFont="1" applyFill="1" applyBorder="1" applyAlignment="1">
      <alignment horizontal="justify" vertical="center"/>
    </xf>
    <xf numFmtId="49" fontId="6" fillId="5" borderId="65" xfId="0" applyNumberFormat="1" applyFont="1" applyFill="1" applyBorder="1" applyAlignment="1">
      <alignment horizontal="justify" vertical="center"/>
    </xf>
    <xf numFmtId="49" fontId="6" fillId="5" borderId="66" xfId="0" applyNumberFormat="1" applyFont="1" applyFill="1" applyBorder="1" applyAlignment="1">
      <alignment horizontal="justify" vertical="center"/>
    </xf>
    <xf numFmtId="49" fontId="6" fillId="5" borderId="67" xfId="0" applyNumberFormat="1" applyFont="1" applyFill="1" applyBorder="1" applyAlignment="1">
      <alignment horizontal="justify" vertical="center"/>
    </xf>
    <xf numFmtId="49" fontId="6" fillId="5" borderId="68" xfId="0" applyNumberFormat="1" applyFont="1" applyFill="1" applyBorder="1" applyAlignment="1">
      <alignment horizontal="justify" vertical="center"/>
    </xf>
    <xf numFmtId="167" fontId="1" fillId="2" borderId="5" xfId="2" applyNumberFormat="1" applyFont="1" applyFill="1" applyBorder="1" applyAlignment="1">
      <alignment horizontal="justify" vertical="center"/>
    </xf>
    <xf numFmtId="167" fontId="1" fillId="2" borderId="5" xfId="2" applyNumberFormat="1" applyFont="1" applyFill="1" applyBorder="1" applyAlignment="1">
      <alignment horizontal="justify" vertical="center" wrapText="1"/>
    </xf>
    <xf numFmtId="167" fontId="2" fillId="3" borderId="5" xfId="0" applyNumberFormat="1" applyFont="1" applyFill="1" applyBorder="1" applyAlignment="1">
      <alignment horizontal="justify" vertical="center"/>
    </xf>
    <xf numFmtId="167" fontId="1" fillId="2" borderId="12" xfId="2" applyNumberFormat="1" applyFont="1" applyFill="1" applyBorder="1" applyAlignment="1">
      <alignment horizontal="justify" vertical="center"/>
    </xf>
    <xf numFmtId="167" fontId="2" fillId="3" borderId="12" xfId="2" applyNumberFormat="1" applyFont="1" applyFill="1" applyBorder="1" applyAlignment="1">
      <alignment horizontal="justify" vertical="center"/>
    </xf>
    <xf numFmtId="167" fontId="1" fillId="10" borderId="5" xfId="2" applyNumberFormat="1" applyFont="1" applyFill="1" applyBorder="1" applyAlignment="1">
      <alignment horizontal="justify" vertical="center"/>
    </xf>
    <xf numFmtId="167" fontId="1" fillId="10" borderId="49" xfId="2" applyNumberFormat="1" applyFont="1" applyFill="1" applyBorder="1" applyAlignment="1">
      <alignment horizontal="justify" vertical="center"/>
    </xf>
    <xf numFmtId="167" fontId="1" fillId="10" borderId="52" xfId="2" applyNumberFormat="1" applyFont="1" applyFill="1" applyBorder="1" applyAlignment="1">
      <alignment horizontal="justify" vertical="center"/>
    </xf>
    <xf numFmtId="167" fontId="1" fillId="10" borderId="48" xfId="2" applyNumberFormat="1" applyFont="1" applyFill="1" applyBorder="1" applyAlignment="1">
      <alignment horizontal="justify" vertical="center"/>
    </xf>
    <xf numFmtId="167" fontId="1" fillId="10" borderId="59" xfId="2" applyNumberFormat="1" applyFont="1" applyFill="1" applyBorder="1" applyAlignment="1">
      <alignment horizontal="justify" vertical="center"/>
    </xf>
    <xf numFmtId="167" fontId="2" fillId="3" borderId="15" xfId="2" applyNumberFormat="1" applyFont="1" applyFill="1" applyBorder="1" applyAlignment="1">
      <alignment horizontal="justify" vertical="center"/>
    </xf>
    <xf numFmtId="167" fontId="6" fillId="5" borderId="20" xfId="2" applyNumberFormat="1" applyFont="1" applyFill="1" applyBorder="1" applyAlignment="1">
      <alignment horizontal="justify" vertical="center"/>
    </xf>
    <xf numFmtId="167" fontId="6" fillId="3" borderId="21" xfId="2" applyNumberFormat="1" applyFont="1" applyFill="1" applyBorder="1" applyAlignment="1">
      <alignment horizontal="justify" vertical="center"/>
    </xf>
    <xf numFmtId="167" fontId="6" fillId="5" borderId="21" xfId="2" applyNumberFormat="1" applyFont="1" applyFill="1" applyBorder="1" applyAlignment="1">
      <alignment horizontal="justify" vertical="center"/>
    </xf>
    <xf numFmtId="167" fontId="6" fillId="6" borderId="22" xfId="2" applyNumberFormat="1" applyFont="1" applyFill="1" applyBorder="1" applyAlignment="1">
      <alignment horizontal="justify" vertical="center"/>
    </xf>
    <xf numFmtId="167" fontId="3" fillId="8" borderId="28" xfId="2" applyNumberFormat="1" applyFont="1" applyFill="1" applyBorder="1" applyAlignment="1">
      <alignment horizontal="justify" vertical="center"/>
    </xf>
    <xf numFmtId="167" fontId="3" fillId="8" borderId="29" xfId="2" applyNumberFormat="1" applyFont="1" applyFill="1" applyBorder="1" applyAlignment="1">
      <alignment horizontal="justify" vertical="center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7" xfId="0" applyNumberFormat="1" applyFont="1" applyBorder="1" applyAlignment="1">
      <alignment horizontal="center" vertical="center"/>
    </xf>
    <xf numFmtId="49" fontId="6" fillId="3" borderId="12" xfId="0" applyNumberFormat="1" applyFont="1" applyFill="1" applyBorder="1" applyAlignment="1">
      <alignment horizontal="center" vertical="center"/>
    </xf>
    <xf numFmtId="49" fontId="6" fillId="3" borderId="12" xfId="0" applyNumberFormat="1" applyFont="1" applyFill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center" vertical="center" wrapText="1"/>
    </xf>
  </cellXfs>
  <cellStyles count="3">
    <cellStyle name="Millares [0]" xfId="1" builtinId="6"/>
    <cellStyle name="Moneda [0]" xfId="2" builtinId="7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428625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7721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92"/>
  <sheetViews>
    <sheetView showGridLines="0" tabSelected="1" topLeftCell="A16" zoomScaleNormal="100" zoomScaleSheetLayoutView="100" workbookViewId="0">
      <selection activeCell="K24" sqref="K24"/>
    </sheetView>
  </sheetViews>
  <sheetFormatPr baseColWidth="10" defaultColWidth="10.85546875" defaultRowHeight="11.25" customHeight="1" x14ac:dyDescent="0.25"/>
  <cols>
    <col min="1" max="1" width="17.5703125" style="3" customWidth="1"/>
    <col min="2" max="2" width="15.42578125" style="3" customWidth="1"/>
    <col min="3" max="3" width="9.42578125" style="3" customWidth="1"/>
    <col min="4" max="4" width="14.140625" style="3" customWidth="1"/>
    <col min="5" max="5" width="11" style="3" customWidth="1"/>
    <col min="6" max="6" width="12.42578125" style="3" customWidth="1"/>
    <col min="7" max="254" width="10.85546875" style="3" customWidth="1"/>
    <col min="255" max="16384" width="10.85546875" style="4"/>
  </cols>
  <sheetData>
    <row r="1" spans="1:6" ht="15" customHeight="1" x14ac:dyDescent="0.25">
      <c r="A1" s="2"/>
      <c r="B1" s="2"/>
      <c r="C1" s="2"/>
      <c r="D1" s="2"/>
      <c r="E1" s="2"/>
      <c r="F1" s="2"/>
    </row>
    <row r="2" spans="1:6" ht="15" customHeight="1" x14ac:dyDescent="0.25">
      <c r="A2" s="2"/>
      <c r="B2" s="2"/>
      <c r="C2" s="2"/>
      <c r="D2" s="2"/>
      <c r="E2" s="2"/>
      <c r="F2" s="2"/>
    </row>
    <row r="3" spans="1:6" ht="15" customHeight="1" x14ac:dyDescent="0.25">
      <c r="A3" s="2"/>
      <c r="B3" s="2"/>
      <c r="C3" s="2"/>
      <c r="D3" s="2"/>
      <c r="E3" s="2"/>
      <c r="F3" s="2"/>
    </row>
    <row r="4" spans="1:6" ht="15" customHeight="1" x14ac:dyDescent="0.25">
      <c r="A4" s="2"/>
      <c r="B4" s="2"/>
      <c r="C4" s="2"/>
      <c r="D4" s="2"/>
      <c r="E4" s="2"/>
      <c r="F4" s="2"/>
    </row>
    <row r="5" spans="1:6" ht="15" customHeight="1" x14ac:dyDescent="0.25">
      <c r="A5" s="2"/>
      <c r="B5" s="2"/>
      <c r="C5" s="2"/>
      <c r="D5" s="2"/>
      <c r="E5" s="2"/>
      <c r="F5" s="2"/>
    </row>
    <row r="6" spans="1:6" ht="15" customHeight="1" x14ac:dyDescent="0.25">
      <c r="A6" s="2"/>
      <c r="B6" s="2"/>
      <c r="C6" s="2"/>
      <c r="D6" s="2"/>
      <c r="E6" s="2"/>
      <c r="F6" s="2"/>
    </row>
    <row r="7" spans="1:6" ht="15" customHeight="1" x14ac:dyDescent="0.25">
      <c r="A7" s="5"/>
      <c r="B7" s="6"/>
      <c r="C7" s="2"/>
      <c r="D7" s="6"/>
      <c r="E7" s="6"/>
      <c r="F7" s="6"/>
    </row>
    <row r="8" spans="1:6" ht="12.75" x14ac:dyDescent="0.25">
      <c r="A8" s="7" t="s">
        <v>0</v>
      </c>
      <c r="B8" s="11" t="s">
        <v>1</v>
      </c>
      <c r="C8" s="8"/>
      <c r="D8" s="93" t="s">
        <v>105</v>
      </c>
      <c r="E8" s="94"/>
      <c r="F8" s="9">
        <v>12500</v>
      </c>
    </row>
    <row r="9" spans="1:6" ht="25.5" x14ac:dyDescent="0.25">
      <c r="A9" s="10" t="s">
        <v>2</v>
      </c>
      <c r="B9" s="11" t="s">
        <v>3</v>
      </c>
      <c r="C9" s="8"/>
      <c r="D9" s="91" t="s">
        <v>4</v>
      </c>
      <c r="E9" s="92"/>
      <c r="F9" s="11" t="s">
        <v>5</v>
      </c>
    </row>
    <row r="10" spans="1:6" ht="12.75" x14ac:dyDescent="0.25">
      <c r="A10" s="10" t="s">
        <v>6</v>
      </c>
      <c r="B10" s="13" t="s">
        <v>7</v>
      </c>
      <c r="C10" s="8"/>
      <c r="D10" s="91" t="s">
        <v>106</v>
      </c>
      <c r="E10" s="92"/>
      <c r="F10" s="136">
        <v>1000</v>
      </c>
    </row>
    <row r="11" spans="1:6" ht="11.25" customHeight="1" x14ac:dyDescent="0.25">
      <c r="A11" s="10" t="s">
        <v>8</v>
      </c>
      <c r="B11" s="11" t="s">
        <v>9</v>
      </c>
      <c r="C11" s="8"/>
      <c r="D11" s="84" t="s">
        <v>10</v>
      </c>
      <c r="E11" s="85"/>
      <c r="F11" s="137">
        <f>(F8*F10)</f>
        <v>12500000</v>
      </c>
    </row>
    <row r="12" spans="1:6" ht="11.25" customHeight="1" x14ac:dyDescent="0.25">
      <c r="A12" s="10" t="s">
        <v>11</v>
      </c>
      <c r="B12" s="13" t="s">
        <v>12</v>
      </c>
      <c r="C12" s="8"/>
      <c r="D12" s="91" t="s">
        <v>13</v>
      </c>
      <c r="E12" s="92"/>
      <c r="F12" s="13" t="s">
        <v>14</v>
      </c>
    </row>
    <row r="13" spans="1:6" ht="25.5" x14ac:dyDescent="0.25">
      <c r="A13" s="10" t="s">
        <v>15</v>
      </c>
      <c r="B13" s="11" t="s">
        <v>16</v>
      </c>
      <c r="C13" s="8"/>
      <c r="D13" s="91" t="s">
        <v>17</v>
      </c>
      <c r="E13" s="92"/>
      <c r="F13" s="11" t="s">
        <v>5</v>
      </c>
    </row>
    <row r="14" spans="1:6" ht="12.75" x14ac:dyDescent="0.25">
      <c r="A14" s="10" t="s">
        <v>18</v>
      </c>
      <c r="B14" s="12">
        <v>45014</v>
      </c>
      <c r="C14" s="8"/>
      <c r="D14" s="95" t="s">
        <v>19</v>
      </c>
      <c r="E14" s="96"/>
      <c r="F14" s="11" t="s">
        <v>20</v>
      </c>
    </row>
    <row r="15" spans="1:6" ht="12" customHeight="1" x14ac:dyDescent="0.25">
      <c r="A15" s="15"/>
      <c r="B15" s="16"/>
      <c r="C15" s="6"/>
      <c r="D15" s="17"/>
      <c r="E15" s="17"/>
      <c r="F15" s="1"/>
    </row>
    <row r="16" spans="1:6" ht="12" customHeight="1" x14ac:dyDescent="0.25">
      <c r="A16" s="97" t="s">
        <v>21</v>
      </c>
      <c r="B16" s="98"/>
      <c r="C16" s="98"/>
      <c r="D16" s="98"/>
      <c r="E16" s="98"/>
      <c r="F16" s="98"/>
    </row>
    <row r="17" spans="1:254" ht="12" customHeight="1" x14ac:dyDescent="0.25">
      <c r="A17" s="18"/>
      <c r="B17" s="19"/>
      <c r="C17" s="19"/>
      <c r="D17" s="19"/>
      <c r="E17" s="19"/>
      <c r="F17" s="19"/>
    </row>
    <row r="18" spans="1:254" ht="12" customHeight="1" x14ac:dyDescent="0.25">
      <c r="A18" s="109" t="s">
        <v>22</v>
      </c>
      <c r="B18" s="110"/>
      <c r="C18" s="110"/>
      <c r="D18" s="110"/>
      <c r="E18" s="110"/>
      <c r="F18" s="111"/>
    </row>
    <row r="19" spans="1:254" s="156" customFormat="1" ht="24" customHeight="1" x14ac:dyDescent="0.25">
      <c r="A19" s="160" t="s">
        <v>23</v>
      </c>
      <c r="B19" s="160" t="s">
        <v>24</v>
      </c>
      <c r="C19" s="160" t="s">
        <v>25</v>
      </c>
      <c r="D19" s="160" t="s">
        <v>26</v>
      </c>
      <c r="E19" s="160" t="s">
        <v>27</v>
      </c>
      <c r="F19" s="160" t="s">
        <v>28</v>
      </c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5"/>
      <c r="BA19" s="155"/>
      <c r="BB19" s="155"/>
      <c r="BC19" s="155"/>
      <c r="BD19" s="155"/>
      <c r="BE19" s="155"/>
      <c r="BF19" s="155"/>
      <c r="BG19" s="155"/>
      <c r="BH19" s="155"/>
      <c r="BI19" s="155"/>
      <c r="BJ19" s="155"/>
      <c r="BK19" s="155"/>
      <c r="BL19" s="155"/>
      <c r="BM19" s="155"/>
      <c r="BN19" s="155"/>
      <c r="BO19" s="155"/>
      <c r="BP19" s="155"/>
      <c r="BQ19" s="155"/>
      <c r="BR19" s="155"/>
      <c r="BS19" s="155"/>
      <c r="BT19" s="155"/>
      <c r="BU19" s="155"/>
      <c r="BV19" s="155"/>
      <c r="BW19" s="155"/>
      <c r="BX19" s="155"/>
      <c r="BY19" s="155"/>
      <c r="BZ19" s="155"/>
      <c r="CA19" s="155"/>
      <c r="CB19" s="155"/>
      <c r="CC19" s="155"/>
      <c r="CD19" s="155"/>
      <c r="CE19" s="155"/>
      <c r="CF19" s="155"/>
      <c r="CG19" s="155"/>
      <c r="CH19" s="155"/>
      <c r="CI19" s="155"/>
      <c r="CJ19" s="155"/>
      <c r="CK19" s="155"/>
      <c r="CL19" s="155"/>
      <c r="CM19" s="155"/>
      <c r="CN19" s="155"/>
      <c r="CO19" s="155"/>
      <c r="CP19" s="155"/>
      <c r="CQ19" s="155"/>
      <c r="CR19" s="155"/>
      <c r="CS19" s="155"/>
      <c r="CT19" s="155"/>
      <c r="CU19" s="155"/>
      <c r="CV19" s="155"/>
      <c r="CW19" s="155"/>
      <c r="CX19" s="155"/>
      <c r="CY19" s="155"/>
      <c r="CZ19" s="155"/>
      <c r="DA19" s="155"/>
      <c r="DB19" s="155"/>
      <c r="DC19" s="155"/>
      <c r="DD19" s="155"/>
      <c r="DE19" s="155"/>
      <c r="DF19" s="155"/>
      <c r="DG19" s="155"/>
      <c r="DH19" s="155"/>
      <c r="DI19" s="155"/>
      <c r="DJ19" s="155"/>
      <c r="DK19" s="155"/>
      <c r="DL19" s="155"/>
      <c r="DM19" s="155"/>
      <c r="DN19" s="155"/>
      <c r="DO19" s="155"/>
      <c r="DP19" s="155"/>
      <c r="DQ19" s="155"/>
      <c r="DR19" s="155"/>
      <c r="DS19" s="155"/>
      <c r="DT19" s="155"/>
      <c r="DU19" s="155"/>
      <c r="DV19" s="155"/>
      <c r="DW19" s="155"/>
      <c r="DX19" s="155"/>
      <c r="DY19" s="155"/>
      <c r="DZ19" s="155"/>
      <c r="EA19" s="155"/>
      <c r="EB19" s="155"/>
      <c r="EC19" s="155"/>
      <c r="ED19" s="155"/>
      <c r="EE19" s="155"/>
      <c r="EF19" s="155"/>
      <c r="EG19" s="155"/>
      <c r="EH19" s="155"/>
      <c r="EI19" s="155"/>
      <c r="EJ19" s="155"/>
      <c r="EK19" s="155"/>
      <c r="EL19" s="155"/>
      <c r="EM19" s="155"/>
      <c r="EN19" s="155"/>
      <c r="EO19" s="155"/>
      <c r="EP19" s="155"/>
      <c r="EQ19" s="155"/>
      <c r="ER19" s="155"/>
      <c r="ES19" s="155"/>
      <c r="ET19" s="155"/>
      <c r="EU19" s="155"/>
      <c r="EV19" s="155"/>
      <c r="EW19" s="155"/>
      <c r="EX19" s="155"/>
      <c r="EY19" s="155"/>
      <c r="EZ19" s="155"/>
      <c r="FA19" s="155"/>
      <c r="FB19" s="155"/>
      <c r="FC19" s="155"/>
      <c r="FD19" s="155"/>
      <c r="FE19" s="155"/>
      <c r="FF19" s="155"/>
      <c r="FG19" s="155"/>
      <c r="FH19" s="155"/>
      <c r="FI19" s="155"/>
      <c r="FJ19" s="155"/>
      <c r="FK19" s="155"/>
      <c r="FL19" s="155"/>
      <c r="FM19" s="155"/>
      <c r="FN19" s="155"/>
      <c r="FO19" s="155"/>
      <c r="FP19" s="155"/>
      <c r="FQ19" s="155"/>
      <c r="FR19" s="155"/>
      <c r="FS19" s="155"/>
      <c r="FT19" s="155"/>
      <c r="FU19" s="155"/>
      <c r="FV19" s="155"/>
      <c r="FW19" s="155"/>
      <c r="FX19" s="155"/>
      <c r="FY19" s="155"/>
      <c r="FZ19" s="155"/>
      <c r="GA19" s="155"/>
      <c r="GB19" s="155"/>
      <c r="GC19" s="155"/>
      <c r="GD19" s="155"/>
      <c r="GE19" s="155"/>
      <c r="GF19" s="155"/>
      <c r="GG19" s="155"/>
      <c r="GH19" s="155"/>
      <c r="GI19" s="155"/>
      <c r="GJ19" s="155"/>
      <c r="GK19" s="155"/>
      <c r="GL19" s="155"/>
      <c r="GM19" s="155"/>
      <c r="GN19" s="155"/>
      <c r="GO19" s="155"/>
      <c r="GP19" s="155"/>
      <c r="GQ19" s="155"/>
      <c r="GR19" s="155"/>
      <c r="GS19" s="155"/>
      <c r="GT19" s="155"/>
      <c r="GU19" s="155"/>
      <c r="GV19" s="155"/>
      <c r="GW19" s="155"/>
      <c r="GX19" s="155"/>
      <c r="GY19" s="155"/>
      <c r="GZ19" s="155"/>
      <c r="HA19" s="155"/>
      <c r="HB19" s="155"/>
      <c r="HC19" s="155"/>
      <c r="HD19" s="155"/>
      <c r="HE19" s="155"/>
      <c r="HF19" s="155"/>
      <c r="HG19" s="155"/>
      <c r="HH19" s="155"/>
      <c r="HI19" s="155"/>
      <c r="HJ19" s="155"/>
      <c r="HK19" s="155"/>
      <c r="HL19" s="155"/>
      <c r="HM19" s="155"/>
      <c r="HN19" s="155"/>
      <c r="HO19" s="155"/>
      <c r="HP19" s="155"/>
      <c r="HQ19" s="155"/>
      <c r="HR19" s="155"/>
      <c r="HS19" s="155"/>
      <c r="HT19" s="155"/>
      <c r="HU19" s="155"/>
      <c r="HV19" s="155"/>
      <c r="HW19" s="155"/>
      <c r="HX19" s="155"/>
      <c r="HY19" s="155"/>
      <c r="HZ19" s="155"/>
      <c r="IA19" s="155"/>
      <c r="IB19" s="155"/>
      <c r="IC19" s="155"/>
      <c r="ID19" s="155"/>
      <c r="IE19" s="155"/>
      <c r="IF19" s="155"/>
      <c r="IG19" s="155"/>
      <c r="IH19" s="155"/>
      <c r="II19" s="155"/>
      <c r="IJ19" s="155"/>
      <c r="IK19" s="155"/>
      <c r="IL19" s="155"/>
      <c r="IM19" s="155"/>
      <c r="IN19" s="155"/>
      <c r="IO19" s="155"/>
      <c r="IP19" s="155"/>
      <c r="IQ19" s="155"/>
      <c r="IR19" s="155"/>
      <c r="IS19" s="155"/>
      <c r="IT19" s="155"/>
    </row>
    <row r="20" spans="1:254" ht="12.75" x14ac:dyDescent="0.25">
      <c r="A20" s="20" t="s">
        <v>29</v>
      </c>
      <c r="B20" s="11" t="s">
        <v>30</v>
      </c>
      <c r="C20" s="21">
        <v>0.5</v>
      </c>
      <c r="D20" s="11" t="s">
        <v>31</v>
      </c>
      <c r="E20" s="22">
        <v>25000</v>
      </c>
      <c r="F20" s="22">
        <f>E20*C20</f>
        <v>12500</v>
      </c>
    </row>
    <row r="21" spans="1:254" ht="12.75" x14ac:dyDescent="0.25">
      <c r="A21" s="11" t="s">
        <v>32</v>
      </c>
      <c r="B21" s="11" t="s">
        <v>30</v>
      </c>
      <c r="C21" s="21">
        <v>0.25</v>
      </c>
      <c r="D21" s="11" t="s">
        <v>33</v>
      </c>
      <c r="E21" s="22">
        <v>25000</v>
      </c>
      <c r="F21" s="22">
        <f t="shared" ref="F21:F27" si="0">E21*C21</f>
        <v>6250</v>
      </c>
    </row>
    <row r="22" spans="1:254" ht="12.75" x14ac:dyDescent="0.25">
      <c r="A22" s="11" t="s">
        <v>34</v>
      </c>
      <c r="B22" s="11" t="s">
        <v>30</v>
      </c>
      <c r="C22" s="21">
        <v>0.25</v>
      </c>
      <c r="D22" s="11" t="s">
        <v>35</v>
      </c>
      <c r="E22" s="22">
        <v>25000</v>
      </c>
      <c r="F22" s="22">
        <f t="shared" si="0"/>
        <v>6250</v>
      </c>
    </row>
    <row r="23" spans="1:254" ht="12.75" x14ac:dyDescent="0.25">
      <c r="A23" s="11" t="s">
        <v>36</v>
      </c>
      <c r="B23" s="11" t="s">
        <v>30</v>
      </c>
      <c r="C23" s="21">
        <v>0.125</v>
      </c>
      <c r="D23" s="11" t="s">
        <v>37</v>
      </c>
      <c r="E23" s="22">
        <v>25000</v>
      </c>
      <c r="F23" s="22">
        <f t="shared" si="0"/>
        <v>3125</v>
      </c>
    </row>
    <row r="24" spans="1:254" ht="12.75" x14ac:dyDescent="0.25">
      <c r="A24" s="11" t="s">
        <v>38</v>
      </c>
      <c r="B24" s="11" t="s">
        <v>30</v>
      </c>
      <c r="C24" s="21">
        <v>0.25</v>
      </c>
      <c r="D24" s="11" t="s">
        <v>39</v>
      </c>
      <c r="E24" s="22">
        <v>25000</v>
      </c>
      <c r="F24" s="22">
        <f t="shared" si="0"/>
        <v>6250</v>
      </c>
    </row>
    <row r="25" spans="1:254" ht="14.25" customHeight="1" x14ac:dyDescent="0.25">
      <c r="A25" s="11" t="s">
        <v>40</v>
      </c>
      <c r="B25" s="11" t="s">
        <v>30</v>
      </c>
      <c r="C25" s="21">
        <v>0.25</v>
      </c>
      <c r="D25" s="11" t="s">
        <v>41</v>
      </c>
      <c r="E25" s="22">
        <v>25000</v>
      </c>
      <c r="F25" s="22">
        <f t="shared" si="0"/>
        <v>6250</v>
      </c>
    </row>
    <row r="26" spans="1:254" ht="12.75" x14ac:dyDescent="0.25">
      <c r="A26" s="11" t="s">
        <v>42</v>
      </c>
      <c r="B26" s="11" t="s">
        <v>30</v>
      </c>
      <c r="C26" s="21">
        <v>1.5</v>
      </c>
      <c r="D26" s="11" t="s">
        <v>43</v>
      </c>
      <c r="E26" s="22">
        <v>25000</v>
      </c>
      <c r="F26" s="22">
        <f t="shared" si="0"/>
        <v>37500</v>
      </c>
    </row>
    <row r="27" spans="1:254" ht="12.75" x14ac:dyDescent="0.25">
      <c r="A27" s="11" t="s">
        <v>44</v>
      </c>
      <c r="B27" s="11" t="s">
        <v>30</v>
      </c>
      <c r="C27" s="21">
        <v>50</v>
      </c>
      <c r="D27" s="11" t="s">
        <v>46</v>
      </c>
      <c r="E27" s="22">
        <v>25000</v>
      </c>
      <c r="F27" s="22">
        <f t="shared" si="0"/>
        <v>1250000</v>
      </c>
    </row>
    <row r="28" spans="1:254" ht="12.75" customHeight="1" x14ac:dyDescent="0.25">
      <c r="A28" s="115" t="s">
        <v>107</v>
      </c>
      <c r="B28" s="116"/>
      <c r="C28" s="116"/>
      <c r="D28" s="116"/>
      <c r="E28" s="117"/>
      <c r="F28" s="138">
        <f>SUM(F20:F27)</f>
        <v>1328125</v>
      </c>
    </row>
    <row r="29" spans="1:254" ht="12" customHeight="1" x14ac:dyDescent="0.25">
      <c r="A29" s="18"/>
      <c r="B29" s="19"/>
      <c r="C29" s="19"/>
      <c r="D29" s="19"/>
      <c r="E29" s="23"/>
      <c r="F29" s="23"/>
    </row>
    <row r="30" spans="1:254" ht="12" customHeight="1" x14ac:dyDescent="0.25">
      <c r="A30" s="112" t="s">
        <v>47</v>
      </c>
      <c r="B30" s="113"/>
      <c r="C30" s="113"/>
      <c r="D30" s="113"/>
      <c r="E30" s="113"/>
      <c r="F30" s="114"/>
    </row>
    <row r="31" spans="1:254" s="156" customFormat="1" ht="24" customHeight="1" x14ac:dyDescent="0.25">
      <c r="A31" s="158" t="s">
        <v>23</v>
      </c>
      <c r="B31" s="159" t="s">
        <v>24</v>
      </c>
      <c r="C31" s="159" t="s">
        <v>25</v>
      </c>
      <c r="D31" s="158" t="s">
        <v>26</v>
      </c>
      <c r="E31" s="159" t="s">
        <v>27</v>
      </c>
      <c r="F31" s="158" t="s">
        <v>28</v>
      </c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  <c r="AO31" s="155"/>
      <c r="AP31" s="155"/>
      <c r="AQ31" s="155"/>
      <c r="AR31" s="155"/>
      <c r="AS31" s="155"/>
      <c r="AT31" s="155"/>
      <c r="AU31" s="155"/>
      <c r="AV31" s="155"/>
      <c r="AW31" s="155"/>
      <c r="AX31" s="155"/>
      <c r="AY31" s="155"/>
      <c r="AZ31" s="155"/>
      <c r="BA31" s="155"/>
      <c r="BB31" s="155"/>
      <c r="BC31" s="155"/>
      <c r="BD31" s="155"/>
      <c r="BE31" s="155"/>
      <c r="BF31" s="155"/>
      <c r="BG31" s="155"/>
      <c r="BH31" s="155"/>
      <c r="BI31" s="155"/>
      <c r="BJ31" s="155"/>
      <c r="BK31" s="155"/>
      <c r="BL31" s="155"/>
      <c r="BM31" s="155"/>
      <c r="BN31" s="155"/>
      <c r="BO31" s="155"/>
      <c r="BP31" s="155"/>
      <c r="BQ31" s="155"/>
      <c r="BR31" s="155"/>
      <c r="BS31" s="155"/>
      <c r="BT31" s="155"/>
      <c r="BU31" s="155"/>
      <c r="BV31" s="155"/>
      <c r="BW31" s="155"/>
      <c r="BX31" s="155"/>
      <c r="BY31" s="155"/>
      <c r="BZ31" s="155"/>
      <c r="CA31" s="155"/>
      <c r="CB31" s="155"/>
      <c r="CC31" s="155"/>
      <c r="CD31" s="155"/>
      <c r="CE31" s="155"/>
      <c r="CF31" s="155"/>
      <c r="CG31" s="155"/>
      <c r="CH31" s="155"/>
      <c r="CI31" s="155"/>
      <c r="CJ31" s="155"/>
      <c r="CK31" s="155"/>
      <c r="CL31" s="155"/>
      <c r="CM31" s="155"/>
      <c r="CN31" s="155"/>
      <c r="CO31" s="155"/>
      <c r="CP31" s="155"/>
      <c r="CQ31" s="155"/>
      <c r="CR31" s="155"/>
      <c r="CS31" s="155"/>
      <c r="CT31" s="155"/>
      <c r="CU31" s="155"/>
      <c r="CV31" s="155"/>
      <c r="CW31" s="155"/>
      <c r="CX31" s="155"/>
      <c r="CY31" s="155"/>
      <c r="CZ31" s="155"/>
      <c r="DA31" s="155"/>
      <c r="DB31" s="155"/>
      <c r="DC31" s="155"/>
      <c r="DD31" s="155"/>
      <c r="DE31" s="155"/>
      <c r="DF31" s="155"/>
      <c r="DG31" s="155"/>
      <c r="DH31" s="155"/>
      <c r="DI31" s="155"/>
      <c r="DJ31" s="155"/>
      <c r="DK31" s="155"/>
      <c r="DL31" s="155"/>
      <c r="DM31" s="155"/>
      <c r="DN31" s="155"/>
      <c r="DO31" s="155"/>
      <c r="DP31" s="155"/>
      <c r="DQ31" s="155"/>
      <c r="DR31" s="155"/>
      <c r="DS31" s="155"/>
      <c r="DT31" s="155"/>
      <c r="DU31" s="155"/>
      <c r="DV31" s="155"/>
      <c r="DW31" s="155"/>
      <c r="DX31" s="155"/>
      <c r="DY31" s="155"/>
      <c r="DZ31" s="155"/>
      <c r="EA31" s="155"/>
      <c r="EB31" s="155"/>
      <c r="EC31" s="155"/>
      <c r="ED31" s="155"/>
      <c r="EE31" s="155"/>
      <c r="EF31" s="155"/>
      <c r="EG31" s="155"/>
      <c r="EH31" s="155"/>
      <c r="EI31" s="155"/>
      <c r="EJ31" s="155"/>
      <c r="EK31" s="155"/>
      <c r="EL31" s="155"/>
      <c r="EM31" s="155"/>
      <c r="EN31" s="155"/>
      <c r="EO31" s="155"/>
      <c r="EP31" s="155"/>
      <c r="EQ31" s="155"/>
      <c r="ER31" s="155"/>
      <c r="ES31" s="155"/>
      <c r="ET31" s="155"/>
      <c r="EU31" s="155"/>
      <c r="EV31" s="155"/>
      <c r="EW31" s="155"/>
      <c r="EX31" s="155"/>
      <c r="EY31" s="155"/>
      <c r="EZ31" s="155"/>
      <c r="FA31" s="155"/>
      <c r="FB31" s="155"/>
      <c r="FC31" s="155"/>
      <c r="FD31" s="155"/>
      <c r="FE31" s="155"/>
      <c r="FF31" s="155"/>
      <c r="FG31" s="155"/>
      <c r="FH31" s="155"/>
      <c r="FI31" s="155"/>
      <c r="FJ31" s="155"/>
      <c r="FK31" s="155"/>
      <c r="FL31" s="155"/>
      <c r="FM31" s="155"/>
      <c r="FN31" s="155"/>
      <c r="FO31" s="155"/>
      <c r="FP31" s="155"/>
      <c r="FQ31" s="155"/>
      <c r="FR31" s="155"/>
      <c r="FS31" s="155"/>
      <c r="FT31" s="155"/>
      <c r="FU31" s="155"/>
      <c r="FV31" s="155"/>
      <c r="FW31" s="155"/>
      <c r="FX31" s="155"/>
      <c r="FY31" s="155"/>
      <c r="FZ31" s="155"/>
      <c r="GA31" s="155"/>
      <c r="GB31" s="155"/>
      <c r="GC31" s="155"/>
      <c r="GD31" s="155"/>
      <c r="GE31" s="155"/>
      <c r="GF31" s="155"/>
      <c r="GG31" s="155"/>
      <c r="GH31" s="155"/>
      <c r="GI31" s="155"/>
      <c r="GJ31" s="155"/>
      <c r="GK31" s="155"/>
      <c r="GL31" s="155"/>
      <c r="GM31" s="155"/>
      <c r="GN31" s="155"/>
      <c r="GO31" s="155"/>
      <c r="GP31" s="155"/>
      <c r="GQ31" s="155"/>
      <c r="GR31" s="155"/>
      <c r="GS31" s="155"/>
      <c r="GT31" s="155"/>
      <c r="GU31" s="155"/>
      <c r="GV31" s="155"/>
      <c r="GW31" s="155"/>
      <c r="GX31" s="155"/>
      <c r="GY31" s="155"/>
      <c r="GZ31" s="155"/>
      <c r="HA31" s="155"/>
      <c r="HB31" s="155"/>
      <c r="HC31" s="155"/>
      <c r="HD31" s="155"/>
      <c r="HE31" s="155"/>
      <c r="HF31" s="155"/>
      <c r="HG31" s="155"/>
      <c r="HH31" s="155"/>
      <c r="HI31" s="155"/>
      <c r="HJ31" s="155"/>
      <c r="HK31" s="155"/>
      <c r="HL31" s="155"/>
      <c r="HM31" s="155"/>
      <c r="HN31" s="155"/>
      <c r="HO31" s="155"/>
      <c r="HP31" s="155"/>
      <c r="HQ31" s="155"/>
      <c r="HR31" s="155"/>
      <c r="HS31" s="155"/>
      <c r="HT31" s="155"/>
      <c r="HU31" s="155"/>
      <c r="HV31" s="155"/>
      <c r="HW31" s="155"/>
      <c r="HX31" s="155"/>
      <c r="HY31" s="155"/>
      <c r="HZ31" s="155"/>
      <c r="IA31" s="155"/>
      <c r="IB31" s="155"/>
      <c r="IC31" s="155"/>
      <c r="ID31" s="155"/>
      <c r="IE31" s="155"/>
      <c r="IF31" s="155"/>
      <c r="IG31" s="155"/>
      <c r="IH31" s="155"/>
      <c r="II31" s="155"/>
      <c r="IJ31" s="155"/>
      <c r="IK31" s="155"/>
      <c r="IL31" s="155"/>
      <c r="IM31" s="155"/>
      <c r="IN31" s="155"/>
      <c r="IO31" s="155"/>
      <c r="IP31" s="155"/>
      <c r="IQ31" s="155"/>
      <c r="IR31" s="155"/>
      <c r="IS31" s="155"/>
      <c r="IT31" s="155"/>
    </row>
    <row r="32" spans="1:254" ht="12" customHeight="1" x14ac:dyDescent="0.25">
      <c r="A32" s="24" t="s">
        <v>102</v>
      </c>
      <c r="B32" s="24"/>
      <c r="C32" s="24"/>
      <c r="D32" s="24"/>
      <c r="E32" s="139">
        <v>0</v>
      </c>
      <c r="F32" s="139">
        <v>0</v>
      </c>
    </row>
    <row r="33" spans="1:254" ht="12" customHeight="1" x14ac:dyDescent="0.25">
      <c r="A33" s="118" t="s">
        <v>48</v>
      </c>
      <c r="B33" s="119"/>
      <c r="C33" s="119"/>
      <c r="D33" s="119"/>
      <c r="E33" s="120"/>
      <c r="F33" s="140">
        <v>0</v>
      </c>
    </row>
    <row r="34" spans="1:254" ht="12" customHeight="1" x14ac:dyDescent="0.25">
      <c r="A34" s="26"/>
      <c r="B34" s="27"/>
      <c r="C34" s="27"/>
      <c r="D34" s="27"/>
      <c r="E34" s="28"/>
      <c r="F34" s="28"/>
    </row>
    <row r="35" spans="1:254" ht="12" customHeight="1" x14ac:dyDescent="0.25">
      <c r="A35" s="112" t="s">
        <v>49</v>
      </c>
      <c r="B35" s="113"/>
      <c r="C35" s="113"/>
      <c r="D35" s="113"/>
      <c r="E35" s="113"/>
      <c r="F35" s="114"/>
    </row>
    <row r="36" spans="1:254" s="156" customFormat="1" ht="24" customHeight="1" x14ac:dyDescent="0.25">
      <c r="A36" s="153" t="s">
        <v>23</v>
      </c>
      <c r="B36" s="153" t="s">
        <v>24</v>
      </c>
      <c r="C36" s="153" t="s">
        <v>25</v>
      </c>
      <c r="D36" s="153" t="s">
        <v>26</v>
      </c>
      <c r="E36" s="154" t="s">
        <v>27</v>
      </c>
      <c r="F36" s="153" t="s">
        <v>28</v>
      </c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5"/>
      <c r="BD36" s="155"/>
      <c r="BE36" s="155"/>
      <c r="BF36" s="155"/>
      <c r="BG36" s="155"/>
      <c r="BH36" s="155"/>
      <c r="BI36" s="155"/>
      <c r="BJ36" s="155"/>
      <c r="BK36" s="155"/>
      <c r="BL36" s="155"/>
      <c r="BM36" s="155"/>
      <c r="BN36" s="155"/>
      <c r="BO36" s="155"/>
      <c r="BP36" s="155"/>
      <c r="BQ36" s="155"/>
      <c r="BR36" s="155"/>
      <c r="BS36" s="155"/>
      <c r="BT36" s="155"/>
      <c r="BU36" s="155"/>
      <c r="BV36" s="155"/>
      <c r="BW36" s="155"/>
      <c r="BX36" s="155"/>
      <c r="BY36" s="155"/>
      <c r="BZ36" s="155"/>
      <c r="CA36" s="155"/>
      <c r="CB36" s="155"/>
      <c r="CC36" s="155"/>
      <c r="CD36" s="155"/>
      <c r="CE36" s="155"/>
      <c r="CF36" s="155"/>
      <c r="CG36" s="155"/>
      <c r="CH36" s="155"/>
      <c r="CI36" s="155"/>
      <c r="CJ36" s="155"/>
      <c r="CK36" s="155"/>
      <c r="CL36" s="155"/>
      <c r="CM36" s="155"/>
      <c r="CN36" s="155"/>
      <c r="CO36" s="155"/>
      <c r="CP36" s="155"/>
      <c r="CQ36" s="155"/>
      <c r="CR36" s="155"/>
      <c r="CS36" s="155"/>
      <c r="CT36" s="155"/>
      <c r="CU36" s="155"/>
      <c r="CV36" s="155"/>
      <c r="CW36" s="155"/>
      <c r="CX36" s="155"/>
      <c r="CY36" s="155"/>
      <c r="CZ36" s="155"/>
      <c r="DA36" s="155"/>
      <c r="DB36" s="155"/>
      <c r="DC36" s="155"/>
      <c r="DD36" s="155"/>
      <c r="DE36" s="155"/>
      <c r="DF36" s="155"/>
      <c r="DG36" s="155"/>
      <c r="DH36" s="155"/>
      <c r="DI36" s="155"/>
      <c r="DJ36" s="155"/>
      <c r="DK36" s="155"/>
      <c r="DL36" s="155"/>
      <c r="DM36" s="155"/>
      <c r="DN36" s="155"/>
      <c r="DO36" s="155"/>
      <c r="DP36" s="155"/>
      <c r="DQ36" s="155"/>
      <c r="DR36" s="155"/>
      <c r="DS36" s="155"/>
      <c r="DT36" s="155"/>
      <c r="DU36" s="155"/>
      <c r="DV36" s="155"/>
      <c r="DW36" s="155"/>
      <c r="DX36" s="155"/>
      <c r="DY36" s="155"/>
      <c r="DZ36" s="155"/>
      <c r="EA36" s="155"/>
      <c r="EB36" s="155"/>
      <c r="EC36" s="155"/>
      <c r="ED36" s="155"/>
      <c r="EE36" s="155"/>
      <c r="EF36" s="155"/>
      <c r="EG36" s="155"/>
      <c r="EH36" s="155"/>
      <c r="EI36" s="155"/>
      <c r="EJ36" s="155"/>
      <c r="EK36" s="155"/>
      <c r="EL36" s="155"/>
      <c r="EM36" s="155"/>
      <c r="EN36" s="155"/>
      <c r="EO36" s="155"/>
      <c r="EP36" s="155"/>
      <c r="EQ36" s="155"/>
      <c r="ER36" s="155"/>
      <c r="ES36" s="155"/>
      <c r="ET36" s="155"/>
      <c r="EU36" s="155"/>
      <c r="EV36" s="155"/>
      <c r="EW36" s="155"/>
      <c r="EX36" s="155"/>
      <c r="EY36" s="155"/>
      <c r="EZ36" s="155"/>
      <c r="FA36" s="155"/>
      <c r="FB36" s="155"/>
      <c r="FC36" s="155"/>
      <c r="FD36" s="155"/>
      <c r="FE36" s="155"/>
      <c r="FF36" s="155"/>
      <c r="FG36" s="155"/>
      <c r="FH36" s="155"/>
      <c r="FI36" s="155"/>
      <c r="FJ36" s="155"/>
      <c r="FK36" s="155"/>
      <c r="FL36" s="155"/>
      <c r="FM36" s="155"/>
      <c r="FN36" s="155"/>
      <c r="FO36" s="155"/>
      <c r="FP36" s="155"/>
      <c r="FQ36" s="155"/>
      <c r="FR36" s="155"/>
      <c r="FS36" s="155"/>
      <c r="FT36" s="155"/>
      <c r="FU36" s="155"/>
      <c r="FV36" s="155"/>
      <c r="FW36" s="155"/>
      <c r="FX36" s="155"/>
      <c r="FY36" s="155"/>
      <c r="FZ36" s="155"/>
      <c r="GA36" s="155"/>
      <c r="GB36" s="155"/>
      <c r="GC36" s="155"/>
      <c r="GD36" s="155"/>
      <c r="GE36" s="155"/>
      <c r="GF36" s="155"/>
      <c r="GG36" s="155"/>
      <c r="GH36" s="155"/>
      <c r="GI36" s="155"/>
      <c r="GJ36" s="155"/>
      <c r="GK36" s="155"/>
      <c r="GL36" s="155"/>
      <c r="GM36" s="155"/>
      <c r="GN36" s="155"/>
      <c r="GO36" s="155"/>
      <c r="GP36" s="155"/>
      <c r="GQ36" s="155"/>
      <c r="GR36" s="155"/>
      <c r="GS36" s="155"/>
      <c r="GT36" s="155"/>
      <c r="GU36" s="155"/>
      <c r="GV36" s="155"/>
      <c r="GW36" s="155"/>
      <c r="GX36" s="155"/>
      <c r="GY36" s="155"/>
      <c r="GZ36" s="155"/>
      <c r="HA36" s="155"/>
      <c r="HB36" s="155"/>
      <c r="HC36" s="155"/>
      <c r="HD36" s="155"/>
      <c r="HE36" s="155"/>
      <c r="HF36" s="155"/>
      <c r="HG36" s="155"/>
      <c r="HH36" s="155"/>
      <c r="HI36" s="155"/>
      <c r="HJ36" s="155"/>
      <c r="HK36" s="155"/>
      <c r="HL36" s="155"/>
      <c r="HM36" s="155"/>
      <c r="HN36" s="155"/>
      <c r="HO36" s="155"/>
      <c r="HP36" s="155"/>
      <c r="HQ36" s="155"/>
      <c r="HR36" s="155"/>
      <c r="HS36" s="155"/>
      <c r="HT36" s="155"/>
      <c r="HU36" s="155"/>
      <c r="HV36" s="155"/>
      <c r="HW36" s="155"/>
      <c r="HX36" s="155"/>
      <c r="HY36" s="155"/>
      <c r="HZ36" s="155"/>
      <c r="IA36" s="155"/>
      <c r="IB36" s="155"/>
      <c r="IC36" s="155"/>
      <c r="ID36" s="155"/>
      <c r="IE36" s="155"/>
      <c r="IF36" s="155"/>
      <c r="IG36" s="155"/>
      <c r="IH36" s="155"/>
      <c r="II36" s="155"/>
      <c r="IJ36" s="155"/>
      <c r="IK36" s="155"/>
      <c r="IL36" s="155"/>
      <c r="IM36" s="155"/>
      <c r="IN36" s="155"/>
      <c r="IO36" s="155"/>
      <c r="IP36" s="155"/>
      <c r="IQ36" s="155"/>
      <c r="IR36" s="155"/>
      <c r="IS36" s="155"/>
      <c r="IT36" s="155"/>
    </row>
    <row r="37" spans="1:254" ht="12.75" customHeight="1" x14ac:dyDescent="0.25">
      <c r="A37" s="11" t="s">
        <v>102</v>
      </c>
      <c r="B37" s="11"/>
      <c r="C37" s="21"/>
      <c r="D37" s="11"/>
      <c r="E37" s="22"/>
      <c r="F37" s="22">
        <f t="shared" ref="F37" si="1">(C37*E37)</f>
        <v>0</v>
      </c>
    </row>
    <row r="38" spans="1:254" ht="12.75" customHeight="1" x14ac:dyDescent="0.25">
      <c r="A38" s="121" t="s">
        <v>50</v>
      </c>
      <c r="B38" s="122"/>
      <c r="C38" s="122"/>
      <c r="D38" s="122"/>
      <c r="E38" s="123"/>
      <c r="F38" s="25">
        <f>SUM(F37:F37)</f>
        <v>0</v>
      </c>
    </row>
    <row r="39" spans="1:254" ht="12" customHeight="1" x14ac:dyDescent="0.25">
      <c r="A39" s="26"/>
      <c r="B39" s="27"/>
      <c r="C39" s="27"/>
      <c r="D39" s="27"/>
      <c r="E39" s="28"/>
      <c r="F39" s="28"/>
    </row>
    <row r="40" spans="1:254" ht="12" customHeight="1" x14ac:dyDescent="0.25">
      <c r="A40" s="112" t="s">
        <v>51</v>
      </c>
      <c r="B40" s="113"/>
      <c r="C40" s="113"/>
      <c r="D40" s="113"/>
      <c r="E40" s="113"/>
      <c r="F40" s="114"/>
    </row>
    <row r="41" spans="1:254" s="156" customFormat="1" ht="24" customHeight="1" x14ac:dyDescent="0.25">
      <c r="A41" s="154" t="s">
        <v>52</v>
      </c>
      <c r="B41" s="154" t="s">
        <v>53</v>
      </c>
      <c r="C41" s="154" t="s">
        <v>111</v>
      </c>
      <c r="D41" s="154" t="s">
        <v>26</v>
      </c>
      <c r="E41" s="154" t="s">
        <v>27</v>
      </c>
      <c r="F41" s="154" t="s">
        <v>28</v>
      </c>
      <c r="G41" s="155"/>
      <c r="H41" s="155"/>
      <c r="I41" s="155"/>
      <c r="J41" s="157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5"/>
      <c r="AP41" s="155"/>
      <c r="AQ41" s="155"/>
      <c r="AR41" s="155"/>
      <c r="AS41" s="155"/>
      <c r="AT41" s="155"/>
      <c r="AU41" s="155"/>
      <c r="AV41" s="155"/>
      <c r="AW41" s="155"/>
      <c r="AX41" s="155"/>
      <c r="AY41" s="155"/>
      <c r="AZ41" s="155"/>
      <c r="BA41" s="155"/>
      <c r="BB41" s="155"/>
      <c r="BC41" s="155"/>
      <c r="BD41" s="155"/>
      <c r="BE41" s="155"/>
      <c r="BF41" s="155"/>
      <c r="BG41" s="155"/>
      <c r="BH41" s="155"/>
      <c r="BI41" s="155"/>
      <c r="BJ41" s="155"/>
      <c r="BK41" s="155"/>
      <c r="BL41" s="155"/>
      <c r="BM41" s="155"/>
      <c r="BN41" s="155"/>
      <c r="BO41" s="155"/>
      <c r="BP41" s="155"/>
      <c r="BQ41" s="155"/>
      <c r="BR41" s="155"/>
      <c r="BS41" s="155"/>
      <c r="BT41" s="155"/>
      <c r="BU41" s="155"/>
      <c r="BV41" s="155"/>
      <c r="BW41" s="155"/>
      <c r="BX41" s="155"/>
      <c r="BY41" s="155"/>
      <c r="BZ41" s="155"/>
      <c r="CA41" s="155"/>
      <c r="CB41" s="155"/>
      <c r="CC41" s="155"/>
      <c r="CD41" s="155"/>
      <c r="CE41" s="155"/>
      <c r="CF41" s="155"/>
      <c r="CG41" s="155"/>
      <c r="CH41" s="155"/>
      <c r="CI41" s="155"/>
      <c r="CJ41" s="155"/>
      <c r="CK41" s="155"/>
      <c r="CL41" s="155"/>
      <c r="CM41" s="155"/>
      <c r="CN41" s="155"/>
      <c r="CO41" s="155"/>
      <c r="CP41" s="155"/>
      <c r="CQ41" s="155"/>
      <c r="CR41" s="155"/>
      <c r="CS41" s="155"/>
      <c r="CT41" s="155"/>
      <c r="CU41" s="155"/>
      <c r="CV41" s="155"/>
      <c r="CW41" s="155"/>
      <c r="CX41" s="155"/>
      <c r="CY41" s="155"/>
      <c r="CZ41" s="155"/>
      <c r="DA41" s="155"/>
      <c r="DB41" s="155"/>
      <c r="DC41" s="155"/>
      <c r="DD41" s="155"/>
      <c r="DE41" s="155"/>
      <c r="DF41" s="155"/>
      <c r="DG41" s="155"/>
      <c r="DH41" s="155"/>
      <c r="DI41" s="155"/>
      <c r="DJ41" s="155"/>
      <c r="DK41" s="155"/>
      <c r="DL41" s="155"/>
      <c r="DM41" s="155"/>
      <c r="DN41" s="155"/>
      <c r="DO41" s="155"/>
      <c r="DP41" s="155"/>
      <c r="DQ41" s="155"/>
      <c r="DR41" s="155"/>
      <c r="DS41" s="155"/>
      <c r="DT41" s="155"/>
      <c r="DU41" s="155"/>
      <c r="DV41" s="155"/>
      <c r="DW41" s="155"/>
      <c r="DX41" s="155"/>
      <c r="DY41" s="155"/>
      <c r="DZ41" s="155"/>
      <c r="EA41" s="155"/>
      <c r="EB41" s="155"/>
      <c r="EC41" s="155"/>
      <c r="ED41" s="155"/>
      <c r="EE41" s="155"/>
      <c r="EF41" s="155"/>
      <c r="EG41" s="155"/>
      <c r="EH41" s="155"/>
      <c r="EI41" s="155"/>
      <c r="EJ41" s="155"/>
      <c r="EK41" s="155"/>
      <c r="EL41" s="155"/>
      <c r="EM41" s="155"/>
      <c r="EN41" s="155"/>
      <c r="EO41" s="155"/>
      <c r="EP41" s="155"/>
      <c r="EQ41" s="155"/>
      <c r="ER41" s="155"/>
      <c r="ES41" s="155"/>
      <c r="ET41" s="155"/>
      <c r="EU41" s="155"/>
      <c r="EV41" s="155"/>
      <c r="EW41" s="155"/>
      <c r="EX41" s="155"/>
      <c r="EY41" s="155"/>
      <c r="EZ41" s="155"/>
      <c r="FA41" s="155"/>
      <c r="FB41" s="155"/>
      <c r="FC41" s="155"/>
      <c r="FD41" s="155"/>
      <c r="FE41" s="155"/>
      <c r="FF41" s="155"/>
      <c r="FG41" s="155"/>
      <c r="FH41" s="155"/>
      <c r="FI41" s="155"/>
      <c r="FJ41" s="155"/>
      <c r="FK41" s="155"/>
      <c r="FL41" s="155"/>
      <c r="FM41" s="155"/>
      <c r="FN41" s="155"/>
      <c r="FO41" s="155"/>
      <c r="FP41" s="155"/>
      <c r="FQ41" s="155"/>
      <c r="FR41" s="155"/>
      <c r="FS41" s="155"/>
      <c r="FT41" s="155"/>
      <c r="FU41" s="155"/>
      <c r="FV41" s="155"/>
      <c r="FW41" s="155"/>
      <c r="FX41" s="155"/>
      <c r="FY41" s="155"/>
      <c r="FZ41" s="155"/>
      <c r="GA41" s="155"/>
      <c r="GB41" s="155"/>
      <c r="GC41" s="155"/>
      <c r="GD41" s="155"/>
      <c r="GE41" s="155"/>
      <c r="GF41" s="155"/>
      <c r="GG41" s="155"/>
      <c r="GH41" s="155"/>
      <c r="GI41" s="155"/>
      <c r="GJ41" s="155"/>
      <c r="GK41" s="155"/>
      <c r="GL41" s="155"/>
      <c r="GM41" s="155"/>
      <c r="GN41" s="155"/>
      <c r="GO41" s="155"/>
      <c r="GP41" s="155"/>
      <c r="GQ41" s="155"/>
      <c r="GR41" s="155"/>
      <c r="GS41" s="155"/>
      <c r="GT41" s="155"/>
      <c r="GU41" s="155"/>
      <c r="GV41" s="155"/>
      <c r="GW41" s="155"/>
      <c r="GX41" s="155"/>
      <c r="GY41" s="155"/>
      <c r="GZ41" s="155"/>
      <c r="HA41" s="155"/>
      <c r="HB41" s="155"/>
      <c r="HC41" s="155"/>
      <c r="HD41" s="155"/>
      <c r="HE41" s="155"/>
      <c r="HF41" s="155"/>
      <c r="HG41" s="155"/>
      <c r="HH41" s="155"/>
      <c r="HI41" s="155"/>
      <c r="HJ41" s="155"/>
      <c r="HK41" s="155"/>
      <c r="HL41" s="155"/>
      <c r="HM41" s="155"/>
      <c r="HN41" s="155"/>
      <c r="HO41" s="155"/>
      <c r="HP41" s="155"/>
      <c r="HQ41" s="155"/>
      <c r="HR41" s="155"/>
      <c r="HS41" s="155"/>
      <c r="HT41" s="155"/>
      <c r="HU41" s="155"/>
      <c r="HV41" s="155"/>
      <c r="HW41" s="155"/>
      <c r="HX41" s="155"/>
      <c r="HY41" s="155"/>
      <c r="HZ41" s="155"/>
      <c r="IA41" s="155"/>
      <c r="IB41" s="155"/>
      <c r="IC41" s="155"/>
      <c r="ID41" s="155"/>
      <c r="IE41" s="155"/>
      <c r="IF41" s="155"/>
      <c r="IG41" s="155"/>
      <c r="IH41" s="155"/>
      <c r="II41" s="155"/>
      <c r="IJ41" s="155"/>
      <c r="IK41" s="155"/>
      <c r="IL41" s="155"/>
      <c r="IM41" s="155"/>
      <c r="IN41" s="155"/>
      <c r="IO41" s="155"/>
      <c r="IP41" s="155"/>
      <c r="IQ41" s="155"/>
      <c r="IR41" s="155"/>
      <c r="IS41" s="155"/>
      <c r="IT41" s="155"/>
    </row>
    <row r="42" spans="1:254" s="31" customFormat="1" ht="12.75" customHeight="1" x14ac:dyDescent="0.25">
      <c r="A42" s="99" t="s">
        <v>54</v>
      </c>
      <c r="B42" s="100"/>
      <c r="C42" s="100"/>
      <c r="D42" s="100"/>
      <c r="E42" s="100"/>
      <c r="F42" s="101"/>
      <c r="G42" s="29"/>
      <c r="H42" s="29"/>
      <c r="I42" s="29"/>
      <c r="J42" s="30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/>
      <c r="DC42" s="29"/>
      <c r="DD42" s="29"/>
      <c r="DE42" s="29"/>
      <c r="DF42" s="29"/>
      <c r="DG42" s="29"/>
      <c r="DH42" s="29"/>
      <c r="DI42" s="29"/>
      <c r="DJ42" s="29"/>
      <c r="DK42" s="29"/>
      <c r="DL42" s="29"/>
      <c r="DM42" s="29"/>
      <c r="DN42" s="29"/>
      <c r="DO42" s="29"/>
      <c r="DP42" s="29"/>
      <c r="DQ42" s="29"/>
      <c r="DR42" s="29"/>
      <c r="DS42" s="29"/>
      <c r="DT42" s="29"/>
      <c r="DU42" s="29"/>
      <c r="DV42" s="29"/>
      <c r="DW42" s="29"/>
      <c r="DX42" s="29"/>
      <c r="DY42" s="29"/>
      <c r="DZ42" s="29"/>
      <c r="EA42" s="29"/>
      <c r="EB42" s="29"/>
      <c r="EC42" s="29"/>
      <c r="ED42" s="29"/>
      <c r="EE42" s="29"/>
      <c r="EF42" s="29"/>
      <c r="EG42" s="29"/>
      <c r="EH42" s="29"/>
      <c r="EI42" s="29"/>
      <c r="EJ42" s="29"/>
      <c r="EK42" s="29"/>
      <c r="EL42" s="29"/>
      <c r="EM42" s="29"/>
      <c r="EN42" s="29"/>
      <c r="EO42" s="29"/>
      <c r="EP42" s="29"/>
      <c r="EQ42" s="29"/>
      <c r="ER42" s="29"/>
      <c r="ES42" s="29"/>
      <c r="ET42" s="29"/>
      <c r="EU42" s="29"/>
      <c r="EV42" s="29"/>
      <c r="EW42" s="29"/>
      <c r="EX42" s="29"/>
      <c r="EY42" s="29"/>
      <c r="EZ42" s="29"/>
      <c r="FA42" s="29"/>
      <c r="FB42" s="29"/>
      <c r="FC42" s="29"/>
      <c r="FD42" s="29"/>
      <c r="FE42" s="29"/>
      <c r="FF42" s="29"/>
      <c r="FG42" s="29"/>
      <c r="FH42" s="29"/>
      <c r="FI42" s="29"/>
      <c r="FJ42" s="29"/>
      <c r="FK42" s="29"/>
      <c r="FL42" s="29"/>
      <c r="FM42" s="29"/>
      <c r="FN42" s="29"/>
      <c r="FO42" s="29"/>
      <c r="FP42" s="29"/>
      <c r="FQ42" s="29"/>
      <c r="FR42" s="29"/>
      <c r="FS42" s="29"/>
      <c r="FT42" s="29"/>
      <c r="FU42" s="29"/>
      <c r="FV42" s="29"/>
      <c r="FW42" s="29"/>
      <c r="FX42" s="29"/>
      <c r="FY42" s="29"/>
      <c r="FZ42" s="29"/>
      <c r="GA42" s="29"/>
      <c r="GB42" s="29"/>
      <c r="GC42" s="29"/>
      <c r="GD42" s="29"/>
      <c r="GE42" s="29"/>
      <c r="GF42" s="29"/>
      <c r="GG42" s="29"/>
      <c r="GH42" s="29"/>
      <c r="GI42" s="29"/>
      <c r="GJ42" s="29"/>
      <c r="GK42" s="29"/>
      <c r="GL42" s="29"/>
      <c r="GM42" s="29"/>
      <c r="GN42" s="29"/>
      <c r="GO42" s="29"/>
      <c r="GP42" s="29"/>
      <c r="GQ42" s="29"/>
      <c r="GR42" s="29"/>
      <c r="GS42" s="29"/>
      <c r="GT42" s="29"/>
      <c r="GU42" s="29"/>
      <c r="GV42" s="29"/>
      <c r="GW42" s="29"/>
      <c r="GX42" s="29"/>
      <c r="GY42" s="29"/>
      <c r="GZ42" s="29"/>
      <c r="HA42" s="29"/>
      <c r="HB42" s="29"/>
      <c r="HC42" s="29"/>
      <c r="HD42" s="29"/>
      <c r="HE42" s="29"/>
      <c r="HF42" s="29"/>
      <c r="HG42" s="29"/>
      <c r="HH42" s="29"/>
      <c r="HI42" s="29"/>
      <c r="HJ42" s="29"/>
      <c r="HK42" s="29"/>
      <c r="HL42" s="29"/>
      <c r="HM42" s="29"/>
      <c r="HN42" s="29"/>
      <c r="HO42" s="29"/>
      <c r="HP42" s="29"/>
      <c r="HQ42" s="29"/>
      <c r="HR42" s="29"/>
      <c r="HS42" s="29"/>
      <c r="HT42" s="29"/>
      <c r="HU42" s="29"/>
      <c r="HV42" s="29"/>
      <c r="HW42" s="29"/>
      <c r="HX42" s="29"/>
      <c r="HY42" s="29"/>
      <c r="HZ42" s="29"/>
      <c r="IA42" s="29"/>
      <c r="IB42" s="29"/>
      <c r="IC42" s="29"/>
      <c r="ID42" s="29"/>
      <c r="IE42" s="29"/>
      <c r="IF42" s="29"/>
      <c r="IG42" s="29"/>
      <c r="IH42" s="29"/>
      <c r="II42" s="29"/>
      <c r="IJ42" s="29"/>
      <c r="IK42" s="29"/>
      <c r="IL42" s="29"/>
      <c r="IM42" s="29"/>
      <c r="IN42" s="29"/>
      <c r="IO42" s="29"/>
      <c r="IP42" s="29"/>
      <c r="IQ42" s="29"/>
      <c r="IR42" s="29"/>
      <c r="IS42" s="29"/>
      <c r="IT42" s="29"/>
    </row>
    <row r="43" spans="1:254" s="31" customFormat="1" ht="12.75" customHeight="1" x14ac:dyDescent="0.25">
      <c r="A43" s="32" t="s">
        <v>103</v>
      </c>
      <c r="B43" s="32" t="s">
        <v>45</v>
      </c>
      <c r="C43" s="33">
        <v>200</v>
      </c>
      <c r="D43" s="32" t="s">
        <v>55</v>
      </c>
      <c r="E43" s="141">
        <v>1380</v>
      </c>
      <c r="F43" s="141">
        <f t="shared" ref="F43:F48" si="2">(C43*E43)</f>
        <v>276000</v>
      </c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/>
      <c r="DC43" s="29"/>
      <c r="DD43" s="29"/>
      <c r="DE43" s="29"/>
      <c r="DF43" s="29"/>
      <c r="DG43" s="29"/>
      <c r="DH43" s="29"/>
      <c r="DI43" s="29"/>
      <c r="DJ43" s="29"/>
      <c r="DK43" s="29"/>
      <c r="DL43" s="29"/>
      <c r="DM43" s="29"/>
      <c r="DN43" s="29"/>
      <c r="DO43" s="29"/>
      <c r="DP43" s="29"/>
      <c r="DQ43" s="29"/>
      <c r="DR43" s="29"/>
      <c r="DS43" s="29"/>
      <c r="DT43" s="29"/>
      <c r="DU43" s="29"/>
      <c r="DV43" s="29"/>
      <c r="DW43" s="29"/>
      <c r="DX43" s="29"/>
      <c r="DY43" s="29"/>
      <c r="DZ43" s="29"/>
      <c r="EA43" s="29"/>
      <c r="EB43" s="29"/>
      <c r="EC43" s="29"/>
      <c r="ED43" s="29"/>
      <c r="EE43" s="29"/>
      <c r="EF43" s="29"/>
      <c r="EG43" s="29"/>
      <c r="EH43" s="29"/>
      <c r="EI43" s="29"/>
      <c r="EJ43" s="29"/>
      <c r="EK43" s="29"/>
      <c r="EL43" s="29"/>
      <c r="EM43" s="29"/>
      <c r="EN43" s="29"/>
      <c r="EO43" s="29"/>
      <c r="EP43" s="29"/>
      <c r="EQ43" s="29"/>
      <c r="ER43" s="29"/>
      <c r="ES43" s="29"/>
      <c r="ET43" s="29"/>
      <c r="EU43" s="29"/>
      <c r="EV43" s="29"/>
      <c r="EW43" s="29"/>
      <c r="EX43" s="29"/>
      <c r="EY43" s="29"/>
      <c r="EZ43" s="29"/>
      <c r="FA43" s="29"/>
      <c r="FB43" s="29"/>
      <c r="FC43" s="29"/>
      <c r="FD43" s="29"/>
      <c r="FE43" s="29"/>
      <c r="FF43" s="29"/>
      <c r="FG43" s="29"/>
      <c r="FH43" s="29"/>
      <c r="FI43" s="29"/>
      <c r="FJ43" s="29"/>
      <c r="FK43" s="29"/>
      <c r="FL43" s="29"/>
      <c r="FM43" s="29"/>
      <c r="FN43" s="29"/>
      <c r="FO43" s="29"/>
      <c r="FP43" s="29"/>
      <c r="FQ43" s="29"/>
      <c r="FR43" s="29"/>
      <c r="FS43" s="29"/>
      <c r="FT43" s="29"/>
      <c r="FU43" s="29"/>
      <c r="FV43" s="29"/>
      <c r="FW43" s="29"/>
      <c r="FX43" s="29"/>
      <c r="FY43" s="29"/>
      <c r="FZ43" s="29"/>
      <c r="GA43" s="29"/>
      <c r="GB43" s="29"/>
      <c r="GC43" s="29"/>
      <c r="GD43" s="29"/>
      <c r="GE43" s="29"/>
      <c r="GF43" s="29"/>
      <c r="GG43" s="29"/>
      <c r="GH43" s="29"/>
      <c r="GI43" s="29"/>
      <c r="GJ43" s="29"/>
      <c r="GK43" s="29"/>
      <c r="GL43" s="29"/>
      <c r="GM43" s="29"/>
      <c r="GN43" s="29"/>
      <c r="GO43" s="29"/>
      <c r="GP43" s="29"/>
      <c r="GQ43" s="29"/>
      <c r="GR43" s="29"/>
      <c r="GS43" s="29"/>
      <c r="GT43" s="29"/>
      <c r="GU43" s="29"/>
      <c r="GV43" s="29"/>
      <c r="GW43" s="29"/>
      <c r="GX43" s="29"/>
      <c r="GY43" s="29"/>
      <c r="GZ43" s="29"/>
      <c r="HA43" s="29"/>
      <c r="HB43" s="29"/>
      <c r="HC43" s="29"/>
      <c r="HD43" s="29"/>
      <c r="HE43" s="29"/>
      <c r="HF43" s="29"/>
      <c r="HG43" s="29"/>
      <c r="HH43" s="29"/>
      <c r="HI43" s="29"/>
      <c r="HJ43" s="29"/>
      <c r="HK43" s="29"/>
      <c r="HL43" s="29"/>
      <c r="HM43" s="29"/>
      <c r="HN43" s="29"/>
      <c r="HO43" s="29"/>
      <c r="HP43" s="29"/>
      <c r="HQ43" s="29"/>
      <c r="HR43" s="29"/>
      <c r="HS43" s="29"/>
      <c r="HT43" s="29"/>
      <c r="HU43" s="29"/>
      <c r="HV43" s="29"/>
      <c r="HW43" s="29"/>
      <c r="HX43" s="29"/>
      <c r="HY43" s="29"/>
      <c r="HZ43" s="29"/>
      <c r="IA43" s="29"/>
      <c r="IB43" s="29"/>
      <c r="IC43" s="29"/>
      <c r="ID43" s="29"/>
      <c r="IE43" s="29"/>
      <c r="IF43" s="29"/>
      <c r="IG43" s="29"/>
      <c r="IH43" s="29"/>
      <c r="II43" s="29"/>
      <c r="IJ43" s="29"/>
      <c r="IK43" s="29"/>
      <c r="IL43" s="29"/>
      <c r="IM43" s="29"/>
      <c r="IN43" s="29"/>
      <c r="IO43" s="29"/>
      <c r="IP43" s="29"/>
      <c r="IQ43" s="29"/>
      <c r="IR43" s="29"/>
      <c r="IS43" s="29"/>
      <c r="IT43" s="29"/>
    </row>
    <row r="44" spans="1:254" s="31" customFormat="1" ht="12.75" customHeight="1" x14ac:dyDescent="0.25">
      <c r="A44" s="32" t="s">
        <v>56</v>
      </c>
      <c r="B44" s="32" t="s">
        <v>57</v>
      </c>
      <c r="C44" s="33">
        <v>4</v>
      </c>
      <c r="D44" s="32" t="s">
        <v>58</v>
      </c>
      <c r="E44" s="141">
        <v>7008</v>
      </c>
      <c r="F44" s="141">
        <f t="shared" si="2"/>
        <v>28032</v>
      </c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29"/>
      <c r="DC44" s="29"/>
      <c r="DD44" s="29"/>
      <c r="DE44" s="29"/>
      <c r="DF44" s="29"/>
      <c r="DG44" s="29"/>
      <c r="DH44" s="29"/>
      <c r="DI44" s="29"/>
      <c r="DJ44" s="29"/>
      <c r="DK44" s="29"/>
      <c r="DL44" s="29"/>
      <c r="DM44" s="29"/>
      <c r="DN44" s="29"/>
      <c r="DO44" s="29"/>
      <c r="DP44" s="29"/>
      <c r="DQ44" s="29"/>
      <c r="DR44" s="29"/>
      <c r="DS44" s="29"/>
      <c r="DT44" s="29"/>
      <c r="DU44" s="29"/>
      <c r="DV44" s="29"/>
      <c r="DW44" s="29"/>
      <c r="DX44" s="29"/>
      <c r="DY44" s="29"/>
      <c r="DZ44" s="29"/>
      <c r="EA44" s="29"/>
      <c r="EB44" s="29"/>
      <c r="EC44" s="29"/>
      <c r="ED44" s="29"/>
      <c r="EE44" s="29"/>
      <c r="EF44" s="29"/>
      <c r="EG44" s="29"/>
      <c r="EH44" s="29"/>
      <c r="EI44" s="29"/>
      <c r="EJ44" s="29"/>
      <c r="EK44" s="29"/>
      <c r="EL44" s="29"/>
      <c r="EM44" s="29"/>
      <c r="EN44" s="29"/>
      <c r="EO44" s="29"/>
      <c r="EP44" s="29"/>
      <c r="EQ44" s="29"/>
      <c r="ER44" s="29"/>
      <c r="ES44" s="29"/>
      <c r="ET44" s="29"/>
      <c r="EU44" s="29"/>
      <c r="EV44" s="29"/>
      <c r="EW44" s="29"/>
      <c r="EX44" s="29"/>
      <c r="EY44" s="29"/>
      <c r="EZ44" s="29"/>
      <c r="FA44" s="29"/>
      <c r="FB44" s="29"/>
      <c r="FC44" s="29"/>
      <c r="FD44" s="29"/>
      <c r="FE44" s="29"/>
      <c r="FF44" s="29"/>
      <c r="FG44" s="29"/>
      <c r="FH44" s="29"/>
      <c r="FI44" s="29"/>
      <c r="FJ44" s="29"/>
      <c r="FK44" s="29"/>
      <c r="FL44" s="29"/>
      <c r="FM44" s="29"/>
      <c r="FN44" s="29"/>
      <c r="FO44" s="29"/>
      <c r="FP44" s="29"/>
      <c r="FQ44" s="29"/>
      <c r="FR44" s="29"/>
      <c r="FS44" s="29"/>
      <c r="FT44" s="29"/>
      <c r="FU44" s="29"/>
      <c r="FV44" s="29"/>
      <c r="FW44" s="29"/>
      <c r="FX44" s="29"/>
      <c r="FY44" s="29"/>
      <c r="FZ44" s="29"/>
      <c r="GA44" s="29"/>
      <c r="GB44" s="29"/>
      <c r="GC44" s="29"/>
      <c r="GD44" s="29"/>
      <c r="GE44" s="29"/>
      <c r="GF44" s="29"/>
      <c r="GG44" s="29"/>
      <c r="GH44" s="29"/>
      <c r="GI44" s="29"/>
      <c r="GJ44" s="29"/>
      <c r="GK44" s="29"/>
      <c r="GL44" s="29"/>
      <c r="GM44" s="29"/>
      <c r="GN44" s="29"/>
      <c r="GO44" s="29"/>
      <c r="GP44" s="29"/>
      <c r="GQ44" s="29"/>
      <c r="GR44" s="29"/>
      <c r="GS44" s="29"/>
      <c r="GT44" s="29"/>
      <c r="GU44" s="29"/>
      <c r="GV44" s="29"/>
      <c r="GW44" s="29"/>
      <c r="GX44" s="29"/>
      <c r="GY44" s="29"/>
      <c r="GZ44" s="29"/>
      <c r="HA44" s="29"/>
      <c r="HB44" s="29"/>
      <c r="HC44" s="29"/>
      <c r="HD44" s="29"/>
      <c r="HE44" s="29"/>
      <c r="HF44" s="29"/>
      <c r="HG44" s="29"/>
      <c r="HH44" s="29"/>
      <c r="HI44" s="29"/>
      <c r="HJ44" s="29"/>
      <c r="HK44" s="29"/>
      <c r="HL44" s="29"/>
      <c r="HM44" s="29"/>
      <c r="HN44" s="29"/>
      <c r="HO44" s="29"/>
      <c r="HP44" s="29"/>
      <c r="HQ44" s="29"/>
      <c r="HR44" s="29"/>
      <c r="HS44" s="29"/>
      <c r="HT44" s="29"/>
      <c r="HU44" s="29"/>
      <c r="HV44" s="29"/>
      <c r="HW44" s="29"/>
      <c r="HX44" s="29"/>
      <c r="HY44" s="29"/>
      <c r="HZ44" s="29"/>
      <c r="IA44" s="29"/>
      <c r="IB44" s="29"/>
      <c r="IC44" s="29"/>
      <c r="ID44" s="29"/>
      <c r="IE44" s="29"/>
      <c r="IF44" s="29"/>
      <c r="IG44" s="29"/>
      <c r="IH44" s="29"/>
      <c r="II44" s="29"/>
      <c r="IJ44" s="29"/>
      <c r="IK44" s="29"/>
      <c r="IL44" s="29"/>
      <c r="IM44" s="29"/>
      <c r="IN44" s="29"/>
      <c r="IO44" s="29"/>
      <c r="IP44" s="29"/>
      <c r="IQ44" s="29"/>
      <c r="IR44" s="29"/>
      <c r="IS44" s="29"/>
      <c r="IT44" s="29"/>
    </row>
    <row r="45" spans="1:254" s="31" customFormat="1" ht="12.75" customHeight="1" x14ac:dyDescent="0.25">
      <c r="A45" s="34" t="s">
        <v>59</v>
      </c>
      <c r="B45" s="34" t="s">
        <v>45</v>
      </c>
      <c r="C45" s="35">
        <v>150</v>
      </c>
      <c r="D45" s="34" t="s">
        <v>55</v>
      </c>
      <c r="E45" s="142">
        <v>1164</v>
      </c>
      <c r="F45" s="142">
        <f t="shared" si="2"/>
        <v>174600</v>
      </c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  <c r="CX45" s="29"/>
      <c r="CY45" s="29"/>
      <c r="CZ45" s="29"/>
      <c r="DA45" s="29"/>
      <c r="DB45" s="29"/>
      <c r="DC45" s="29"/>
      <c r="DD45" s="29"/>
      <c r="DE45" s="29"/>
      <c r="DF45" s="29"/>
      <c r="DG45" s="29"/>
      <c r="DH45" s="29"/>
      <c r="DI45" s="29"/>
      <c r="DJ45" s="29"/>
      <c r="DK45" s="29"/>
      <c r="DL45" s="29"/>
      <c r="DM45" s="29"/>
      <c r="DN45" s="29"/>
      <c r="DO45" s="29"/>
      <c r="DP45" s="29"/>
      <c r="DQ45" s="29"/>
      <c r="DR45" s="29"/>
      <c r="DS45" s="29"/>
      <c r="DT45" s="29"/>
      <c r="DU45" s="29"/>
      <c r="DV45" s="29"/>
      <c r="DW45" s="29"/>
      <c r="DX45" s="29"/>
      <c r="DY45" s="29"/>
      <c r="DZ45" s="29"/>
      <c r="EA45" s="29"/>
      <c r="EB45" s="29"/>
      <c r="EC45" s="29"/>
      <c r="ED45" s="29"/>
      <c r="EE45" s="29"/>
      <c r="EF45" s="29"/>
      <c r="EG45" s="29"/>
      <c r="EH45" s="29"/>
      <c r="EI45" s="29"/>
      <c r="EJ45" s="29"/>
      <c r="EK45" s="29"/>
      <c r="EL45" s="29"/>
      <c r="EM45" s="29"/>
      <c r="EN45" s="29"/>
      <c r="EO45" s="29"/>
      <c r="EP45" s="29"/>
      <c r="EQ45" s="29"/>
      <c r="ER45" s="29"/>
      <c r="ES45" s="29"/>
      <c r="ET45" s="29"/>
      <c r="EU45" s="29"/>
      <c r="EV45" s="29"/>
      <c r="EW45" s="29"/>
      <c r="EX45" s="29"/>
      <c r="EY45" s="29"/>
      <c r="EZ45" s="29"/>
      <c r="FA45" s="29"/>
      <c r="FB45" s="29"/>
      <c r="FC45" s="29"/>
      <c r="FD45" s="29"/>
      <c r="FE45" s="29"/>
      <c r="FF45" s="29"/>
      <c r="FG45" s="29"/>
      <c r="FH45" s="29"/>
      <c r="FI45" s="29"/>
      <c r="FJ45" s="29"/>
      <c r="FK45" s="29"/>
      <c r="FL45" s="29"/>
      <c r="FM45" s="29"/>
      <c r="FN45" s="29"/>
      <c r="FO45" s="29"/>
      <c r="FP45" s="29"/>
      <c r="FQ45" s="29"/>
      <c r="FR45" s="29"/>
      <c r="FS45" s="29"/>
      <c r="FT45" s="29"/>
      <c r="FU45" s="29"/>
      <c r="FV45" s="29"/>
      <c r="FW45" s="29"/>
      <c r="FX45" s="29"/>
      <c r="FY45" s="29"/>
      <c r="FZ45" s="29"/>
      <c r="GA45" s="29"/>
      <c r="GB45" s="29"/>
      <c r="GC45" s="29"/>
      <c r="GD45" s="29"/>
      <c r="GE45" s="29"/>
      <c r="GF45" s="29"/>
      <c r="GG45" s="29"/>
      <c r="GH45" s="29"/>
      <c r="GI45" s="29"/>
      <c r="GJ45" s="29"/>
      <c r="GK45" s="29"/>
      <c r="GL45" s="29"/>
      <c r="GM45" s="29"/>
      <c r="GN45" s="29"/>
      <c r="GO45" s="29"/>
      <c r="GP45" s="29"/>
      <c r="GQ45" s="29"/>
      <c r="GR45" s="29"/>
      <c r="GS45" s="29"/>
      <c r="GT45" s="29"/>
      <c r="GU45" s="29"/>
      <c r="GV45" s="29"/>
      <c r="GW45" s="29"/>
      <c r="GX45" s="29"/>
      <c r="GY45" s="29"/>
      <c r="GZ45" s="29"/>
      <c r="HA45" s="29"/>
      <c r="HB45" s="29"/>
      <c r="HC45" s="29"/>
      <c r="HD45" s="29"/>
      <c r="HE45" s="29"/>
      <c r="HF45" s="29"/>
      <c r="HG45" s="29"/>
      <c r="HH45" s="29"/>
      <c r="HI45" s="29"/>
      <c r="HJ45" s="29"/>
      <c r="HK45" s="29"/>
      <c r="HL45" s="29"/>
      <c r="HM45" s="29"/>
      <c r="HN45" s="29"/>
      <c r="HO45" s="29"/>
      <c r="HP45" s="29"/>
      <c r="HQ45" s="29"/>
      <c r="HR45" s="29"/>
      <c r="HS45" s="29"/>
      <c r="HT45" s="29"/>
      <c r="HU45" s="29"/>
      <c r="HV45" s="29"/>
      <c r="HW45" s="29"/>
      <c r="HX45" s="29"/>
      <c r="HY45" s="29"/>
      <c r="HZ45" s="29"/>
      <c r="IA45" s="29"/>
      <c r="IB45" s="29"/>
      <c r="IC45" s="29"/>
      <c r="ID45" s="29"/>
      <c r="IE45" s="29"/>
      <c r="IF45" s="29"/>
      <c r="IG45" s="29"/>
      <c r="IH45" s="29"/>
      <c r="II45" s="29"/>
      <c r="IJ45" s="29"/>
      <c r="IK45" s="29"/>
      <c r="IL45" s="29"/>
      <c r="IM45" s="29"/>
      <c r="IN45" s="29"/>
      <c r="IO45" s="29"/>
      <c r="IP45" s="29"/>
      <c r="IQ45" s="29"/>
      <c r="IR45" s="29"/>
      <c r="IS45" s="29"/>
      <c r="IT45" s="29"/>
    </row>
    <row r="46" spans="1:254" s="31" customFormat="1" ht="12.75" customHeight="1" x14ac:dyDescent="0.25">
      <c r="A46" s="36" t="s">
        <v>60</v>
      </c>
      <c r="B46" s="36" t="s">
        <v>57</v>
      </c>
      <c r="C46" s="37">
        <v>2</v>
      </c>
      <c r="D46" s="36" t="s">
        <v>43</v>
      </c>
      <c r="E46" s="143">
        <v>7841</v>
      </c>
      <c r="F46" s="142">
        <f t="shared" si="2"/>
        <v>15682</v>
      </c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29"/>
      <c r="DJ46" s="29"/>
      <c r="DK46" s="29"/>
      <c r="DL46" s="29"/>
      <c r="DM46" s="29"/>
      <c r="DN46" s="29"/>
      <c r="DO46" s="29"/>
      <c r="DP46" s="29"/>
      <c r="DQ46" s="29"/>
      <c r="DR46" s="29"/>
      <c r="DS46" s="29"/>
      <c r="DT46" s="29"/>
      <c r="DU46" s="29"/>
      <c r="DV46" s="29"/>
      <c r="DW46" s="29"/>
      <c r="DX46" s="29"/>
      <c r="DY46" s="29"/>
      <c r="DZ46" s="29"/>
      <c r="EA46" s="29"/>
      <c r="EB46" s="29"/>
      <c r="EC46" s="29"/>
      <c r="ED46" s="29"/>
      <c r="EE46" s="29"/>
      <c r="EF46" s="29"/>
      <c r="EG46" s="29"/>
      <c r="EH46" s="29"/>
      <c r="EI46" s="29"/>
      <c r="EJ46" s="29"/>
      <c r="EK46" s="29"/>
      <c r="EL46" s="29"/>
      <c r="EM46" s="29"/>
      <c r="EN46" s="29"/>
      <c r="EO46" s="29"/>
      <c r="EP46" s="29"/>
      <c r="EQ46" s="29"/>
      <c r="ER46" s="29"/>
      <c r="ES46" s="29"/>
      <c r="ET46" s="29"/>
      <c r="EU46" s="29"/>
      <c r="EV46" s="29"/>
      <c r="EW46" s="29"/>
      <c r="EX46" s="29"/>
      <c r="EY46" s="29"/>
      <c r="EZ46" s="29"/>
      <c r="FA46" s="29"/>
      <c r="FB46" s="29"/>
      <c r="FC46" s="29"/>
      <c r="FD46" s="29"/>
      <c r="FE46" s="29"/>
      <c r="FF46" s="29"/>
      <c r="FG46" s="29"/>
      <c r="FH46" s="29"/>
      <c r="FI46" s="29"/>
      <c r="FJ46" s="29"/>
      <c r="FK46" s="29"/>
      <c r="FL46" s="29"/>
      <c r="FM46" s="29"/>
      <c r="FN46" s="29"/>
      <c r="FO46" s="29"/>
      <c r="FP46" s="29"/>
      <c r="FQ46" s="29"/>
      <c r="FR46" s="29"/>
      <c r="FS46" s="29"/>
      <c r="FT46" s="29"/>
      <c r="FU46" s="29"/>
      <c r="FV46" s="29"/>
      <c r="FW46" s="29"/>
      <c r="FX46" s="29"/>
      <c r="FY46" s="29"/>
      <c r="FZ46" s="29"/>
      <c r="GA46" s="29"/>
      <c r="GB46" s="29"/>
      <c r="GC46" s="29"/>
      <c r="GD46" s="29"/>
      <c r="GE46" s="29"/>
      <c r="GF46" s="29"/>
      <c r="GG46" s="29"/>
      <c r="GH46" s="29"/>
      <c r="GI46" s="29"/>
      <c r="GJ46" s="29"/>
      <c r="GK46" s="29"/>
      <c r="GL46" s="29"/>
      <c r="GM46" s="29"/>
      <c r="GN46" s="29"/>
      <c r="GO46" s="29"/>
      <c r="GP46" s="29"/>
      <c r="GQ46" s="29"/>
      <c r="GR46" s="29"/>
      <c r="GS46" s="29"/>
      <c r="GT46" s="29"/>
      <c r="GU46" s="29"/>
      <c r="GV46" s="29"/>
      <c r="GW46" s="29"/>
      <c r="GX46" s="29"/>
      <c r="GY46" s="29"/>
      <c r="GZ46" s="29"/>
      <c r="HA46" s="29"/>
      <c r="HB46" s="29"/>
      <c r="HC46" s="29"/>
      <c r="HD46" s="29"/>
      <c r="HE46" s="29"/>
      <c r="HF46" s="29"/>
      <c r="HG46" s="29"/>
      <c r="HH46" s="29"/>
      <c r="HI46" s="29"/>
      <c r="HJ46" s="29"/>
      <c r="HK46" s="29"/>
      <c r="HL46" s="29"/>
      <c r="HM46" s="29"/>
      <c r="HN46" s="29"/>
      <c r="HO46" s="29"/>
      <c r="HP46" s="29"/>
      <c r="HQ46" s="29"/>
      <c r="HR46" s="29"/>
      <c r="HS46" s="29"/>
      <c r="HT46" s="29"/>
      <c r="HU46" s="29"/>
      <c r="HV46" s="29"/>
      <c r="HW46" s="29"/>
      <c r="HX46" s="29"/>
      <c r="HY46" s="29"/>
      <c r="HZ46" s="29"/>
      <c r="IA46" s="29"/>
      <c r="IB46" s="29"/>
      <c r="IC46" s="29"/>
      <c r="ID46" s="29"/>
      <c r="IE46" s="29"/>
      <c r="IF46" s="29"/>
      <c r="IG46" s="29"/>
      <c r="IH46" s="29"/>
      <c r="II46" s="29"/>
      <c r="IJ46" s="29"/>
      <c r="IK46" s="29"/>
      <c r="IL46" s="29"/>
      <c r="IM46" s="29"/>
      <c r="IN46" s="29"/>
      <c r="IO46" s="29"/>
      <c r="IP46" s="29"/>
      <c r="IQ46" s="29"/>
      <c r="IR46" s="29"/>
      <c r="IS46" s="29"/>
      <c r="IT46" s="29"/>
    </row>
    <row r="47" spans="1:254" s="31" customFormat="1" ht="12.75" customHeight="1" x14ac:dyDescent="0.25">
      <c r="A47" s="38" t="s">
        <v>61</v>
      </c>
      <c r="B47" s="38" t="s">
        <v>57</v>
      </c>
      <c r="C47" s="39">
        <v>2</v>
      </c>
      <c r="D47" s="38" t="s">
        <v>43</v>
      </c>
      <c r="E47" s="144">
        <v>7614</v>
      </c>
      <c r="F47" s="144">
        <f t="shared" si="2"/>
        <v>15228</v>
      </c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G47" s="29"/>
      <c r="DH47" s="29"/>
      <c r="DI47" s="29"/>
      <c r="DJ47" s="29"/>
      <c r="DK47" s="29"/>
      <c r="DL47" s="29"/>
      <c r="DM47" s="29"/>
      <c r="DN47" s="29"/>
      <c r="DO47" s="29"/>
      <c r="DP47" s="29"/>
      <c r="DQ47" s="29"/>
      <c r="DR47" s="29"/>
      <c r="DS47" s="29"/>
      <c r="DT47" s="29"/>
      <c r="DU47" s="29"/>
      <c r="DV47" s="29"/>
      <c r="DW47" s="29"/>
      <c r="DX47" s="29"/>
      <c r="DY47" s="29"/>
      <c r="DZ47" s="29"/>
      <c r="EA47" s="29"/>
      <c r="EB47" s="29"/>
      <c r="EC47" s="29"/>
      <c r="ED47" s="29"/>
      <c r="EE47" s="29"/>
      <c r="EF47" s="29"/>
      <c r="EG47" s="29"/>
      <c r="EH47" s="29"/>
      <c r="EI47" s="29"/>
      <c r="EJ47" s="29"/>
      <c r="EK47" s="29"/>
      <c r="EL47" s="29"/>
      <c r="EM47" s="29"/>
      <c r="EN47" s="29"/>
      <c r="EO47" s="29"/>
      <c r="EP47" s="29"/>
      <c r="EQ47" s="29"/>
      <c r="ER47" s="29"/>
      <c r="ES47" s="29"/>
      <c r="ET47" s="29"/>
      <c r="EU47" s="29"/>
      <c r="EV47" s="29"/>
      <c r="EW47" s="29"/>
      <c r="EX47" s="29"/>
      <c r="EY47" s="29"/>
      <c r="EZ47" s="29"/>
      <c r="FA47" s="29"/>
      <c r="FB47" s="29"/>
      <c r="FC47" s="29"/>
      <c r="FD47" s="29"/>
      <c r="FE47" s="29"/>
      <c r="FF47" s="29"/>
      <c r="FG47" s="29"/>
      <c r="FH47" s="29"/>
      <c r="FI47" s="29"/>
      <c r="FJ47" s="29"/>
      <c r="FK47" s="29"/>
      <c r="FL47" s="29"/>
      <c r="FM47" s="29"/>
      <c r="FN47" s="29"/>
      <c r="FO47" s="29"/>
      <c r="FP47" s="29"/>
      <c r="FQ47" s="29"/>
      <c r="FR47" s="29"/>
      <c r="FS47" s="29"/>
      <c r="FT47" s="29"/>
      <c r="FU47" s="29"/>
      <c r="FV47" s="29"/>
      <c r="FW47" s="29"/>
      <c r="FX47" s="29"/>
      <c r="FY47" s="29"/>
      <c r="FZ47" s="29"/>
      <c r="GA47" s="29"/>
      <c r="GB47" s="29"/>
      <c r="GC47" s="29"/>
      <c r="GD47" s="29"/>
      <c r="GE47" s="29"/>
      <c r="GF47" s="29"/>
      <c r="GG47" s="29"/>
      <c r="GH47" s="29"/>
      <c r="GI47" s="29"/>
      <c r="GJ47" s="29"/>
      <c r="GK47" s="29"/>
      <c r="GL47" s="29"/>
      <c r="GM47" s="29"/>
      <c r="GN47" s="29"/>
      <c r="GO47" s="29"/>
      <c r="GP47" s="29"/>
      <c r="GQ47" s="29"/>
      <c r="GR47" s="29"/>
      <c r="GS47" s="29"/>
      <c r="GT47" s="29"/>
      <c r="GU47" s="29"/>
      <c r="GV47" s="29"/>
      <c r="GW47" s="29"/>
      <c r="GX47" s="29"/>
      <c r="GY47" s="29"/>
      <c r="GZ47" s="29"/>
      <c r="HA47" s="29"/>
      <c r="HB47" s="29"/>
      <c r="HC47" s="29"/>
      <c r="HD47" s="29"/>
      <c r="HE47" s="29"/>
      <c r="HF47" s="29"/>
      <c r="HG47" s="29"/>
      <c r="HH47" s="29"/>
      <c r="HI47" s="29"/>
      <c r="HJ47" s="29"/>
      <c r="HK47" s="29"/>
      <c r="HL47" s="29"/>
      <c r="HM47" s="29"/>
      <c r="HN47" s="29"/>
      <c r="HO47" s="29"/>
      <c r="HP47" s="29"/>
      <c r="HQ47" s="29"/>
      <c r="HR47" s="29"/>
      <c r="HS47" s="29"/>
      <c r="HT47" s="29"/>
      <c r="HU47" s="29"/>
      <c r="HV47" s="29"/>
      <c r="HW47" s="29"/>
      <c r="HX47" s="29"/>
      <c r="HY47" s="29"/>
      <c r="HZ47" s="29"/>
      <c r="IA47" s="29"/>
      <c r="IB47" s="29"/>
      <c r="IC47" s="29"/>
      <c r="ID47" s="29"/>
      <c r="IE47" s="29"/>
      <c r="IF47" s="29"/>
      <c r="IG47" s="29"/>
      <c r="IH47" s="29"/>
      <c r="II47" s="29"/>
      <c r="IJ47" s="29"/>
      <c r="IK47" s="29"/>
      <c r="IL47" s="29"/>
      <c r="IM47" s="29"/>
      <c r="IN47" s="29"/>
      <c r="IO47" s="29"/>
      <c r="IP47" s="29"/>
      <c r="IQ47" s="29"/>
      <c r="IR47" s="29"/>
      <c r="IS47" s="29"/>
      <c r="IT47" s="29"/>
    </row>
    <row r="48" spans="1:254" s="31" customFormat="1" ht="12.75" customHeight="1" x14ac:dyDescent="0.25">
      <c r="A48" s="38" t="s">
        <v>62</v>
      </c>
      <c r="B48" s="38" t="s">
        <v>57</v>
      </c>
      <c r="C48" s="39">
        <v>3</v>
      </c>
      <c r="D48" s="38" t="s">
        <v>63</v>
      </c>
      <c r="E48" s="144">
        <v>12908</v>
      </c>
      <c r="F48" s="144">
        <f t="shared" si="2"/>
        <v>38724</v>
      </c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  <c r="CT48" s="29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G48" s="29"/>
      <c r="DH48" s="29"/>
      <c r="DI48" s="29"/>
      <c r="DJ48" s="29"/>
      <c r="DK48" s="29"/>
      <c r="DL48" s="29"/>
      <c r="DM48" s="29"/>
      <c r="DN48" s="29"/>
      <c r="DO48" s="29"/>
      <c r="DP48" s="29"/>
      <c r="DQ48" s="29"/>
      <c r="DR48" s="29"/>
      <c r="DS48" s="29"/>
      <c r="DT48" s="29"/>
      <c r="DU48" s="29"/>
      <c r="DV48" s="29"/>
      <c r="DW48" s="29"/>
      <c r="DX48" s="29"/>
      <c r="DY48" s="29"/>
      <c r="DZ48" s="29"/>
      <c r="EA48" s="29"/>
      <c r="EB48" s="29"/>
      <c r="EC48" s="29"/>
      <c r="ED48" s="29"/>
      <c r="EE48" s="29"/>
      <c r="EF48" s="29"/>
      <c r="EG48" s="29"/>
      <c r="EH48" s="29"/>
      <c r="EI48" s="29"/>
      <c r="EJ48" s="29"/>
      <c r="EK48" s="29"/>
      <c r="EL48" s="29"/>
      <c r="EM48" s="29"/>
      <c r="EN48" s="29"/>
      <c r="EO48" s="29"/>
      <c r="EP48" s="29"/>
      <c r="EQ48" s="29"/>
      <c r="ER48" s="29"/>
      <c r="ES48" s="29"/>
      <c r="ET48" s="29"/>
      <c r="EU48" s="29"/>
      <c r="EV48" s="29"/>
      <c r="EW48" s="29"/>
      <c r="EX48" s="29"/>
      <c r="EY48" s="29"/>
      <c r="EZ48" s="29"/>
      <c r="FA48" s="29"/>
      <c r="FB48" s="29"/>
      <c r="FC48" s="29"/>
      <c r="FD48" s="29"/>
      <c r="FE48" s="29"/>
      <c r="FF48" s="29"/>
      <c r="FG48" s="29"/>
      <c r="FH48" s="29"/>
      <c r="FI48" s="29"/>
      <c r="FJ48" s="29"/>
      <c r="FK48" s="29"/>
      <c r="FL48" s="29"/>
      <c r="FM48" s="29"/>
      <c r="FN48" s="29"/>
      <c r="FO48" s="29"/>
      <c r="FP48" s="29"/>
      <c r="FQ48" s="29"/>
      <c r="FR48" s="29"/>
      <c r="FS48" s="29"/>
      <c r="FT48" s="29"/>
      <c r="FU48" s="29"/>
      <c r="FV48" s="29"/>
      <c r="FW48" s="29"/>
      <c r="FX48" s="29"/>
      <c r="FY48" s="29"/>
      <c r="FZ48" s="29"/>
      <c r="GA48" s="29"/>
      <c r="GB48" s="29"/>
      <c r="GC48" s="29"/>
      <c r="GD48" s="29"/>
      <c r="GE48" s="29"/>
      <c r="GF48" s="29"/>
      <c r="GG48" s="29"/>
      <c r="GH48" s="29"/>
      <c r="GI48" s="29"/>
      <c r="GJ48" s="29"/>
      <c r="GK48" s="29"/>
      <c r="GL48" s="29"/>
      <c r="GM48" s="29"/>
      <c r="GN48" s="29"/>
      <c r="GO48" s="29"/>
      <c r="GP48" s="29"/>
      <c r="GQ48" s="29"/>
      <c r="GR48" s="29"/>
      <c r="GS48" s="29"/>
      <c r="GT48" s="29"/>
      <c r="GU48" s="29"/>
      <c r="GV48" s="29"/>
      <c r="GW48" s="29"/>
      <c r="GX48" s="29"/>
      <c r="GY48" s="29"/>
      <c r="GZ48" s="29"/>
      <c r="HA48" s="29"/>
      <c r="HB48" s="29"/>
      <c r="HC48" s="29"/>
      <c r="HD48" s="29"/>
      <c r="HE48" s="29"/>
      <c r="HF48" s="29"/>
      <c r="HG48" s="29"/>
      <c r="HH48" s="29"/>
      <c r="HI48" s="29"/>
      <c r="HJ48" s="29"/>
      <c r="HK48" s="29"/>
      <c r="HL48" s="29"/>
      <c r="HM48" s="29"/>
      <c r="HN48" s="29"/>
      <c r="HO48" s="29"/>
      <c r="HP48" s="29"/>
      <c r="HQ48" s="29"/>
      <c r="HR48" s="29"/>
      <c r="HS48" s="29"/>
      <c r="HT48" s="29"/>
      <c r="HU48" s="29"/>
      <c r="HV48" s="29"/>
      <c r="HW48" s="29"/>
      <c r="HX48" s="29"/>
      <c r="HY48" s="29"/>
      <c r="HZ48" s="29"/>
      <c r="IA48" s="29"/>
      <c r="IB48" s="29"/>
      <c r="IC48" s="29"/>
      <c r="ID48" s="29"/>
      <c r="IE48" s="29"/>
      <c r="IF48" s="29"/>
      <c r="IG48" s="29"/>
      <c r="IH48" s="29"/>
      <c r="II48" s="29"/>
      <c r="IJ48" s="29"/>
      <c r="IK48" s="29"/>
      <c r="IL48" s="29"/>
      <c r="IM48" s="29"/>
      <c r="IN48" s="29"/>
      <c r="IO48" s="29"/>
      <c r="IP48" s="29"/>
      <c r="IQ48" s="29"/>
      <c r="IR48" s="29"/>
      <c r="IS48" s="29"/>
      <c r="IT48" s="29"/>
    </row>
    <row r="49" spans="1:254" s="31" customFormat="1" ht="12.75" customHeight="1" x14ac:dyDescent="0.25">
      <c r="A49" s="102" t="s">
        <v>64</v>
      </c>
      <c r="B49" s="103"/>
      <c r="C49" s="103"/>
      <c r="D49" s="104"/>
      <c r="E49" s="104"/>
      <c r="F49" s="105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G49" s="29"/>
      <c r="DH49" s="29"/>
      <c r="DI49" s="29"/>
      <c r="DJ49" s="29"/>
      <c r="DK49" s="29"/>
      <c r="DL49" s="29"/>
      <c r="DM49" s="29"/>
      <c r="DN49" s="29"/>
      <c r="DO49" s="29"/>
      <c r="DP49" s="29"/>
      <c r="DQ49" s="29"/>
      <c r="DR49" s="29"/>
      <c r="DS49" s="29"/>
      <c r="DT49" s="29"/>
      <c r="DU49" s="29"/>
      <c r="DV49" s="29"/>
      <c r="DW49" s="29"/>
      <c r="DX49" s="29"/>
      <c r="DY49" s="29"/>
      <c r="DZ49" s="29"/>
      <c r="EA49" s="29"/>
      <c r="EB49" s="29"/>
      <c r="EC49" s="29"/>
      <c r="ED49" s="29"/>
      <c r="EE49" s="29"/>
      <c r="EF49" s="29"/>
      <c r="EG49" s="29"/>
      <c r="EH49" s="29"/>
      <c r="EI49" s="29"/>
      <c r="EJ49" s="29"/>
      <c r="EK49" s="29"/>
      <c r="EL49" s="29"/>
      <c r="EM49" s="29"/>
      <c r="EN49" s="29"/>
      <c r="EO49" s="29"/>
      <c r="EP49" s="29"/>
      <c r="EQ49" s="29"/>
      <c r="ER49" s="29"/>
      <c r="ES49" s="29"/>
      <c r="ET49" s="29"/>
      <c r="EU49" s="29"/>
      <c r="EV49" s="29"/>
      <c r="EW49" s="29"/>
      <c r="EX49" s="29"/>
      <c r="EY49" s="29"/>
      <c r="EZ49" s="29"/>
      <c r="FA49" s="29"/>
      <c r="FB49" s="29"/>
      <c r="FC49" s="29"/>
      <c r="FD49" s="29"/>
      <c r="FE49" s="29"/>
      <c r="FF49" s="29"/>
      <c r="FG49" s="29"/>
      <c r="FH49" s="29"/>
      <c r="FI49" s="29"/>
      <c r="FJ49" s="29"/>
      <c r="FK49" s="29"/>
      <c r="FL49" s="29"/>
      <c r="FM49" s="29"/>
      <c r="FN49" s="29"/>
      <c r="FO49" s="29"/>
      <c r="FP49" s="29"/>
      <c r="FQ49" s="29"/>
      <c r="FR49" s="29"/>
      <c r="FS49" s="29"/>
      <c r="FT49" s="29"/>
      <c r="FU49" s="29"/>
      <c r="FV49" s="29"/>
      <c r="FW49" s="29"/>
      <c r="FX49" s="29"/>
      <c r="FY49" s="29"/>
      <c r="FZ49" s="29"/>
      <c r="GA49" s="29"/>
      <c r="GB49" s="29"/>
      <c r="GC49" s="29"/>
      <c r="GD49" s="29"/>
      <c r="GE49" s="29"/>
      <c r="GF49" s="29"/>
      <c r="GG49" s="29"/>
      <c r="GH49" s="29"/>
      <c r="GI49" s="29"/>
      <c r="GJ49" s="29"/>
      <c r="GK49" s="29"/>
      <c r="GL49" s="29"/>
      <c r="GM49" s="29"/>
      <c r="GN49" s="29"/>
      <c r="GO49" s="29"/>
      <c r="GP49" s="29"/>
      <c r="GQ49" s="29"/>
      <c r="GR49" s="29"/>
      <c r="GS49" s="29"/>
      <c r="GT49" s="29"/>
      <c r="GU49" s="29"/>
      <c r="GV49" s="29"/>
      <c r="GW49" s="29"/>
      <c r="GX49" s="29"/>
      <c r="GY49" s="29"/>
      <c r="GZ49" s="29"/>
      <c r="HA49" s="29"/>
      <c r="HB49" s="29"/>
      <c r="HC49" s="29"/>
      <c r="HD49" s="29"/>
      <c r="HE49" s="29"/>
      <c r="HF49" s="29"/>
      <c r="HG49" s="29"/>
      <c r="HH49" s="29"/>
      <c r="HI49" s="29"/>
      <c r="HJ49" s="29"/>
      <c r="HK49" s="29"/>
      <c r="HL49" s="29"/>
      <c r="HM49" s="29"/>
      <c r="HN49" s="29"/>
      <c r="HO49" s="29"/>
      <c r="HP49" s="29"/>
      <c r="HQ49" s="29"/>
      <c r="HR49" s="29"/>
      <c r="HS49" s="29"/>
      <c r="HT49" s="29"/>
      <c r="HU49" s="29"/>
      <c r="HV49" s="29"/>
      <c r="HW49" s="29"/>
      <c r="HX49" s="29"/>
      <c r="HY49" s="29"/>
      <c r="HZ49" s="29"/>
      <c r="IA49" s="29"/>
      <c r="IB49" s="29"/>
      <c r="IC49" s="29"/>
      <c r="ID49" s="29"/>
      <c r="IE49" s="29"/>
      <c r="IF49" s="29"/>
      <c r="IG49" s="29"/>
      <c r="IH49" s="29"/>
      <c r="II49" s="29"/>
      <c r="IJ49" s="29"/>
      <c r="IK49" s="29"/>
      <c r="IL49" s="29"/>
      <c r="IM49" s="29"/>
      <c r="IN49" s="29"/>
      <c r="IO49" s="29"/>
      <c r="IP49" s="29"/>
      <c r="IQ49" s="29"/>
      <c r="IR49" s="29"/>
      <c r="IS49" s="29"/>
      <c r="IT49" s="29"/>
    </row>
    <row r="50" spans="1:254" s="31" customFormat="1" ht="12.75" customHeight="1" x14ac:dyDescent="0.25">
      <c r="A50" s="32" t="s">
        <v>65</v>
      </c>
      <c r="B50" s="40" t="s">
        <v>57</v>
      </c>
      <c r="C50" s="41">
        <v>3.5</v>
      </c>
      <c r="D50" s="42" t="s">
        <v>66</v>
      </c>
      <c r="E50" s="144">
        <v>19990</v>
      </c>
      <c r="F50" s="144">
        <f>C50*E50</f>
        <v>69965</v>
      </c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9"/>
      <c r="CN50" s="29"/>
      <c r="CO50" s="29"/>
      <c r="CP50" s="29"/>
      <c r="CQ50" s="29"/>
      <c r="CR50" s="29"/>
      <c r="CS50" s="29"/>
      <c r="CT50" s="29"/>
      <c r="CU50" s="29"/>
      <c r="CV50" s="29"/>
      <c r="CW50" s="29"/>
      <c r="CX50" s="29"/>
      <c r="CY50" s="29"/>
      <c r="CZ50" s="29"/>
      <c r="DA50" s="29"/>
      <c r="DB50" s="29"/>
      <c r="DC50" s="29"/>
      <c r="DD50" s="29"/>
      <c r="DE50" s="29"/>
      <c r="DF50" s="29"/>
      <c r="DG50" s="29"/>
      <c r="DH50" s="29"/>
      <c r="DI50" s="29"/>
      <c r="DJ50" s="29"/>
      <c r="DK50" s="29"/>
      <c r="DL50" s="29"/>
      <c r="DM50" s="29"/>
      <c r="DN50" s="29"/>
      <c r="DO50" s="29"/>
      <c r="DP50" s="29"/>
      <c r="DQ50" s="29"/>
      <c r="DR50" s="29"/>
      <c r="DS50" s="29"/>
      <c r="DT50" s="29"/>
      <c r="DU50" s="29"/>
      <c r="DV50" s="29"/>
      <c r="DW50" s="29"/>
      <c r="DX50" s="29"/>
      <c r="DY50" s="29"/>
      <c r="DZ50" s="29"/>
      <c r="EA50" s="29"/>
      <c r="EB50" s="29"/>
      <c r="EC50" s="29"/>
      <c r="ED50" s="29"/>
      <c r="EE50" s="29"/>
      <c r="EF50" s="29"/>
      <c r="EG50" s="29"/>
      <c r="EH50" s="29"/>
      <c r="EI50" s="29"/>
      <c r="EJ50" s="29"/>
      <c r="EK50" s="29"/>
      <c r="EL50" s="29"/>
      <c r="EM50" s="29"/>
      <c r="EN50" s="29"/>
      <c r="EO50" s="29"/>
      <c r="EP50" s="29"/>
      <c r="EQ50" s="29"/>
      <c r="ER50" s="29"/>
      <c r="ES50" s="29"/>
      <c r="ET50" s="29"/>
      <c r="EU50" s="29"/>
      <c r="EV50" s="29"/>
      <c r="EW50" s="29"/>
      <c r="EX50" s="29"/>
      <c r="EY50" s="29"/>
      <c r="EZ50" s="29"/>
      <c r="FA50" s="29"/>
      <c r="FB50" s="29"/>
      <c r="FC50" s="29"/>
      <c r="FD50" s="29"/>
      <c r="FE50" s="29"/>
      <c r="FF50" s="29"/>
      <c r="FG50" s="29"/>
      <c r="FH50" s="29"/>
      <c r="FI50" s="29"/>
      <c r="FJ50" s="29"/>
      <c r="FK50" s="29"/>
      <c r="FL50" s="29"/>
      <c r="FM50" s="29"/>
      <c r="FN50" s="29"/>
      <c r="FO50" s="29"/>
      <c r="FP50" s="29"/>
      <c r="FQ50" s="29"/>
      <c r="FR50" s="29"/>
      <c r="FS50" s="29"/>
      <c r="FT50" s="29"/>
      <c r="FU50" s="29"/>
      <c r="FV50" s="29"/>
      <c r="FW50" s="29"/>
      <c r="FX50" s="29"/>
      <c r="FY50" s="29"/>
      <c r="FZ50" s="29"/>
      <c r="GA50" s="29"/>
      <c r="GB50" s="29"/>
      <c r="GC50" s="29"/>
      <c r="GD50" s="29"/>
      <c r="GE50" s="29"/>
      <c r="GF50" s="29"/>
      <c r="GG50" s="29"/>
      <c r="GH50" s="29"/>
      <c r="GI50" s="29"/>
      <c r="GJ50" s="29"/>
      <c r="GK50" s="29"/>
      <c r="GL50" s="29"/>
      <c r="GM50" s="29"/>
      <c r="GN50" s="29"/>
      <c r="GO50" s="29"/>
      <c r="GP50" s="29"/>
      <c r="GQ50" s="29"/>
      <c r="GR50" s="29"/>
      <c r="GS50" s="29"/>
      <c r="GT50" s="29"/>
      <c r="GU50" s="29"/>
      <c r="GV50" s="29"/>
      <c r="GW50" s="29"/>
      <c r="GX50" s="29"/>
      <c r="GY50" s="29"/>
      <c r="GZ50" s="29"/>
      <c r="HA50" s="29"/>
      <c r="HB50" s="29"/>
      <c r="HC50" s="29"/>
      <c r="HD50" s="29"/>
      <c r="HE50" s="29"/>
      <c r="HF50" s="29"/>
      <c r="HG50" s="29"/>
      <c r="HH50" s="29"/>
      <c r="HI50" s="29"/>
      <c r="HJ50" s="29"/>
      <c r="HK50" s="29"/>
      <c r="HL50" s="29"/>
      <c r="HM50" s="29"/>
      <c r="HN50" s="29"/>
      <c r="HO50" s="29"/>
      <c r="HP50" s="29"/>
      <c r="HQ50" s="29"/>
      <c r="HR50" s="29"/>
      <c r="HS50" s="29"/>
      <c r="HT50" s="29"/>
      <c r="HU50" s="29"/>
      <c r="HV50" s="29"/>
      <c r="HW50" s="29"/>
      <c r="HX50" s="29"/>
      <c r="HY50" s="29"/>
      <c r="HZ50" s="29"/>
      <c r="IA50" s="29"/>
      <c r="IB50" s="29"/>
      <c r="IC50" s="29"/>
      <c r="ID50" s="29"/>
      <c r="IE50" s="29"/>
      <c r="IF50" s="29"/>
      <c r="IG50" s="29"/>
      <c r="IH50" s="29"/>
      <c r="II50" s="29"/>
      <c r="IJ50" s="29"/>
      <c r="IK50" s="29"/>
      <c r="IL50" s="29"/>
      <c r="IM50" s="29"/>
      <c r="IN50" s="29"/>
      <c r="IO50" s="29"/>
      <c r="IP50" s="29"/>
      <c r="IQ50" s="29"/>
      <c r="IR50" s="29"/>
      <c r="IS50" s="29"/>
      <c r="IT50" s="29"/>
    </row>
    <row r="51" spans="1:254" s="31" customFormat="1" ht="12.75" customHeight="1" x14ac:dyDescent="0.25">
      <c r="A51" s="32" t="s">
        <v>67</v>
      </c>
      <c r="B51" s="40" t="s">
        <v>57</v>
      </c>
      <c r="C51" s="41">
        <v>4</v>
      </c>
      <c r="D51" s="42" t="s">
        <v>68</v>
      </c>
      <c r="E51" s="144">
        <v>6281</v>
      </c>
      <c r="F51" s="144">
        <f t="shared" ref="F51:F52" si="3">C51*E51</f>
        <v>25124</v>
      </c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"/>
      <c r="CT51" s="29"/>
      <c r="CU51" s="29"/>
      <c r="CV51" s="29"/>
      <c r="CW51" s="29"/>
      <c r="CX51" s="29"/>
      <c r="CY51" s="29"/>
      <c r="CZ51" s="29"/>
      <c r="DA51" s="29"/>
      <c r="DB51" s="29"/>
      <c r="DC51" s="29"/>
      <c r="DD51" s="29"/>
      <c r="DE51" s="29"/>
      <c r="DF51" s="29"/>
      <c r="DG51" s="29"/>
      <c r="DH51" s="29"/>
      <c r="DI51" s="29"/>
      <c r="DJ51" s="29"/>
      <c r="DK51" s="29"/>
      <c r="DL51" s="29"/>
      <c r="DM51" s="29"/>
      <c r="DN51" s="29"/>
      <c r="DO51" s="29"/>
      <c r="DP51" s="29"/>
      <c r="DQ51" s="29"/>
      <c r="DR51" s="29"/>
      <c r="DS51" s="29"/>
      <c r="DT51" s="29"/>
      <c r="DU51" s="29"/>
      <c r="DV51" s="29"/>
      <c r="DW51" s="29"/>
      <c r="DX51" s="29"/>
      <c r="DY51" s="29"/>
      <c r="DZ51" s="29"/>
      <c r="EA51" s="29"/>
      <c r="EB51" s="29"/>
      <c r="EC51" s="29"/>
      <c r="ED51" s="29"/>
      <c r="EE51" s="29"/>
      <c r="EF51" s="29"/>
      <c r="EG51" s="29"/>
      <c r="EH51" s="29"/>
      <c r="EI51" s="29"/>
      <c r="EJ51" s="29"/>
      <c r="EK51" s="29"/>
      <c r="EL51" s="29"/>
      <c r="EM51" s="29"/>
      <c r="EN51" s="29"/>
      <c r="EO51" s="29"/>
      <c r="EP51" s="29"/>
      <c r="EQ51" s="29"/>
      <c r="ER51" s="29"/>
      <c r="ES51" s="29"/>
      <c r="ET51" s="29"/>
      <c r="EU51" s="29"/>
      <c r="EV51" s="29"/>
      <c r="EW51" s="29"/>
      <c r="EX51" s="29"/>
      <c r="EY51" s="29"/>
      <c r="EZ51" s="29"/>
      <c r="FA51" s="29"/>
      <c r="FB51" s="29"/>
      <c r="FC51" s="29"/>
      <c r="FD51" s="29"/>
      <c r="FE51" s="29"/>
      <c r="FF51" s="29"/>
      <c r="FG51" s="29"/>
      <c r="FH51" s="29"/>
      <c r="FI51" s="29"/>
      <c r="FJ51" s="29"/>
      <c r="FK51" s="29"/>
      <c r="FL51" s="29"/>
      <c r="FM51" s="29"/>
      <c r="FN51" s="29"/>
      <c r="FO51" s="29"/>
      <c r="FP51" s="29"/>
      <c r="FQ51" s="29"/>
      <c r="FR51" s="29"/>
      <c r="FS51" s="29"/>
      <c r="FT51" s="29"/>
      <c r="FU51" s="29"/>
      <c r="FV51" s="29"/>
      <c r="FW51" s="29"/>
      <c r="FX51" s="29"/>
      <c r="FY51" s="29"/>
      <c r="FZ51" s="29"/>
      <c r="GA51" s="29"/>
      <c r="GB51" s="29"/>
      <c r="GC51" s="29"/>
      <c r="GD51" s="29"/>
      <c r="GE51" s="29"/>
      <c r="GF51" s="29"/>
      <c r="GG51" s="29"/>
      <c r="GH51" s="29"/>
      <c r="GI51" s="29"/>
      <c r="GJ51" s="29"/>
      <c r="GK51" s="29"/>
      <c r="GL51" s="29"/>
      <c r="GM51" s="29"/>
      <c r="GN51" s="29"/>
      <c r="GO51" s="29"/>
      <c r="GP51" s="29"/>
      <c r="GQ51" s="29"/>
      <c r="GR51" s="29"/>
      <c r="GS51" s="29"/>
      <c r="GT51" s="29"/>
      <c r="GU51" s="29"/>
      <c r="GV51" s="29"/>
      <c r="GW51" s="29"/>
      <c r="GX51" s="29"/>
      <c r="GY51" s="29"/>
      <c r="GZ51" s="29"/>
      <c r="HA51" s="29"/>
      <c r="HB51" s="29"/>
      <c r="HC51" s="29"/>
      <c r="HD51" s="29"/>
      <c r="HE51" s="29"/>
      <c r="HF51" s="29"/>
      <c r="HG51" s="29"/>
      <c r="HH51" s="29"/>
      <c r="HI51" s="29"/>
      <c r="HJ51" s="29"/>
      <c r="HK51" s="29"/>
      <c r="HL51" s="29"/>
      <c r="HM51" s="29"/>
      <c r="HN51" s="29"/>
      <c r="HO51" s="29"/>
      <c r="HP51" s="29"/>
      <c r="HQ51" s="29"/>
      <c r="HR51" s="29"/>
      <c r="HS51" s="29"/>
      <c r="HT51" s="29"/>
      <c r="HU51" s="29"/>
      <c r="HV51" s="29"/>
      <c r="HW51" s="29"/>
      <c r="HX51" s="29"/>
      <c r="HY51" s="29"/>
      <c r="HZ51" s="29"/>
      <c r="IA51" s="29"/>
      <c r="IB51" s="29"/>
      <c r="IC51" s="29"/>
      <c r="ID51" s="29"/>
      <c r="IE51" s="29"/>
      <c r="IF51" s="29"/>
      <c r="IG51" s="29"/>
      <c r="IH51" s="29"/>
      <c r="II51" s="29"/>
      <c r="IJ51" s="29"/>
      <c r="IK51" s="29"/>
      <c r="IL51" s="29"/>
      <c r="IM51" s="29"/>
      <c r="IN51" s="29"/>
      <c r="IO51" s="29"/>
      <c r="IP51" s="29"/>
      <c r="IQ51" s="29"/>
      <c r="IR51" s="29"/>
      <c r="IS51" s="29"/>
      <c r="IT51" s="29"/>
    </row>
    <row r="52" spans="1:254" s="31" customFormat="1" ht="12.75" customHeight="1" x14ac:dyDescent="0.25">
      <c r="A52" s="32" t="s">
        <v>69</v>
      </c>
      <c r="B52" s="32" t="s">
        <v>57</v>
      </c>
      <c r="C52" s="33">
        <v>1</v>
      </c>
      <c r="D52" s="43" t="s">
        <v>68</v>
      </c>
      <c r="E52" s="145">
        <v>20040</v>
      </c>
      <c r="F52" s="145">
        <f t="shared" si="3"/>
        <v>20040</v>
      </c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29"/>
      <c r="DJ52" s="29"/>
      <c r="DK52" s="2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29"/>
      <c r="EB52" s="29"/>
      <c r="EC52" s="29"/>
      <c r="ED52" s="29"/>
      <c r="EE52" s="29"/>
      <c r="EF52" s="29"/>
      <c r="EG52" s="29"/>
      <c r="EH52" s="29"/>
      <c r="EI52" s="29"/>
      <c r="EJ52" s="29"/>
      <c r="EK52" s="29"/>
      <c r="EL52" s="29"/>
      <c r="EM52" s="29"/>
      <c r="EN52" s="29"/>
      <c r="EO52" s="29"/>
      <c r="EP52" s="29"/>
      <c r="EQ52" s="29"/>
      <c r="ER52" s="29"/>
      <c r="ES52" s="29"/>
      <c r="ET52" s="29"/>
      <c r="EU52" s="29"/>
      <c r="EV52" s="29"/>
      <c r="EW52" s="29"/>
      <c r="EX52" s="29"/>
      <c r="EY52" s="29"/>
      <c r="EZ52" s="29"/>
      <c r="FA52" s="29"/>
      <c r="FB52" s="29"/>
      <c r="FC52" s="29"/>
      <c r="FD52" s="29"/>
      <c r="FE52" s="29"/>
      <c r="FF52" s="29"/>
      <c r="FG52" s="29"/>
      <c r="FH52" s="29"/>
      <c r="FI52" s="29"/>
      <c r="FJ52" s="29"/>
      <c r="FK52" s="29"/>
      <c r="FL52" s="29"/>
      <c r="FM52" s="29"/>
      <c r="FN52" s="29"/>
      <c r="FO52" s="29"/>
      <c r="FP52" s="29"/>
      <c r="FQ52" s="29"/>
      <c r="FR52" s="29"/>
      <c r="FS52" s="29"/>
      <c r="FT52" s="29"/>
      <c r="FU52" s="29"/>
      <c r="FV52" s="29"/>
      <c r="FW52" s="29"/>
      <c r="FX52" s="29"/>
      <c r="FY52" s="29"/>
      <c r="FZ52" s="29"/>
      <c r="GA52" s="29"/>
      <c r="GB52" s="29"/>
      <c r="GC52" s="29"/>
      <c r="GD52" s="29"/>
      <c r="GE52" s="29"/>
      <c r="GF52" s="29"/>
      <c r="GG52" s="29"/>
      <c r="GH52" s="29"/>
      <c r="GI52" s="29"/>
      <c r="GJ52" s="29"/>
      <c r="GK52" s="29"/>
      <c r="GL52" s="29"/>
      <c r="GM52" s="29"/>
      <c r="GN52" s="29"/>
      <c r="GO52" s="29"/>
      <c r="GP52" s="29"/>
      <c r="GQ52" s="29"/>
      <c r="GR52" s="29"/>
      <c r="GS52" s="29"/>
      <c r="GT52" s="29"/>
      <c r="GU52" s="29"/>
      <c r="GV52" s="29"/>
      <c r="GW52" s="29"/>
      <c r="GX52" s="29"/>
      <c r="GY52" s="29"/>
      <c r="GZ52" s="29"/>
      <c r="HA52" s="29"/>
      <c r="HB52" s="29"/>
      <c r="HC52" s="29"/>
      <c r="HD52" s="29"/>
      <c r="HE52" s="29"/>
      <c r="HF52" s="29"/>
      <c r="HG52" s="29"/>
      <c r="HH52" s="29"/>
      <c r="HI52" s="29"/>
      <c r="HJ52" s="29"/>
      <c r="HK52" s="29"/>
      <c r="HL52" s="29"/>
      <c r="HM52" s="29"/>
      <c r="HN52" s="29"/>
      <c r="HO52" s="29"/>
      <c r="HP52" s="29"/>
      <c r="HQ52" s="29"/>
      <c r="HR52" s="29"/>
      <c r="HS52" s="29"/>
      <c r="HT52" s="29"/>
      <c r="HU52" s="29"/>
      <c r="HV52" s="29"/>
      <c r="HW52" s="29"/>
      <c r="HX52" s="29"/>
      <c r="HY52" s="29"/>
      <c r="HZ52" s="29"/>
      <c r="IA52" s="29"/>
      <c r="IB52" s="29"/>
      <c r="IC52" s="29"/>
      <c r="ID52" s="29"/>
      <c r="IE52" s="29"/>
      <c r="IF52" s="29"/>
      <c r="IG52" s="29"/>
      <c r="IH52" s="29"/>
      <c r="II52" s="29"/>
      <c r="IJ52" s="29"/>
      <c r="IK52" s="29"/>
      <c r="IL52" s="29"/>
      <c r="IM52" s="29"/>
      <c r="IN52" s="29"/>
      <c r="IO52" s="29"/>
      <c r="IP52" s="29"/>
      <c r="IQ52" s="29"/>
      <c r="IR52" s="29"/>
      <c r="IS52" s="29"/>
      <c r="IT52" s="29"/>
    </row>
    <row r="53" spans="1:254" s="31" customFormat="1" ht="12.75" customHeight="1" x14ac:dyDescent="0.25">
      <c r="A53" s="106" t="s">
        <v>70</v>
      </c>
      <c r="B53" s="107"/>
      <c r="C53" s="107"/>
      <c r="D53" s="107"/>
      <c r="E53" s="107"/>
      <c r="F53" s="108"/>
      <c r="G53" s="29"/>
      <c r="H53" s="29"/>
      <c r="I53" s="44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29"/>
      <c r="EB53" s="29"/>
      <c r="EC53" s="29"/>
      <c r="ED53" s="29"/>
      <c r="EE53" s="29"/>
      <c r="EF53" s="29"/>
      <c r="EG53" s="29"/>
      <c r="EH53" s="29"/>
      <c r="EI53" s="29"/>
      <c r="EJ53" s="29"/>
      <c r="EK53" s="29"/>
      <c r="EL53" s="29"/>
      <c r="EM53" s="29"/>
      <c r="EN53" s="29"/>
      <c r="EO53" s="29"/>
      <c r="EP53" s="29"/>
      <c r="EQ53" s="29"/>
      <c r="ER53" s="29"/>
      <c r="ES53" s="29"/>
      <c r="ET53" s="29"/>
      <c r="EU53" s="29"/>
      <c r="EV53" s="29"/>
      <c r="EW53" s="29"/>
      <c r="EX53" s="29"/>
      <c r="EY53" s="29"/>
      <c r="EZ53" s="29"/>
      <c r="FA53" s="29"/>
      <c r="FB53" s="29"/>
      <c r="FC53" s="29"/>
      <c r="FD53" s="29"/>
      <c r="FE53" s="29"/>
      <c r="FF53" s="29"/>
      <c r="FG53" s="29"/>
      <c r="FH53" s="29"/>
      <c r="FI53" s="29"/>
      <c r="FJ53" s="29"/>
      <c r="FK53" s="29"/>
      <c r="FL53" s="29"/>
      <c r="FM53" s="29"/>
      <c r="FN53" s="29"/>
      <c r="FO53" s="29"/>
      <c r="FP53" s="29"/>
      <c r="FQ53" s="29"/>
      <c r="FR53" s="29"/>
      <c r="FS53" s="29"/>
      <c r="FT53" s="29"/>
      <c r="FU53" s="29"/>
      <c r="FV53" s="29"/>
      <c r="FW53" s="29"/>
      <c r="FX53" s="29"/>
      <c r="FY53" s="29"/>
      <c r="FZ53" s="29"/>
      <c r="GA53" s="29"/>
      <c r="GB53" s="29"/>
      <c r="GC53" s="29"/>
      <c r="GD53" s="29"/>
      <c r="GE53" s="29"/>
      <c r="GF53" s="29"/>
      <c r="GG53" s="29"/>
      <c r="GH53" s="29"/>
      <c r="GI53" s="29"/>
      <c r="GJ53" s="29"/>
      <c r="GK53" s="29"/>
      <c r="GL53" s="29"/>
      <c r="GM53" s="29"/>
      <c r="GN53" s="29"/>
      <c r="GO53" s="29"/>
      <c r="GP53" s="29"/>
      <c r="GQ53" s="29"/>
      <c r="GR53" s="29"/>
      <c r="GS53" s="29"/>
      <c r="GT53" s="29"/>
      <c r="GU53" s="29"/>
      <c r="GV53" s="29"/>
      <c r="GW53" s="29"/>
      <c r="GX53" s="29"/>
      <c r="GY53" s="29"/>
      <c r="GZ53" s="29"/>
      <c r="HA53" s="29"/>
      <c r="HB53" s="29"/>
      <c r="HC53" s="29"/>
      <c r="HD53" s="29"/>
      <c r="HE53" s="29"/>
      <c r="HF53" s="29"/>
      <c r="HG53" s="29"/>
      <c r="HH53" s="29"/>
      <c r="HI53" s="29"/>
      <c r="HJ53" s="29"/>
      <c r="HK53" s="29"/>
      <c r="HL53" s="29"/>
      <c r="HM53" s="29"/>
      <c r="HN53" s="29"/>
      <c r="HO53" s="29"/>
      <c r="HP53" s="29"/>
      <c r="HQ53" s="29"/>
      <c r="HR53" s="29"/>
      <c r="HS53" s="29"/>
      <c r="HT53" s="29"/>
      <c r="HU53" s="29"/>
      <c r="HV53" s="29"/>
      <c r="HW53" s="29"/>
      <c r="HX53" s="29"/>
      <c r="HY53" s="29"/>
      <c r="HZ53" s="29"/>
      <c r="IA53" s="29"/>
      <c r="IB53" s="29"/>
      <c r="IC53" s="29"/>
      <c r="ID53" s="29"/>
      <c r="IE53" s="29"/>
      <c r="IF53" s="29"/>
      <c r="IG53" s="29"/>
      <c r="IH53" s="29"/>
      <c r="II53" s="29"/>
      <c r="IJ53" s="29"/>
      <c r="IK53" s="29"/>
      <c r="IL53" s="29"/>
      <c r="IM53" s="29"/>
      <c r="IN53" s="29"/>
      <c r="IO53" s="29"/>
      <c r="IP53" s="29"/>
      <c r="IQ53" s="29"/>
      <c r="IR53" s="29"/>
      <c r="IS53" s="29"/>
      <c r="IT53" s="29"/>
    </row>
    <row r="54" spans="1:254" ht="12.75" customHeight="1" x14ac:dyDescent="0.25">
      <c r="A54" s="13" t="s">
        <v>71</v>
      </c>
      <c r="B54" s="13" t="s">
        <v>45</v>
      </c>
      <c r="C54" s="45">
        <v>2</v>
      </c>
      <c r="D54" s="13" t="s">
        <v>66</v>
      </c>
      <c r="E54" s="136">
        <v>9706</v>
      </c>
      <c r="F54" s="136">
        <f>(C54*E54)</f>
        <v>19412</v>
      </c>
    </row>
    <row r="55" spans="1:254" ht="13.5" customHeight="1" x14ac:dyDescent="0.25">
      <c r="A55" s="121" t="s">
        <v>72</v>
      </c>
      <c r="B55" s="122"/>
      <c r="C55" s="122"/>
      <c r="D55" s="122"/>
      <c r="E55" s="123"/>
      <c r="F55" s="140">
        <f>SUM(F43:F54)</f>
        <v>682807</v>
      </c>
    </row>
    <row r="56" spans="1:254" ht="12" customHeight="1" x14ac:dyDescent="0.25">
      <c r="A56" s="26"/>
      <c r="B56" s="27"/>
      <c r="C56" s="27"/>
      <c r="D56" s="27"/>
      <c r="E56" s="28"/>
      <c r="F56" s="28"/>
    </row>
    <row r="57" spans="1:254" ht="12" customHeight="1" x14ac:dyDescent="0.25">
      <c r="A57" s="112" t="s">
        <v>73</v>
      </c>
      <c r="B57" s="113"/>
      <c r="C57" s="113"/>
      <c r="D57" s="113"/>
      <c r="E57" s="113"/>
      <c r="F57" s="114"/>
    </row>
    <row r="58" spans="1:254" s="156" customFormat="1" ht="24" customHeight="1" x14ac:dyDescent="0.25">
      <c r="A58" s="153" t="s">
        <v>74</v>
      </c>
      <c r="B58" s="154" t="s">
        <v>53</v>
      </c>
      <c r="C58" s="154" t="s">
        <v>111</v>
      </c>
      <c r="D58" s="153" t="s">
        <v>26</v>
      </c>
      <c r="E58" s="154" t="s">
        <v>27</v>
      </c>
      <c r="F58" s="153" t="s">
        <v>28</v>
      </c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55"/>
      <c r="AK58" s="155"/>
      <c r="AL58" s="155"/>
      <c r="AM58" s="155"/>
      <c r="AN58" s="155"/>
      <c r="AO58" s="155"/>
      <c r="AP58" s="155"/>
      <c r="AQ58" s="155"/>
      <c r="AR58" s="155"/>
      <c r="AS58" s="155"/>
      <c r="AT58" s="155"/>
      <c r="AU58" s="155"/>
      <c r="AV58" s="155"/>
      <c r="AW58" s="155"/>
      <c r="AX58" s="155"/>
      <c r="AY58" s="155"/>
      <c r="AZ58" s="155"/>
      <c r="BA58" s="155"/>
      <c r="BB58" s="155"/>
      <c r="BC58" s="155"/>
      <c r="BD58" s="155"/>
      <c r="BE58" s="155"/>
      <c r="BF58" s="155"/>
      <c r="BG58" s="155"/>
      <c r="BH58" s="155"/>
      <c r="BI58" s="155"/>
      <c r="BJ58" s="155"/>
      <c r="BK58" s="155"/>
      <c r="BL58" s="155"/>
      <c r="BM58" s="155"/>
      <c r="BN58" s="155"/>
      <c r="BO58" s="155"/>
      <c r="BP58" s="155"/>
      <c r="BQ58" s="155"/>
      <c r="BR58" s="155"/>
      <c r="BS58" s="155"/>
      <c r="BT58" s="155"/>
      <c r="BU58" s="155"/>
      <c r="BV58" s="155"/>
      <c r="BW58" s="155"/>
      <c r="BX58" s="155"/>
      <c r="BY58" s="155"/>
      <c r="BZ58" s="155"/>
      <c r="CA58" s="155"/>
      <c r="CB58" s="155"/>
      <c r="CC58" s="155"/>
      <c r="CD58" s="155"/>
      <c r="CE58" s="155"/>
      <c r="CF58" s="155"/>
      <c r="CG58" s="155"/>
      <c r="CH58" s="155"/>
      <c r="CI58" s="155"/>
      <c r="CJ58" s="155"/>
      <c r="CK58" s="155"/>
      <c r="CL58" s="155"/>
      <c r="CM58" s="155"/>
      <c r="CN58" s="155"/>
      <c r="CO58" s="155"/>
      <c r="CP58" s="155"/>
      <c r="CQ58" s="155"/>
      <c r="CR58" s="155"/>
      <c r="CS58" s="155"/>
      <c r="CT58" s="155"/>
      <c r="CU58" s="155"/>
      <c r="CV58" s="155"/>
      <c r="CW58" s="155"/>
      <c r="CX58" s="155"/>
      <c r="CY58" s="155"/>
      <c r="CZ58" s="155"/>
      <c r="DA58" s="155"/>
      <c r="DB58" s="155"/>
      <c r="DC58" s="155"/>
      <c r="DD58" s="155"/>
      <c r="DE58" s="155"/>
      <c r="DF58" s="155"/>
      <c r="DG58" s="155"/>
      <c r="DH58" s="155"/>
      <c r="DI58" s="155"/>
      <c r="DJ58" s="155"/>
      <c r="DK58" s="155"/>
      <c r="DL58" s="155"/>
      <c r="DM58" s="155"/>
      <c r="DN58" s="155"/>
      <c r="DO58" s="155"/>
      <c r="DP58" s="155"/>
      <c r="DQ58" s="155"/>
      <c r="DR58" s="155"/>
      <c r="DS58" s="155"/>
      <c r="DT58" s="155"/>
      <c r="DU58" s="155"/>
      <c r="DV58" s="155"/>
      <c r="DW58" s="155"/>
      <c r="DX58" s="155"/>
      <c r="DY58" s="155"/>
      <c r="DZ58" s="155"/>
      <c r="EA58" s="155"/>
      <c r="EB58" s="155"/>
      <c r="EC58" s="155"/>
      <c r="ED58" s="155"/>
      <c r="EE58" s="155"/>
      <c r="EF58" s="155"/>
      <c r="EG58" s="155"/>
      <c r="EH58" s="155"/>
      <c r="EI58" s="155"/>
      <c r="EJ58" s="155"/>
      <c r="EK58" s="155"/>
      <c r="EL58" s="155"/>
      <c r="EM58" s="155"/>
      <c r="EN58" s="155"/>
      <c r="EO58" s="155"/>
      <c r="EP58" s="155"/>
      <c r="EQ58" s="155"/>
      <c r="ER58" s="155"/>
      <c r="ES58" s="155"/>
      <c r="ET58" s="155"/>
      <c r="EU58" s="155"/>
      <c r="EV58" s="155"/>
      <c r="EW58" s="155"/>
      <c r="EX58" s="155"/>
      <c r="EY58" s="155"/>
      <c r="EZ58" s="155"/>
      <c r="FA58" s="155"/>
      <c r="FB58" s="155"/>
      <c r="FC58" s="155"/>
      <c r="FD58" s="155"/>
      <c r="FE58" s="155"/>
      <c r="FF58" s="155"/>
      <c r="FG58" s="155"/>
      <c r="FH58" s="155"/>
      <c r="FI58" s="155"/>
      <c r="FJ58" s="155"/>
      <c r="FK58" s="155"/>
      <c r="FL58" s="155"/>
      <c r="FM58" s="155"/>
      <c r="FN58" s="155"/>
      <c r="FO58" s="155"/>
      <c r="FP58" s="155"/>
      <c r="FQ58" s="155"/>
      <c r="FR58" s="155"/>
      <c r="FS58" s="155"/>
      <c r="FT58" s="155"/>
      <c r="FU58" s="155"/>
      <c r="FV58" s="155"/>
      <c r="FW58" s="155"/>
      <c r="FX58" s="155"/>
      <c r="FY58" s="155"/>
      <c r="FZ58" s="155"/>
      <c r="GA58" s="155"/>
      <c r="GB58" s="155"/>
      <c r="GC58" s="155"/>
      <c r="GD58" s="155"/>
      <c r="GE58" s="155"/>
      <c r="GF58" s="155"/>
      <c r="GG58" s="155"/>
      <c r="GH58" s="155"/>
      <c r="GI58" s="155"/>
      <c r="GJ58" s="155"/>
      <c r="GK58" s="155"/>
      <c r="GL58" s="155"/>
      <c r="GM58" s="155"/>
      <c r="GN58" s="155"/>
      <c r="GO58" s="155"/>
      <c r="GP58" s="155"/>
      <c r="GQ58" s="155"/>
      <c r="GR58" s="155"/>
      <c r="GS58" s="155"/>
      <c r="GT58" s="155"/>
      <c r="GU58" s="155"/>
      <c r="GV58" s="155"/>
      <c r="GW58" s="155"/>
      <c r="GX58" s="155"/>
      <c r="GY58" s="155"/>
      <c r="GZ58" s="155"/>
      <c r="HA58" s="155"/>
      <c r="HB58" s="155"/>
      <c r="HC58" s="155"/>
      <c r="HD58" s="155"/>
      <c r="HE58" s="155"/>
      <c r="HF58" s="155"/>
      <c r="HG58" s="155"/>
      <c r="HH58" s="155"/>
      <c r="HI58" s="155"/>
      <c r="HJ58" s="155"/>
      <c r="HK58" s="155"/>
      <c r="HL58" s="155"/>
      <c r="HM58" s="155"/>
      <c r="HN58" s="155"/>
      <c r="HO58" s="155"/>
      <c r="HP58" s="155"/>
      <c r="HQ58" s="155"/>
      <c r="HR58" s="155"/>
      <c r="HS58" s="155"/>
      <c r="HT58" s="155"/>
      <c r="HU58" s="155"/>
      <c r="HV58" s="155"/>
      <c r="HW58" s="155"/>
      <c r="HX58" s="155"/>
      <c r="HY58" s="155"/>
      <c r="HZ58" s="155"/>
      <c r="IA58" s="155"/>
      <c r="IB58" s="155"/>
      <c r="IC58" s="155"/>
      <c r="ID58" s="155"/>
      <c r="IE58" s="155"/>
      <c r="IF58" s="155"/>
      <c r="IG58" s="155"/>
      <c r="IH58" s="155"/>
      <c r="II58" s="155"/>
      <c r="IJ58" s="155"/>
      <c r="IK58" s="155"/>
      <c r="IL58" s="155"/>
      <c r="IM58" s="155"/>
      <c r="IN58" s="155"/>
      <c r="IO58" s="155"/>
      <c r="IP58" s="155"/>
      <c r="IQ58" s="155"/>
      <c r="IR58" s="155"/>
      <c r="IS58" s="155"/>
      <c r="IT58" s="155"/>
    </row>
    <row r="59" spans="1:254" ht="12.75" x14ac:dyDescent="0.25">
      <c r="A59" s="46" t="s">
        <v>75</v>
      </c>
      <c r="B59" s="13" t="s">
        <v>76</v>
      </c>
      <c r="C59" s="9">
        <v>1200</v>
      </c>
      <c r="D59" s="11" t="s">
        <v>46</v>
      </c>
      <c r="E59" s="136">
        <v>2130</v>
      </c>
      <c r="F59" s="136">
        <f t="shared" ref="F59:F61" si="4">(C59*E59)</f>
        <v>2556000</v>
      </c>
    </row>
    <row r="60" spans="1:254" ht="12.75" x14ac:dyDescent="0.25">
      <c r="A60" s="11" t="s">
        <v>77</v>
      </c>
      <c r="B60" s="13" t="s">
        <v>24</v>
      </c>
      <c r="C60" s="9">
        <v>10</v>
      </c>
      <c r="D60" s="11" t="s">
        <v>46</v>
      </c>
      <c r="E60" s="136">
        <v>30000</v>
      </c>
      <c r="F60" s="136">
        <f t="shared" si="4"/>
        <v>300000</v>
      </c>
    </row>
    <row r="61" spans="1:254" ht="19.5" customHeight="1" x14ac:dyDescent="0.25">
      <c r="A61" s="47" t="s">
        <v>78</v>
      </c>
      <c r="B61" s="14"/>
      <c r="C61" s="9"/>
      <c r="D61" s="48"/>
      <c r="E61" s="75"/>
      <c r="F61" s="136">
        <f t="shared" si="4"/>
        <v>0</v>
      </c>
    </row>
    <row r="62" spans="1:254" ht="13.5" customHeight="1" x14ac:dyDescent="0.25">
      <c r="A62" s="121" t="s">
        <v>79</v>
      </c>
      <c r="B62" s="122"/>
      <c r="C62" s="122"/>
      <c r="D62" s="122"/>
      <c r="E62" s="123"/>
      <c r="F62" s="146">
        <f>SUM(F59:F61)</f>
        <v>2856000</v>
      </c>
    </row>
    <row r="63" spans="1:254" ht="12" customHeight="1" x14ac:dyDescent="0.25">
      <c r="A63" s="49"/>
      <c r="B63" s="49"/>
      <c r="C63" s="49"/>
      <c r="D63" s="49"/>
      <c r="E63" s="50"/>
      <c r="F63" s="50"/>
    </row>
    <row r="64" spans="1:254" ht="12" customHeight="1" x14ac:dyDescent="0.25">
      <c r="A64" s="124" t="s">
        <v>80</v>
      </c>
      <c r="B64" s="125"/>
      <c r="C64" s="125"/>
      <c r="D64" s="125"/>
      <c r="E64" s="126"/>
      <c r="F64" s="147">
        <f>F28+F38+F55+F62</f>
        <v>4866932</v>
      </c>
    </row>
    <row r="65" spans="1:6" ht="12" customHeight="1" x14ac:dyDescent="0.25">
      <c r="A65" s="127" t="s">
        <v>81</v>
      </c>
      <c r="B65" s="128"/>
      <c r="C65" s="128"/>
      <c r="D65" s="128"/>
      <c r="E65" s="129"/>
      <c r="F65" s="148">
        <f>F64*0.05</f>
        <v>243346.6</v>
      </c>
    </row>
    <row r="66" spans="1:6" ht="12" customHeight="1" x14ac:dyDescent="0.25">
      <c r="A66" s="130" t="s">
        <v>82</v>
      </c>
      <c r="B66" s="131"/>
      <c r="C66" s="131"/>
      <c r="D66" s="131"/>
      <c r="E66" s="132"/>
      <c r="F66" s="149">
        <f>F65+F64</f>
        <v>5110278.5999999996</v>
      </c>
    </row>
    <row r="67" spans="1:6" ht="12" customHeight="1" x14ac:dyDescent="0.25">
      <c r="A67" s="127" t="s">
        <v>83</v>
      </c>
      <c r="B67" s="128"/>
      <c r="C67" s="128"/>
      <c r="D67" s="128"/>
      <c r="E67" s="129"/>
      <c r="F67" s="148">
        <f>F11</f>
        <v>12500000</v>
      </c>
    </row>
    <row r="68" spans="1:6" ht="12" customHeight="1" x14ac:dyDescent="0.25">
      <c r="A68" s="133" t="s">
        <v>84</v>
      </c>
      <c r="B68" s="134"/>
      <c r="C68" s="134"/>
      <c r="D68" s="134"/>
      <c r="E68" s="135"/>
      <c r="F68" s="150">
        <f>F67-F66</f>
        <v>7389721.4000000004</v>
      </c>
    </row>
    <row r="69" spans="1:6" ht="12" customHeight="1" x14ac:dyDescent="0.25">
      <c r="A69" s="76" t="s">
        <v>85</v>
      </c>
      <c r="B69" s="51"/>
      <c r="C69" s="51"/>
      <c r="D69" s="51"/>
      <c r="E69" s="51"/>
      <c r="F69" s="52"/>
    </row>
    <row r="70" spans="1:6" ht="12.75" customHeight="1" thickBot="1" x14ac:dyDescent="0.3">
      <c r="A70" s="53"/>
      <c r="B70" s="51"/>
      <c r="C70" s="51"/>
      <c r="D70" s="51"/>
      <c r="E70" s="51"/>
      <c r="F70" s="52"/>
    </row>
    <row r="71" spans="1:6" ht="12" customHeight="1" x14ac:dyDescent="0.25">
      <c r="A71" s="86" t="s">
        <v>86</v>
      </c>
      <c r="B71" s="87"/>
      <c r="C71" s="87"/>
      <c r="D71" s="87"/>
      <c r="E71" s="88"/>
      <c r="F71" s="52"/>
    </row>
    <row r="72" spans="1:6" ht="12" customHeight="1" x14ac:dyDescent="0.25">
      <c r="A72" s="77" t="s">
        <v>87</v>
      </c>
      <c r="B72" s="78"/>
      <c r="C72" s="78"/>
      <c r="D72" s="78"/>
      <c r="E72" s="79"/>
      <c r="F72" s="52"/>
    </row>
    <row r="73" spans="1:6" ht="12" customHeight="1" x14ac:dyDescent="0.25">
      <c r="A73" s="77" t="s">
        <v>88</v>
      </c>
      <c r="B73" s="78"/>
      <c r="C73" s="78"/>
      <c r="D73" s="78"/>
      <c r="E73" s="79"/>
      <c r="F73" s="52"/>
    </row>
    <row r="74" spans="1:6" ht="12" customHeight="1" x14ac:dyDescent="0.25">
      <c r="A74" s="77" t="s">
        <v>89</v>
      </c>
      <c r="B74" s="78"/>
      <c r="C74" s="78"/>
      <c r="D74" s="78"/>
      <c r="E74" s="79"/>
      <c r="F74" s="52"/>
    </row>
    <row r="75" spans="1:6" ht="12" customHeight="1" x14ac:dyDescent="0.25">
      <c r="A75" s="77" t="s">
        <v>90</v>
      </c>
      <c r="B75" s="78"/>
      <c r="C75" s="78"/>
      <c r="D75" s="78"/>
      <c r="E75" s="79"/>
      <c r="F75" s="52"/>
    </row>
    <row r="76" spans="1:6" ht="12" customHeight="1" x14ac:dyDescent="0.25">
      <c r="A76" s="77" t="s">
        <v>91</v>
      </c>
      <c r="B76" s="78"/>
      <c r="C76" s="78"/>
      <c r="D76" s="78"/>
      <c r="E76" s="79"/>
      <c r="F76" s="52"/>
    </row>
    <row r="77" spans="1:6" ht="12.75" customHeight="1" thickBot="1" x14ac:dyDescent="0.3">
      <c r="A77" s="80" t="s">
        <v>92</v>
      </c>
      <c r="B77" s="81"/>
      <c r="C77" s="81"/>
      <c r="D77" s="81"/>
      <c r="E77" s="82"/>
      <c r="F77" s="52"/>
    </row>
    <row r="78" spans="1:6" ht="12.75" customHeight="1" x14ac:dyDescent="0.25">
      <c r="A78" s="53"/>
      <c r="B78" s="53"/>
      <c r="C78" s="53"/>
      <c r="D78" s="53"/>
      <c r="E78" s="53"/>
      <c r="F78" s="52"/>
    </row>
    <row r="79" spans="1:6" ht="15" customHeight="1" thickBot="1" x14ac:dyDescent="0.3">
      <c r="A79" s="89" t="s">
        <v>93</v>
      </c>
      <c r="B79" s="90"/>
      <c r="C79" s="54"/>
      <c r="D79" s="55"/>
      <c r="E79" s="55"/>
      <c r="F79" s="52"/>
    </row>
    <row r="80" spans="1:6" ht="12" customHeight="1" x14ac:dyDescent="0.25">
      <c r="A80" s="56" t="s">
        <v>74</v>
      </c>
      <c r="B80" s="57" t="s">
        <v>108</v>
      </c>
      <c r="C80" s="58" t="s">
        <v>94</v>
      </c>
      <c r="D80" s="55"/>
      <c r="E80" s="55"/>
      <c r="F80" s="52"/>
    </row>
    <row r="81" spans="1:6" ht="12" customHeight="1" x14ac:dyDescent="0.25">
      <c r="A81" s="59" t="s">
        <v>95</v>
      </c>
      <c r="B81" s="136">
        <v>150000</v>
      </c>
      <c r="C81" s="60">
        <f>(B81/B87)</f>
        <v>0.11418766514391071</v>
      </c>
      <c r="D81" s="55"/>
      <c r="E81" s="55"/>
      <c r="F81" s="52"/>
    </row>
    <row r="82" spans="1:6" ht="12" customHeight="1" x14ac:dyDescent="0.25">
      <c r="A82" s="59" t="s">
        <v>96</v>
      </c>
      <c r="B82" s="136">
        <v>0</v>
      </c>
      <c r="C82" s="60">
        <v>0</v>
      </c>
      <c r="D82" s="55"/>
      <c r="E82" s="55"/>
      <c r="F82" s="52"/>
    </row>
    <row r="83" spans="1:6" ht="12" customHeight="1" x14ac:dyDescent="0.25">
      <c r="A83" s="59" t="s">
        <v>97</v>
      </c>
      <c r="B83" s="136">
        <v>356100</v>
      </c>
      <c r="C83" s="60">
        <f>(B83/B87)</f>
        <v>0.27108151705164402</v>
      </c>
      <c r="D83" s="55"/>
      <c r="E83" s="55"/>
      <c r="F83" s="52"/>
    </row>
    <row r="84" spans="1:6" ht="12" customHeight="1" x14ac:dyDescent="0.25">
      <c r="A84" s="59" t="s">
        <v>52</v>
      </c>
      <c r="B84" s="136">
        <v>632473</v>
      </c>
      <c r="C84" s="60">
        <f>(B84/B87)</f>
        <v>0.48147076757709761</v>
      </c>
      <c r="D84" s="55"/>
      <c r="E84" s="55"/>
      <c r="F84" s="52"/>
    </row>
    <row r="85" spans="1:6" ht="12" customHeight="1" x14ac:dyDescent="0.25">
      <c r="A85" s="59" t="s">
        <v>98</v>
      </c>
      <c r="B85" s="136">
        <v>112500</v>
      </c>
      <c r="C85" s="60">
        <f>(B85/B87)</f>
        <v>8.5640748857933033E-2</v>
      </c>
      <c r="D85" s="61"/>
      <c r="E85" s="61"/>
      <c r="F85" s="52"/>
    </row>
    <row r="86" spans="1:6" ht="12" customHeight="1" x14ac:dyDescent="0.25">
      <c r="A86" s="59" t="s">
        <v>99</v>
      </c>
      <c r="B86" s="136">
        <v>62554</v>
      </c>
      <c r="C86" s="60">
        <f>(B86/B87)</f>
        <v>4.7619301369414606E-2</v>
      </c>
      <c r="D86" s="61"/>
      <c r="E86" s="61"/>
      <c r="F86" s="52"/>
    </row>
    <row r="87" spans="1:6" ht="12.75" customHeight="1" thickBot="1" x14ac:dyDescent="0.3">
      <c r="A87" s="62" t="s">
        <v>109</v>
      </c>
      <c r="B87" s="151">
        <f>SUM(B81:B86)</f>
        <v>1313627</v>
      </c>
      <c r="C87" s="63">
        <f>SUM(C81:C86)</f>
        <v>1</v>
      </c>
      <c r="D87" s="61"/>
      <c r="E87" s="61"/>
      <c r="F87" s="52"/>
    </row>
    <row r="88" spans="1:6" ht="12" customHeight="1" x14ac:dyDescent="0.25">
      <c r="A88" s="53"/>
      <c r="B88" s="51"/>
      <c r="C88" s="51"/>
      <c r="D88" s="51"/>
      <c r="E88" s="51"/>
      <c r="F88" s="52"/>
    </row>
    <row r="89" spans="1:6" ht="12" customHeight="1" thickBot="1" x14ac:dyDescent="0.3">
      <c r="A89" s="64"/>
      <c r="B89" s="65" t="s">
        <v>100</v>
      </c>
      <c r="C89" s="66"/>
      <c r="D89" s="67"/>
      <c r="E89" s="68"/>
      <c r="F89" s="52"/>
    </row>
    <row r="90" spans="1:6" ht="12" customHeight="1" x14ac:dyDescent="0.25">
      <c r="A90" s="69" t="s">
        <v>104</v>
      </c>
      <c r="B90" s="70">
        <v>10000</v>
      </c>
      <c r="C90" s="70">
        <v>12500</v>
      </c>
      <c r="D90" s="71">
        <v>15000</v>
      </c>
      <c r="E90" s="72"/>
      <c r="F90" s="73"/>
    </row>
    <row r="91" spans="1:6" ht="13.5" thickBot="1" x14ac:dyDescent="0.3">
      <c r="A91" s="74" t="s">
        <v>110</v>
      </c>
      <c r="B91" s="151">
        <f>(F66/B90)</f>
        <v>511.02785999999998</v>
      </c>
      <c r="C91" s="151">
        <f>(F66/C90)</f>
        <v>408.82228799999996</v>
      </c>
      <c r="D91" s="152">
        <f>(F66/D90)</f>
        <v>340.68523999999996</v>
      </c>
      <c r="E91" s="72"/>
      <c r="F91" s="73"/>
    </row>
    <row r="92" spans="1:6" ht="15.6" customHeight="1" x14ac:dyDescent="0.25">
      <c r="A92" s="83" t="s">
        <v>101</v>
      </c>
      <c r="B92" s="83"/>
      <c r="C92" s="83"/>
      <c r="D92" s="83"/>
      <c r="E92" s="53"/>
      <c r="F92" s="53"/>
    </row>
  </sheetData>
  <mergeCells count="35">
    <mergeCell ref="A62:E62"/>
    <mergeCell ref="A68:E68"/>
    <mergeCell ref="A67:E67"/>
    <mergeCell ref="A66:E66"/>
    <mergeCell ref="A65:E65"/>
    <mergeCell ref="A64:E64"/>
    <mergeCell ref="A30:F30"/>
    <mergeCell ref="A40:F40"/>
    <mergeCell ref="A35:F35"/>
    <mergeCell ref="A57:F57"/>
    <mergeCell ref="A28:E28"/>
    <mergeCell ref="A38:E38"/>
    <mergeCell ref="A33:E33"/>
    <mergeCell ref="A55:E55"/>
    <mergeCell ref="D10:E10"/>
    <mergeCell ref="D9:E9"/>
    <mergeCell ref="D8:E8"/>
    <mergeCell ref="D13:E13"/>
    <mergeCell ref="D14:E14"/>
    <mergeCell ref="A76:E76"/>
    <mergeCell ref="A77:E77"/>
    <mergeCell ref="A92:D92"/>
    <mergeCell ref="D11:E11"/>
    <mergeCell ref="A72:E72"/>
    <mergeCell ref="A71:E71"/>
    <mergeCell ref="A73:E73"/>
    <mergeCell ref="A74:E74"/>
    <mergeCell ref="A75:E75"/>
    <mergeCell ref="A79:B79"/>
    <mergeCell ref="D12:E12"/>
    <mergeCell ref="A16:F16"/>
    <mergeCell ref="A42:F42"/>
    <mergeCell ref="A49:F49"/>
    <mergeCell ref="A53:F53"/>
    <mergeCell ref="A18:F18"/>
  </mergeCells>
  <printOptions horizontalCentered="1"/>
  <pageMargins left="0.74803149606299213" right="0.74803149606299213" top="0.98425196850393704" bottom="0.98425196850393704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CEREZO</vt:lpstr>
      <vt:lpstr>CEREZO!Área_de_impresión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Zuniga Herrera Teresa de Jesus</cp:lastModifiedBy>
  <cp:revision/>
  <dcterms:created xsi:type="dcterms:W3CDTF">2020-11-27T12:49:26Z</dcterms:created>
  <dcterms:modified xsi:type="dcterms:W3CDTF">2023-03-31T20:12:51Z</dcterms:modified>
  <cp:category/>
  <cp:contentStatus/>
</cp:coreProperties>
</file>