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Coliflor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2" i="1"/>
  <c r="G51" i="1"/>
  <c r="G60" i="1"/>
  <c r="G59" i="1"/>
  <c r="G58" i="1"/>
  <c r="G57" i="1"/>
  <c r="G56" i="1"/>
  <c r="G55" i="1"/>
  <c r="G54" i="1"/>
  <c r="G50" i="1"/>
  <c r="G49" i="1"/>
  <c r="G48" i="1"/>
  <c r="G47" i="1"/>
  <c r="G28" i="1"/>
  <c r="G27" i="1"/>
  <c r="G26" i="1"/>
  <c r="G25" i="1"/>
  <c r="G24" i="1"/>
  <c r="G23" i="1"/>
  <c r="G22" i="1"/>
  <c r="G21" i="1"/>
  <c r="G12" i="1"/>
  <c r="G66" i="1" l="1"/>
  <c r="G65" i="1"/>
  <c r="G67" i="1" l="1"/>
  <c r="G39" i="1"/>
  <c r="G40" i="1"/>
  <c r="G41" i="1"/>
  <c r="G29" i="1" l="1"/>
  <c r="G38" i="1" l="1"/>
  <c r="G42" i="1" s="1"/>
  <c r="C90" i="1" l="1"/>
  <c r="C88" i="1"/>
  <c r="G72" i="1"/>
  <c r="C86" i="1" l="1"/>
  <c r="G61" i="1"/>
  <c r="C89" i="1" s="1"/>
  <c r="G69" i="1" l="1"/>
  <c r="G70" i="1" s="1"/>
  <c r="G71" i="1" l="1"/>
  <c r="D97" i="1" s="1"/>
  <c r="C91" i="1"/>
  <c r="E97" i="1" l="1"/>
  <c r="C97" i="1"/>
  <c r="G73" i="1"/>
  <c r="C92" i="1"/>
  <c r="D89" i="1" l="1"/>
  <c r="D88" i="1"/>
  <c r="D90" i="1"/>
  <c r="D86" i="1"/>
  <c r="D91" i="1"/>
  <c r="D92" i="1" l="1"/>
</calcChain>
</file>

<file path=xl/sharedStrings.xml><?xml version="1.0" encoding="utf-8"?>
<sst xmlns="http://schemas.openxmlformats.org/spreadsheetml/2006/main" count="174" uniqueCount="117">
  <si>
    <t>RUBRO O CULTIVO</t>
  </si>
  <si>
    <t>COLIFLOR</t>
  </si>
  <si>
    <t>RENDIMIENTO (Kg/Há.)</t>
  </si>
  <si>
    <t>VARIEDAD</t>
  </si>
  <si>
    <t>NATY</t>
  </si>
  <si>
    <t>FECHA ESTIMADA  PRECIO VENTA</t>
  </si>
  <si>
    <t>MARZO 2023</t>
  </si>
  <si>
    <t>NIVEL TECNOLÓGICO</t>
  </si>
  <si>
    <t>Alto</t>
  </si>
  <si>
    <t>PRECIO ESPERADO ($/Kg)</t>
  </si>
  <si>
    <t>REGIÓN</t>
  </si>
  <si>
    <t>ARICA Y PARINACOTA</t>
  </si>
  <si>
    <t>INGRESO ESPERADO, con IVA ($)</t>
  </si>
  <si>
    <t>AGENCIA DE ÁREA</t>
  </si>
  <si>
    <t>ARICA</t>
  </si>
  <si>
    <t>DESTINO PRODUCCION</t>
  </si>
  <si>
    <t>Consumo fresco</t>
  </si>
  <si>
    <t>COMUNA/LOCALIDAD</t>
  </si>
  <si>
    <t>Azapa- Chca- Vitor- Pconcordia</t>
  </si>
  <si>
    <t>FECHA DE COSECHA</t>
  </si>
  <si>
    <t>Agosto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</si>
  <si>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</si>
  <si>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</si>
  <si>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</si>
  <si>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</si>
  <si>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</si>
  <si>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</si>
  <si>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</si>
  <si>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</si>
  <si>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</si>
  <si>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</si>
  <si>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</si>
  <si>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suelo</t>
  </si>
  <si>
    <t>JH</t>
  </si>
  <si>
    <t>marzo</t>
  </si>
  <si>
    <t>Almácigo y trasplante</t>
  </si>
  <si>
    <t>abril mayo</t>
  </si>
  <si>
    <t>Riego y fertirrigación</t>
  </si>
  <si>
    <t>marzo-agosto</t>
  </si>
  <si>
    <t>Aplicación materia orgánica</t>
  </si>
  <si>
    <t>Aplicación de fertilizantes</t>
  </si>
  <si>
    <t>marzo-julio</t>
  </si>
  <si>
    <t>Aplicación agroquímicos</t>
  </si>
  <si>
    <t>Amarre del pan</t>
  </si>
  <si>
    <t>agosto</t>
  </si>
  <si>
    <t>Cosecha, selección y embalaje</t>
  </si>
  <si>
    <t>Subtotal Jornadas Hombre</t>
  </si>
  <si>
    <t>JORNADAS ANIMAL</t>
  </si>
  <si>
    <t>Subtotal Jornadas Animal</t>
  </si>
  <si>
    <t>MAQUINARIA</t>
  </si>
  <si>
    <t>Tractor/Arado</t>
  </si>
  <si>
    <t>JM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</si>
  <si>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</si>
  <si>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</si>
  <si>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</si>
  <si>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</si>
  <si>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</si>
  <si>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</si>
  <si>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</si>
  <si>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</si>
  <si>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</si>
  <si>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 (sobre de 5000)</t>
  </si>
  <si>
    <t xml:space="preserve">u </t>
  </si>
  <si>
    <t>enero</t>
  </si>
  <si>
    <t>FERTILIZANTES</t>
  </si>
  <si>
    <t>Nitrato de potasio</t>
  </si>
  <si>
    <t>Kg</t>
  </si>
  <si>
    <t>marzo-abril</t>
  </si>
  <si>
    <t>Sulfato de potasio</t>
  </si>
  <si>
    <t>marzo-mayo</t>
  </si>
  <si>
    <t>Urea</t>
  </si>
  <si>
    <t>abril-julio</t>
  </si>
  <si>
    <t>Superfosfato triple</t>
  </si>
  <si>
    <t>fosfato monoamónico</t>
  </si>
  <si>
    <t>materia organica (guano)</t>
  </si>
  <si>
    <t>INSECTICIDAS</t>
  </si>
  <si>
    <t>Fitolin (F)</t>
  </si>
  <si>
    <t>Lt.</t>
  </si>
  <si>
    <t>Phyton 27</t>
  </si>
  <si>
    <t>Clorpirifos 48% EC</t>
  </si>
  <si>
    <t>abril-agosto</t>
  </si>
  <si>
    <t>Dimetoato 40% EC (I)</t>
  </si>
  <si>
    <t>Selecron 720 EC (I)</t>
  </si>
  <si>
    <t>Subtotal Insumos</t>
  </si>
  <si>
    <t>OTROS</t>
  </si>
  <si>
    <t>Item</t>
  </si>
  <si>
    <t>Cinta Gareta</t>
  </si>
  <si>
    <t>kg</t>
  </si>
  <si>
    <t>marzo- octubre</t>
  </si>
  <si>
    <t>Cinta de riego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</si>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</sst>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.0"/>
  </numFmts>
  <fonts count="10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6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3" fontId="1" fillId="2" borderId="6" xfId="0" applyNumberFormat="1" applyFont="1" applyFill="1" applyBorder="1"/>
    <xf numFmtId="0" fontId="1" fillId="0" borderId="0" xfId="0" applyNumberFormat="1" applyFo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5" fillId="0" borderId="57" xfId="0" applyFont="1" applyFill="1" applyBorder="1"/>
    <xf numFmtId="49" fontId="1" fillId="2" borderId="56" xfId="0" applyNumberFormat="1" applyFont="1" applyFill="1" applyBorder="1" applyAlignment="1">
      <alignment wrapText="1"/>
    </xf>
    <xf numFmtId="49" fontId="1" fillId="2" borderId="56" xfId="0" applyNumberFormat="1" applyFont="1" applyFill="1" applyBorder="1" applyAlignment="1">
      <alignment horizontal="center" wrapText="1"/>
    </xf>
    <xf numFmtId="49" fontId="1" fillId="2" borderId="57" xfId="0" applyNumberFormat="1" applyFont="1" applyFill="1" applyBorder="1" applyAlignment="1">
      <alignment wrapText="1"/>
    </xf>
    <xf numFmtId="49" fontId="1" fillId="2" borderId="57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0" fontId="1" fillId="2" borderId="6" xfId="0" applyNumberFormat="1" applyFont="1" applyFill="1" applyBorder="1"/>
    <xf numFmtId="49" fontId="6" fillId="2" borderId="6" xfId="0" applyNumberFormat="1" applyFont="1" applyFill="1" applyBorder="1"/>
    <xf numFmtId="0" fontId="1" fillId="2" borderId="6" xfId="0" applyFont="1" applyFill="1" applyBorder="1" applyAlignment="1">
      <alignment horizontal="center"/>
    </xf>
    <xf numFmtId="0" fontId="5" fillId="0" borderId="57" xfId="0" applyFont="1" applyFill="1" applyBorder="1" applyAlignment="1">
      <alignment wrapText="1"/>
    </xf>
    <xf numFmtId="0" fontId="1" fillId="10" borderId="56" xfId="0" applyFont="1" applyFill="1" applyBorder="1" applyAlignment="1">
      <alignment horizontal="center"/>
    </xf>
    <xf numFmtId="0" fontId="1" fillId="10" borderId="56" xfId="0" applyFont="1" applyFill="1" applyBorder="1"/>
    <xf numFmtId="3" fontId="1" fillId="10" borderId="56" xfId="0" applyNumberFormat="1" applyFont="1" applyFill="1" applyBorder="1"/>
    <xf numFmtId="3" fontId="1" fillId="2" borderId="57" xfId="0" applyNumberFormat="1" applyFont="1" applyFill="1" applyBorder="1"/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49" fontId="2" fillId="3" borderId="13" xfId="0" applyNumberFormat="1" applyFont="1" applyFill="1" applyBorder="1" applyAlignment="1">
      <alignment horizontal="justify" vertical="justify" wrapText="1"/>
    </xf>
    <xf numFmtId="0" fontId="1" fillId="2" borderId="24" xfId="0" applyFont="1" applyFill="1" applyBorder="1" applyAlignment="1">
      <alignment horizontal="justify" vertical="justify"/>
    </xf>
    <xf numFmtId="49" fontId="3" fillId="3" borderId="59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9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Alignment="1">
      <alignment horizontal="justify" vertical="justify"/>
    </xf>
    <xf numFmtId="0" fontId="0" fillId="0" borderId="0" xfId="0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59" xfId="0" applyNumberFormat="1" applyFont="1" applyFill="1" applyBorder="1" applyAlignment="1">
      <alignment horizontal="right" vertical="justify"/>
    </xf>
    <xf numFmtId="0" fontId="3" fillId="3" borderId="59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49" fontId="1" fillId="10" borderId="60" xfId="0" applyNumberFormat="1" applyFont="1" applyFill="1" applyBorder="1"/>
    <xf numFmtId="49" fontId="1" fillId="10" borderId="56" xfId="0" applyNumberFormat="1" applyFont="1" applyFill="1" applyBorder="1"/>
    <xf numFmtId="49" fontId="1" fillId="10" borderId="61" xfId="0" applyNumberFormat="1" applyFont="1" applyFill="1" applyBorder="1" applyAlignment="1">
      <alignment horizontal="center"/>
    </xf>
    <xf numFmtId="0" fontId="1" fillId="10" borderId="61" xfId="0" applyNumberFormat="1" applyFont="1" applyFill="1" applyBorder="1"/>
    <xf numFmtId="3" fontId="1" fillId="10" borderId="61" xfId="0" applyNumberFormat="1" applyFont="1" applyFill="1" applyBorder="1"/>
    <xf numFmtId="0" fontId="1" fillId="2" borderId="6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7" xfId="0" applyNumberFormat="1" applyFont="1" applyFill="1" applyBorder="1" applyAlignment="1">
      <alignment horizontal="right" vertical="center" wrapText="1"/>
    </xf>
    <xf numFmtId="0" fontId="1" fillId="2" borderId="57" xfId="0" applyNumberFormat="1" applyFont="1" applyFill="1" applyBorder="1" applyAlignment="1">
      <alignment horizontal="right" vertical="center" wrapText="1"/>
    </xf>
    <xf numFmtId="3" fontId="1" fillId="2" borderId="57" xfId="0" applyNumberFormat="1" applyFont="1" applyFill="1" applyBorder="1" applyAlignment="1">
      <alignment horizontal="right" vertical="center" wrapText="1"/>
    </xf>
    <xf numFmtId="0" fontId="1" fillId="0" borderId="57" xfId="0" applyNumberFormat="1" applyFont="1" applyBorder="1" applyAlignment="1">
      <alignment horizontal="right" vertical="center"/>
    </xf>
    <xf numFmtId="49" fontId="1" fillId="2" borderId="57" xfId="0" applyNumberFormat="1" applyFont="1" applyFill="1" applyBorder="1" applyAlignment="1">
      <alignment horizontal="left" vertical="center" wrapText="1"/>
    </xf>
    <xf numFmtId="0" fontId="1" fillId="0" borderId="57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1" fillId="2" borderId="56" xfId="0" applyNumberFormat="1" applyFont="1" applyFill="1" applyBorder="1" applyAlignment="1">
      <alignment horizontal="center"/>
    </xf>
    <xf numFmtId="3" fontId="1" fillId="2" borderId="56" xfId="0" applyNumberFormat="1" applyFont="1" applyFill="1" applyBorder="1"/>
    <xf numFmtId="164" fontId="1" fillId="2" borderId="6" xfId="0" applyNumberFormat="1" applyFont="1" applyFill="1" applyBorder="1" applyAlignment="1">
      <alignment horizontal="right" vertical="center"/>
    </xf>
    <xf numFmtId="0" fontId="5" fillId="0" borderId="57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5" fillId="0" borderId="62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 wrapText="1"/>
    </xf>
    <xf numFmtId="167" fontId="1" fillId="2" borderId="56" xfId="0" applyNumberFormat="1" applyFont="1" applyFill="1" applyBorder="1"/>
    <xf numFmtId="49" fontId="1" fillId="2" borderId="57" xfId="0" applyNumberFormat="1" applyFont="1" applyFill="1" applyBorder="1" applyAlignment="1">
      <alignment horizontal="center"/>
    </xf>
    <xf numFmtId="167" fontId="1" fillId="2" borderId="57" xfId="0" applyNumberFormat="1" applyFont="1" applyFill="1" applyBorder="1"/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9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workbookViewId="0">
      <selection activeCell="F75" sqref="F7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34" customFormat="1" ht="12" customHeight="1" x14ac:dyDescent="0.2">
      <c r="A9" s="32"/>
      <c r="B9" s="5" t="s">
        <v>0</v>
      </c>
      <c r="C9" s="119" t="s">
        <v>1</v>
      </c>
      <c r="D9" s="6"/>
      <c r="E9" s="156" t="s">
        <v>2</v>
      </c>
      <c r="F9" s="157"/>
      <c r="G9" s="124">
        <v>20000</v>
      </c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</row>
    <row r="10" spans="1:255" s="34" customFormat="1" ht="26.25" customHeight="1" x14ac:dyDescent="0.2">
      <c r="A10" s="32"/>
      <c r="B10" s="9" t="s">
        <v>3</v>
      </c>
      <c r="C10" s="120" t="s">
        <v>4</v>
      </c>
      <c r="D10" s="6"/>
      <c r="E10" s="158" t="s">
        <v>5</v>
      </c>
      <c r="F10" s="159"/>
      <c r="G10" s="119" t="s">
        <v>6</v>
      </c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</row>
    <row r="11" spans="1:255" s="34" customFormat="1" ht="18" customHeight="1" x14ac:dyDescent="0.2">
      <c r="A11" s="32"/>
      <c r="B11" s="9" t="s">
        <v>7</v>
      </c>
      <c r="C11" s="119" t="s">
        <v>8</v>
      </c>
      <c r="D11" s="6"/>
      <c r="E11" s="158" t="s">
        <v>9</v>
      </c>
      <c r="F11" s="159"/>
      <c r="G11" s="148">
        <v>550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</row>
    <row r="12" spans="1:255" s="34" customFormat="1" ht="11.25" customHeight="1" x14ac:dyDescent="0.2">
      <c r="A12" s="32"/>
      <c r="B12" s="9" t="s">
        <v>10</v>
      </c>
      <c r="C12" s="120" t="s">
        <v>11</v>
      </c>
      <c r="D12" s="6"/>
      <c r="E12" s="122" t="s">
        <v>12</v>
      </c>
      <c r="F12" s="150"/>
      <c r="G12" s="123">
        <f>(G9*G11)</f>
        <v>11000000</v>
      </c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</row>
    <row r="13" spans="1:255" s="34" customFormat="1" ht="11.25" customHeight="1" x14ac:dyDescent="0.2">
      <c r="A13" s="32"/>
      <c r="B13" s="9" t="s">
        <v>13</v>
      </c>
      <c r="C13" s="119" t="s">
        <v>14</v>
      </c>
      <c r="D13" s="6"/>
      <c r="E13" s="158" t="s">
        <v>15</v>
      </c>
      <c r="F13" s="159"/>
      <c r="G13" s="119" t="s">
        <v>16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</row>
    <row r="14" spans="1:255" s="34" customFormat="1" ht="13.5" customHeight="1" x14ac:dyDescent="0.2">
      <c r="A14" s="32"/>
      <c r="B14" s="9" t="s">
        <v>17</v>
      </c>
      <c r="C14" s="119" t="s">
        <v>18</v>
      </c>
      <c r="D14" s="6"/>
      <c r="E14" s="158" t="s">
        <v>19</v>
      </c>
      <c r="F14" s="159"/>
      <c r="G14" s="119" t="s">
        <v>20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</row>
    <row r="15" spans="1:255" s="34" customFormat="1" ht="25.5" customHeight="1" x14ac:dyDescent="0.2">
      <c r="A15" s="32"/>
      <c r="B15" s="9" t="s">
        <v>21</v>
      </c>
      <c r="C15" s="121">
        <v>44989</v>
      </c>
      <c r="D15" s="6"/>
      <c r="E15" s="160" t="s">
        <v>22</v>
      </c>
      <c r="F15" s="161"/>
      <c r="G15" s="120" t="s">
        <v>23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</row>
    <row r="16" spans="1:255" s="34" customFormat="1" ht="12" customHeight="1" x14ac:dyDescent="0.25">
      <c r="A16" s="35"/>
      <c r="B16" s="36"/>
      <c r="C16" s="37"/>
      <c r="D16" s="38"/>
      <c r="E16" s="39"/>
      <c r="F16" s="39"/>
      <c r="G16" s="40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</row>
    <row r="17" spans="1:255" s="34" customFormat="1" ht="12" customHeight="1" x14ac:dyDescent="0.25">
      <c r="A17" s="41"/>
      <c r="B17" s="162" t="s">
        <v>24</v>
      </c>
      <c r="C17" s="163"/>
      <c r="D17" s="163"/>
      <c r="E17" s="163"/>
      <c r="F17" s="163"/>
      <c r="G17" s="16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</row>
    <row r="18" spans="1:255" s="34" customFormat="1" ht="12" customHeight="1" x14ac:dyDescent="0.25">
      <c r="A18" s="35"/>
      <c r="B18" s="42"/>
      <c r="C18" s="43"/>
      <c r="D18" s="43"/>
      <c r="E18" s="43"/>
      <c r="F18" s="43"/>
      <c r="G18" s="4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</row>
    <row r="19" spans="1:255" s="34" customFormat="1" ht="12" customHeight="1" x14ac:dyDescent="0.25">
      <c r="A19" s="32"/>
      <c r="B19" s="44" t="s">
        <v>25</v>
      </c>
      <c r="C19" s="45"/>
      <c r="D19" s="38"/>
      <c r="E19" s="38"/>
      <c r="F19" s="38"/>
      <c r="G19" s="38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</row>
    <row r="20" spans="1:255" s="34" customFormat="1" ht="24" customHeight="1" x14ac:dyDescent="0.25">
      <c r="A20" s="41"/>
      <c r="B20" s="46" t="s">
        <v>26</v>
      </c>
      <c r="C20" s="46" t="s">
        <v>27</v>
      </c>
      <c r="D20" s="46" t="s">
        <v>28</v>
      </c>
      <c r="E20" s="46" t="s">
        <v>29</v>
      </c>
      <c r="F20" s="46" t="s">
        <v>30</v>
      </c>
      <c r="G20" s="46" t="s">
        <v>31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</row>
    <row r="21" spans="1:255" s="34" customFormat="1" ht="12.75" customHeight="1" x14ac:dyDescent="0.2">
      <c r="A21" s="41"/>
      <c r="B21" s="12" t="s">
        <v>32</v>
      </c>
      <c r="C21" s="120" t="s">
        <v>33</v>
      </c>
      <c r="D21" s="130">
        <v>8</v>
      </c>
      <c r="E21" s="149" t="s">
        <v>34</v>
      </c>
      <c r="F21" s="123">
        <v>40000</v>
      </c>
      <c r="G21" s="123">
        <f>(D21*F21)</f>
        <v>320000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</row>
    <row r="22" spans="1:255" s="34" customFormat="1" ht="12.75" customHeight="1" x14ac:dyDescent="0.2">
      <c r="A22" s="41"/>
      <c r="B22" s="12" t="s">
        <v>35</v>
      </c>
      <c r="C22" s="120" t="s">
        <v>33</v>
      </c>
      <c r="D22" s="130">
        <v>1</v>
      </c>
      <c r="E22" s="149" t="s">
        <v>36</v>
      </c>
      <c r="F22" s="123">
        <v>40000</v>
      </c>
      <c r="G22" s="123">
        <f t="shared" ref="G22:G26" si="0">(D22*F22)</f>
        <v>40000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</row>
    <row r="23" spans="1:255" s="34" customFormat="1" ht="12.75" customHeight="1" x14ac:dyDescent="0.2">
      <c r="A23" s="41"/>
      <c r="B23" s="12" t="s">
        <v>37</v>
      </c>
      <c r="C23" s="120" t="s">
        <v>33</v>
      </c>
      <c r="D23" s="130">
        <v>6</v>
      </c>
      <c r="E23" s="149" t="s">
        <v>38</v>
      </c>
      <c r="F23" s="123">
        <v>40000</v>
      </c>
      <c r="G23" s="123">
        <f t="shared" si="0"/>
        <v>240000</v>
      </c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</row>
    <row r="24" spans="1:255" s="34" customFormat="1" ht="12.75" customHeight="1" x14ac:dyDescent="0.2">
      <c r="A24" s="41"/>
      <c r="B24" s="12" t="s">
        <v>39</v>
      </c>
      <c r="C24" s="120" t="s">
        <v>33</v>
      </c>
      <c r="D24" s="130">
        <v>4</v>
      </c>
      <c r="E24" s="149" t="s">
        <v>34</v>
      </c>
      <c r="F24" s="123">
        <v>40000</v>
      </c>
      <c r="G24" s="123">
        <f t="shared" si="0"/>
        <v>160000</v>
      </c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</row>
    <row r="25" spans="1:255" s="34" customFormat="1" ht="12.75" customHeight="1" x14ac:dyDescent="0.2">
      <c r="A25" s="41"/>
      <c r="B25" s="12" t="s">
        <v>40</v>
      </c>
      <c r="C25" s="120" t="s">
        <v>33</v>
      </c>
      <c r="D25" s="130">
        <v>4</v>
      </c>
      <c r="E25" s="149" t="s">
        <v>41</v>
      </c>
      <c r="F25" s="123">
        <v>40000</v>
      </c>
      <c r="G25" s="123">
        <f t="shared" si="0"/>
        <v>160000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</row>
    <row r="26" spans="1:255" s="34" customFormat="1" ht="12.75" customHeight="1" x14ac:dyDescent="0.2">
      <c r="A26" s="41"/>
      <c r="B26" s="12" t="s">
        <v>42</v>
      </c>
      <c r="C26" s="120" t="s">
        <v>33</v>
      </c>
      <c r="D26" s="130">
        <v>8</v>
      </c>
      <c r="E26" s="149" t="s">
        <v>38</v>
      </c>
      <c r="F26" s="123">
        <v>40000</v>
      </c>
      <c r="G26" s="123">
        <f t="shared" si="0"/>
        <v>320000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</row>
    <row r="27" spans="1:255" s="34" customFormat="1" ht="12.75" customHeight="1" x14ac:dyDescent="0.2">
      <c r="A27" s="41"/>
      <c r="B27" s="12" t="s">
        <v>43</v>
      </c>
      <c r="C27" s="120" t="s">
        <v>33</v>
      </c>
      <c r="D27" s="130">
        <v>10</v>
      </c>
      <c r="E27" s="149" t="s">
        <v>44</v>
      </c>
      <c r="F27" s="123">
        <v>40000</v>
      </c>
      <c r="G27" s="123">
        <f>(D27*F27)</f>
        <v>400000</v>
      </c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</row>
    <row r="28" spans="1:255" s="34" customFormat="1" ht="12.75" customHeight="1" x14ac:dyDescent="0.2">
      <c r="A28" s="41"/>
      <c r="B28" s="12" t="s">
        <v>45</v>
      </c>
      <c r="C28" s="120" t="s">
        <v>33</v>
      </c>
      <c r="D28" s="130">
        <v>15</v>
      </c>
      <c r="E28" s="149" t="s">
        <v>44</v>
      </c>
      <c r="F28" s="123">
        <v>40000</v>
      </c>
      <c r="G28" s="123">
        <f>(D28*F28)</f>
        <v>600000</v>
      </c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</row>
    <row r="29" spans="1:255" s="34" customFormat="1" ht="12.75" customHeight="1" x14ac:dyDescent="0.25">
      <c r="A29" s="41"/>
      <c r="B29" s="47" t="s">
        <v>46</v>
      </c>
      <c r="C29" s="116"/>
      <c r="D29" s="116"/>
      <c r="E29" s="116"/>
      <c r="F29" s="116"/>
      <c r="G29" s="117">
        <f>SUM(G21:G28)</f>
        <v>2240000</v>
      </c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</row>
    <row r="30" spans="1:255" s="34" customFormat="1" ht="12" customHeight="1" x14ac:dyDescent="0.25">
      <c r="A30" s="35"/>
      <c r="B30" s="42"/>
      <c r="C30" s="43"/>
      <c r="D30" s="43"/>
      <c r="E30" s="43"/>
      <c r="F30" s="48"/>
      <c r="G30" s="48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</row>
    <row r="31" spans="1:255" s="34" customFormat="1" ht="12" customHeight="1" x14ac:dyDescent="0.25">
      <c r="A31" s="32"/>
      <c r="B31" s="49" t="s">
        <v>47</v>
      </c>
      <c r="C31" s="50"/>
      <c r="D31" s="51"/>
      <c r="E31" s="51"/>
      <c r="F31" s="51"/>
      <c r="G31" s="51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</row>
    <row r="32" spans="1:255" s="34" customFormat="1" ht="24" customHeight="1" x14ac:dyDescent="0.25">
      <c r="A32" s="32"/>
      <c r="B32" s="52" t="s">
        <v>26</v>
      </c>
      <c r="C32" s="53" t="s">
        <v>27</v>
      </c>
      <c r="D32" s="53" t="s">
        <v>28</v>
      </c>
      <c r="E32" s="52" t="s">
        <v>29</v>
      </c>
      <c r="F32" s="53" t="s">
        <v>30</v>
      </c>
      <c r="G32" s="52" t="s">
        <v>31</v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</row>
    <row r="33" spans="1:255" s="34" customFormat="1" ht="12" customHeight="1" x14ac:dyDescent="0.25">
      <c r="A33" s="32"/>
      <c r="B33" s="54"/>
      <c r="C33" s="54"/>
      <c r="D33" s="54"/>
      <c r="E33" s="54"/>
      <c r="F33" s="54"/>
      <c r="G33" s="54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</row>
    <row r="34" spans="1:255" s="34" customFormat="1" ht="12" customHeight="1" x14ac:dyDescent="0.25">
      <c r="A34" s="32"/>
      <c r="B34" s="55" t="s">
        <v>48</v>
      </c>
      <c r="C34" s="56"/>
      <c r="D34" s="56"/>
      <c r="E34" s="56"/>
      <c r="F34" s="56"/>
      <c r="G34" s="56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</row>
    <row r="35" spans="1:255" s="34" customFormat="1" ht="12" customHeight="1" x14ac:dyDescent="0.25">
      <c r="A35" s="35"/>
      <c r="B35" s="57"/>
      <c r="C35" s="58"/>
      <c r="D35" s="58"/>
      <c r="E35" s="58"/>
      <c r="F35" s="59"/>
      <c r="G35" s="59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</row>
    <row r="36" spans="1:255" s="34" customFormat="1" ht="12" customHeight="1" x14ac:dyDescent="0.25">
      <c r="A36" s="32"/>
      <c r="B36" s="49" t="s">
        <v>49</v>
      </c>
      <c r="C36" s="50"/>
      <c r="D36" s="51"/>
      <c r="E36" s="51"/>
      <c r="F36" s="51"/>
      <c r="G36" s="51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</row>
    <row r="37" spans="1:255" s="34" customFormat="1" ht="24" customHeight="1" x14ac:dyDescent="0.25">
      <c r="A37" s="32"/>
      <c r="B37" s="64" t="s">
        <v>26</v>
      </c>
      <c r="C37" s="64" t="s">
        <v>27</v>
      </c>
      <c r="D37" s="64" t="s">
        <v>28</v>
      </c>
      <c r="E37" s="64" t="s">
        <v>29</v>
      </c>
      <c r="F37" s="65" t="s">
        <v>30</v>
      </c>
      <c r="G37" s="64" t="s">
        <v>31</v>
      </c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</row>
    <row r="38" spans="1:255" s="34" customFormat="1" ht="12.75" x14ac:dyDescent="0.25">
      <c r="A38" s="61"/>
      <c r="B38" s="143" t="s">
        <v>50</v>
      </c>
      <c r="C38" s="139" t="s">
        <v>51</v>
      </c>
      <c r="D38" s="140">
        <v>5</v>
      </c>
      <c r="E38" s="120" t="s">
        <v>34</v>
      </c>
      <c r="F38" s="141">
        <v>45000</v>
      </c>
      <c r="G38" s="141">
        <f t="shared" ref="G38:G41" si="1">(D38*F38)</f>
        <v>225000</v>
      </c>
      <c r="H38" s="33"/>
      <c r="I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</row>
    <row r="39" spans="1:255" s="34" customFormat="1" ht="12.75" x14ac:dyDescent="0.25">
      <c r="A39" s="61"/>
      <c r="B39" s="145" t="s">
        <v>52</v>
      </c>
      <c r="C39" s="139" t="s">
        <v>51</v>
      </c>
      <c r="D39" s="130">
        <v>3</v>
      </c>
      <c r="E39" s="120" t="s">
        <v>34</v>
      </c>
      <c r="F39" s="141">
        <v>45000</v>
      </c>
      <c r="G39" s="141">
        <f t="shared" si="1"/>
        <v>135000</v>
      </c>
      <c r="H39" s="33"/>
      <c r="I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</row>
    <row r="40" spans="1:255" s="34" customFormat="1" ht="12.75" x14ac:dyDescent="0.25">
      <c r="A40" s="61"/>
      <c r="B40" s="143" t="s">
        <v>53</v>
      </c>
      <c r="C40" s="139" t="s">
        <v>51</v>
      </c>
      <c r="D40" s="140">
        <v>3</v>
      </c>
      <c r="E40" s="120" t="s">
        <v>34</v>
      </c>
      <c r="F40" s="141">
        <v>45000</v>
      </c>
      <c r="G40" s="141">
        <f t="shared" si="1"/>
        <v>135000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</row>
    <row r="41" spans="1:255" s="34" customFormat="1" ht="12.75" x14ac:dyDescent="0.25">
      <c r="A41" s="61"/>
      <c r="B41" s="144" t="s">
        <v>54</v>
      </c>
      <c r="C41" s="139" t="s">
        <v>51</v>
      </c>
      <c r="D41" s="142">
        <v>4</v>
      </c>
      <c r="E41" s="120" t="s">
        <v>34</v>
      </c>
      <c r="F41" s="141">
        <v>45000</v>
      </c>
      <c r="G41" s="141">
        <f t="shared" si="1"/>
        <v>180000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</row>
    <row r="42" spans="1:255" s="34" customFormat="1" ht="12.75" customHeight="1" x14ac:dyDescent="0.25">
      <c r="A42" s="32"/>
      <c r="B42" s="62" t="s">
        <v>55</v>
      </c>
      <c r="C42" s="115"/>
      <c r="D42" s="115"/>
      <c r="E42" s="115"/>
      <c r="F42" s="115"/>
      <c r="G42" s="114">
        <f>SUM(G38:G41)</f>
        <v>675000</v>
      </c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</row>
    <row r="43" spans="1:255" s="34" customFormat="1" ht="12" customHeight="1" x14ac:dyDescent="0.25">
      <c r="A43" s="35"/>
      <c r="B43" s="57"/>
      <c r="C43" s="58"/>
      <c r="D43" s="58"/>
      <c r="E43" s="58"/>
      <c r="F43" s="59"/>
      <c r="G43" s="59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</row>
    <row r="44" spans="1:255" s="34" customFormat="1" ht="12" customHeight="1" x14ac:dyDescent="0.25">
      <c r="A44" s="32"/>
      <c r="B44" s="49" t="s">
        <v>56</v>
      </c>
      <c r="C44" s="50"/>
      <c r="D44" s="51"/>
      <c r="E44" s="51"/>
      <c r="F44" s="51"/>
      <c r="G44" s="51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</row>
    <row r="45" spans="1:255" s="34" customFormat="1" ht="24" customHeight="1" x14ac:dyDescent="0.25">
      <c r="A45" s="32"/>
      <c r="B45" s="60" t="s">
        <v>57</v>
      </c>
      <c r="C45" s="65" t="s">
        <v>58</v>
      </c>
      <c r="D45" s="65" t="s">
        <v>59</v>
      </c>
      <c r="E45" s="65" t="s">
        <v>29</v>
      </c>
      <c r="F45" s="65" t="s">
        <v>30</v>
      </c>
      <c r="G45" s="65" t="s">
        <v>31</v>
      </c>
      <c r="H45" s="33"/>
      <c r="I45" s="33"/>
      <c r="J45" s="33"/>
      <c r="K45" s="6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</row>
    <row r="46" spans="1:255" s="34" customFormat="1" ht="12.75" customHeight="1" x14ac:dyDescent="0.25">
      <c r="A46" s="41"/>
      <c r="B46" s="17" t="s">
        <v>60</v>
      </c>
      <c r="C46" s="18"/>
      <c r="D46" s="18"/>
      <c r="E46" s="18"/>
      <c r="F46" s="18"/>
      <c r="G46" s="18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</row>
    <row r="47" spans="1:255" s="34" customFormat="1" ht="12.75" customHeight="1" x14ac:dyDescent="0.2">
      <c r="A47" s="41"/>
      <c r="B47" s="10" t="s">
        <v>61</v>
      </c>
      <c r="C47" s="19" t="s">
        <v>62</v>
      </c>
      <c r="D47" s="20">
        <v>4</v>
      </c>
      <c r="E47" s="19" t="s">
        <v>63</v>
      </c>
      <c r="F47" s="7">
        <v>84874</v>
      </c>
      <c r="G47" s="7">
        <f>(D47*F47)</f>
        <v>339496</v>
      </c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</row>
    <row r="48" spans="1:255" s="34" customFormat="1" ht="12.75" customHeight="1" x14ac:dyDescent="0.2">
      <c r="A48" s="41"/>
      <c r="B48" s="21" t="s">
        <v>64</v>
      </c>
      <c r="C48" s="22"/>
      <c r="D48" s="11"/>
      <c r="E48" s="22"/>
      <c r="F48" s="7"/>
      <c r="G48" s="7">
        <f t="shared" ref="G48:G60" si="2">(D48*F48)</f>
        <v>0</v>
      </c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</row>
    <row r="49" spans="1:255" s="34" customFormat="1" ht="12.75" customHeight="1" x14ac:dyDescent="0.2">
      <c r="A49" s="41"/>
      <c r="B49" s="10" t="s">
        <v>65</v>
      </c>
      <c r="C49" s="19" t="s">
        <v>66</v>
      </c>
      <c r="D49" s="20">
        <v>200</v>
      </c>
      <c r="E49" s="151" t="s">
        <v>67</v>
      </c>
      <c r="F49" s="7">
        <v>1528</v>
      </c>
      <c r="G49" s="7">
        <f t="shared" si="2"/>
        <v>305600</v>
      </c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</row>
    <row r="50" spans="1:255" s="34" customFormat="1" ht="12.75" customHeight="1" x14ac:dyDescent="0.2">
      <c r="A50" s="41"/>
      <c r="B50" s="10" t="s">
        <v>68</v>
      </c>
      <c r="C50" s="19" t="s">
        <v>66</v>
      </c>
      <c r="D50" s="20">
        <v>150</v>
      </c>
      <c r="E50" s="152" t="s">
        <v>69</v>
      </c>
      <c r="F50" s="7">
        <v>2182</v>
      </c>
      <c r="G50" s="7">
        <f t="shared" si="2"/>
        <v>327300</v>
      </c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</row>
    <row r="51" spans="1:255" s="34" customFormat="1" ht="12.75" customHeight="1" x14ac:dyDescent="0.2">
      <c r="A51" s="41"/>
      <c r="B51" s="10" t="s">
        <v>70</v>
      </c>
      <c r="C51" s="19" t="s">
        <v>66</v>
      </c>
      <c r="D51" s="20">
        <v>300</v>
      </c>
      <c r="E51" s="151" t="s">
        <v>71</v>
      </c>
      <c r="F51" s="7">
        <v>958</v>
      </c>
      <c r="G51" s="7">
        <f t="shared" si="2"/>
        <v>287400</v>
      </c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</row>
    <row r="52" spans="1:255" s="34" customFormat="1" ht="12.75" customHeight="1" x14ac:dyDescent="0.2">
      <c r="A52" s="41"/>
      <c r="B52" s="10" t="s">
        <v>72</v>
      </c>
      <c r="C52" s="19" t="s">
        <v>66</v>
      </c>
      <c r="D52" s="20">
        <v>250</v>
      </c>
      <c r="E52" s="151" t="s">
        <v>67</v>
      </c>
      <c r="F52" s="7">
        <v>403</v>
      </c>
      <c r="G52" s="7">
        <f t="shared" si="2"/>
        <v>100750</v>
      </c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</row>
    <row r="53" spans="1:255" s="34" customFormat="1" ht="12.75" customHeight="1" x14ac:dyDescent="0.2">
      <c r="A53" s="41"/>
      <c r="B53" s="10" t="s">
        <v>73</v>
      </c>
      <c r="C53" s="19" t="s">
        <v>66</v>
      </c>
      <c r="D53" s="20">
        <v>100</v>
      </c>
      <c r="E53" s="152" t="s">
        <v>67</v>
      </c>
      <c r="F53" s="7">
        <v>1462</v>
      </c>
      <c r="G53" s="7">
        <f t="shared" si="2"/>
        <v>146200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</row>
    <row r="54" spans="1:255" s="34" customFormat="1" ht="12.75" customHeight="1" x14ac:dyDescent="0.2">
      <c r="A54" s="41"/>
      <c r="B54" s="10" t="s">
        <v>74</v>
      </c>
      <c r="C54" s="19" t="s">
        <v>66</v>
      </c>
      <c r="D54" s="20">
        <v>8000</v>
      </c>
      <c r="E54" s="151" t="s">
        <v>34</v>
      </c>
      <c r="F54" s="7">
        <v>132</v>
      </c>
      <c r="G54" s="7">
        <f t="shared" si="2"/>
        <v>1056000</v>
      </c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  <c r="IT54" s="33"/>
      <c r="IU54" s="33"/>
    </row>
    <row r="55" spans="1:255" s="34" customFormat="1" ht="12.75" customHeight="1" x14ac:dyDescent="0.2">
      <c r="A55" s="41"/>
      <c r="B55" s="21" t="s">
        <v>75</v>
      </c>
      <c r="C55" s="22"/>
      <c r="D55" s="11"/>
      <c r="E55" s="22"/>
      <c r="F55" s="7"/>
      <c r="G55" s="7">
        <f t="shared" si="2"/>
        <v>0</v>
      </c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  <c r="IT55" s="33"/>
      <c r="IU55" s="33"/>
    </row>
    <row r="56" spans="1:255" s="34" customFormat="1" ht="12.75" customHeight="1" x14ac:dyDescent="0.2">
      <c r="A56" s="41"/>
      <c r="B56" s="125" t="s">
        <v>76</v>
      </c>
      <c r="C56" s="24" t="s">
        <v>77</v>
      </c>
      <c r="D56" s="25">
        <v>5</v>
      </c>
      <c r="E56" s="151" t="s">
        <v>71</v>
      </c>
      <c r="F56" s="26">
        <v>4800</v>
      </c>
      <c r="G56" s="7">
        <f t="shared" si="2"/>
        <v>24000</v>
      </c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</row>
    <row r="57" spans="1:255" s="34" customFormat="1" ht="12.75" customHeight="1" x14ac:dyDescent="0.2">
      <c r="A57" s="41"/>
      <c r="B57" s="23" t="s">
        <v>78</v>
      </c>
      <c r="C57" s="24" t="s">
        <v>77</v>
      </c>
      <c r="D57" s="25">
        <v>0.5</v>
      </c>
      <c r="E57" s="151" t="s">
        <v>71</v>
      </c>
      <c r="F57" s="26">
        <v>53781</v>
      </c>
      <c r="G57" s="7">
        <f t="shared" si="2"/>
        <v>26890.5</v>
      </c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  <c r="IU57" s="33"/>
    </row>
    <row r="58" spans="1:255" s="34" customFormat="1" ht="12.75" customHeight="1" x14ac:dyDescent="0.2">
      <c r="A58" s="41"/>
      <c r="B58" s="8" t="s">
        <v>79</v>
      </c>
      <c r="C58" s="24" t="s">
        <v>77</v>
      </c>
      <c r="D58" s="25">
        <v>10</v>
      </c>
      <c r="E58" s="151" t="s">
        <v>80</v>
      </c>
      <c r="F58" s="26">
        <v>17647</v>
      </c>
      <c r="G58" s="7">
        <f t="shared" si="2"/>
        <v>176470</v>
      </c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  <c r="IT58" s="33"/>
      <c r="IU58" s="33"/>
    </row>
    <row r="59" spans="1:255" s="34" customFormat="1" ht="12.75" customHeight="1" x14ac:dyDescent="0.2">
      <c r="A59" s="41"/>
      <c r="B59" s="126" t="s">
        <v>81</v>
      </c>
      <c r="C59" s="24" t="s">
        <v>77</v>
      </c>
      <c r="D59" s="25">
        <v>2</v>
      </c>
      <c r="E59" s="151" t="s">
        <v>80</v>
      </c>
      <c r="F59" s="26">
        <v>13781</v>
      </c>
      <c r="G59" s="7">
        <f t="shared" si="2"/>
        <v>27562</v>
      </c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  <c r="IT59" s="33"/>
      <c r="IU59" s="33"/>
    </row>
    <row r="60" spans="1:255" s="34" customFormat="1" ht="12.75" customHeight="1" x14ac:dyDescent="0.2">
      <c r="A60" s="41"/>
      <c r="B60" s="126" t="s">
        <v>82</v>
      </c>
      <c r="C60" s="127" t="s">
        <v>77</v>
      </c>
      <c r="D60" s="128">
        <v>2</v>
      </c>
      <c r="E60" s="152" t="s">
        <v>80</v>
      </c>
      <c r="F60" s="129">
        <v>39076</v>
      </c>
      <c r="G60" s="7">
        <f t="shared" si="2"/>
        <v>78152</v>
      </c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  <c r="IT60" s="33"/>
      <c r="IU60" s="33"/>
    </row>
    <row r="61" spans="1:255" s="34" customFormat="1" ht="13.5" customHeight="1" x14ac:dyDescent="0.25">
      <c r="A61" s="32"/>
      <c r="B61" s="55" t="s">
        <v>83</v>
      </c>
      <c r="C61" s="115"/>
      <c r="D61" s="115"/>
      <c r="E61" s="115"/>
      <c r="F61" s="115"/>
      <c r="G61" s="114">
        <f>SUM(G46:G60)</f>
        <v>2895820.5</v>
      </c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</row>
    <row r="62" spans="1:255" s="34" customFormat="1" ht="12" customHeight="1" x14ac:dyDescent="0.25">
      <c r="A62" s="35"/>
      <c r="B62" s="57"/>
      <c r="C62" s="58"/>
      <c r="D62" s="58"/>
      <c r="E62" s="58"/>
      <c r="F62" s="59"/>
      <c r="G62" s="59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  <c r="IU62" s="33"/>
    </row>
    <row r="63" spans="1:255" s="34" customFormat="1" ht="12" customHeight="1" x14ac:dyDescent="0.25">
      <c r="A63" s="32"/>
      <c r="B63" s="49" t="s">
        <v>84</v>
      </c>
      <c r="C63" s="50"/>
      <c r="D63" s="51"/>
      <c r="E63" s="51"/>
      <c r="F63" s="51"/>
      <c r="G63" s="51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  <c r="IT63" s="33"/>
      <c r="IU63" s="33"/>
    </row>
    <row r="64" spans="1:255" s="34" customFormat="1" ht="24" customHeight="1" x14ac:dyDescent="0.25">
      <c r="A64" s="32"/>
      <c r="B64" s="64" t="s">
        <v>85</v>
      </c>
      <c r="C64" s="65" t="s">
        <v>58</v>
      </c>
      <c r="D64" s="66" t="s">
        <v>59</v>
      </c>
      <c r="E64" s="64" t="s">
        <v>29</v>
      </c>
      <c r="F64" s="66" t="s">
        <v>30</v>
      </c>
      <c r="G64" s="67" t="s">
        <v>31</v>
      </c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  <c r="IT64" s="33"/>
      <c r="IU64" s="33"/>
    </row>
    <row r="65" spans="1:255" s="34" customFormat="1" ht="12.75" x14ac:dyDescent="0.2">
      <c r="A65" s="61"/>
      <c r="B65" s="13" t="s">
        <v>86</v>
      </c>
      <c r="C65" s="146" t="s">
        <v>87</v>
      </c>
      <c r="D65" s="147">
        <v>10</v>
      </c>
      <c r="E65" s="14" t="s">
        <v>88</v>
      </c>
      <c r="F65" s="153">
        <v>3151</v>
      </c>
      <c r="G65" s="27">
        <f t="shared" ref="G65:G66" si="3">(D65*F65)</f>
        <v>31510</v>
      </c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  <c r="IT65" s="33"/>
      <c r="IU65" s="33"/>
    </row>
    <row r="66" spans="1:255" s="34" customFormat="1" ht="12.75" x14ac:dyDescent="0.2">
      <c r="A66" s="61"/>
      <c r="B66" s="15" t="s">
        <v>89</v>
      </c>
      <c r="C66" s="154" t="s">
        <v>62</v>
      </c>
      <c r="D66" s="27">
        <v>6</v>
      </c>
      <c r="E66" s="16" t="s">
        <v>63</v>
      </c>
      <c r="F66" s="155">
        <v>182513</v>
      </c>
      <c r="G66" s="27">
        <f t="shared" si="3"/>
        <v>1095078</v>
      </c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  <c r="IT66" s="33"/>
      <c r="IU66" s="33"/>
    </row>
    <row r="67" spans="1:255" s="34" customFormat="1" ht="13.5" customHeight="1" x14ac:dyDescent="0.25">
      <c r="A67" s="32"/>
      <c r="B67" s="68" t="s">
        <v>90</v>
      </c>
      <c r="C67" s="118"/>
      <c r="D67" s="118"/>
      <c r="E67" s="118"/>
      <c r="F67" s="118"/>
      <c r="G67" s="113">
        <f>SUM(G65:G66)</f>
        <v>1126588</v>
      </c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  <c r="IT67" s="33"/>
      <c r="IU67" s="33"/>
    </row>
    <row r="68" spans="1:255" s="34" customFormat="1" ht="12" customHeight="1" x14ac:dyDescent="0.25">
      <c r="A68" s="35"/>
      <c r="B68" s="69"/>
      <c r="C68" s="69"/>
      <c r="D68" s="69"/>
      <c r="E68" s="69"/>
      <c r="F68" s="70"/>
      <c r="G68" s="70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  <c r="IT68" s="33"/>
      <c r="IU68" s="33"/>
    </row>
    <row r="69" spans="1:255" s="34" customFormat="1" ht="12" customHeight="1" x14ac:dyDescent="0.25">
      <c r="A69" s="61"/>
      <c r="B69" s="71" t="s">
        <v>91</v>
      </c>
      <c r="C69" s="72"/>
      <c r="D69" s="72"/>
      <c r="E69" s="72"/>
      <c r="F69" s="72"/>
      <c r="G69" s="109">
        <f>G29+G42+G61+G67</f>
        <v>6937408.5</v>
      </c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  <c r="IT69" s="33"/>
      <c r="IU69" s="33"/>
    </row>
    <row r="70" spans="1:255" s="34" customFormat="1" ht="12" customHeight="1" x14ac:dyDescent="0.25">
      <c r="A70" s="61"/>
      <c r="B70" s="73" t="s">
        <v>92</v>
      </c>
      <c r="C70" s="74"/>
      <c r="D70" s="74"/>
      <c r="E70" s="74"/>
      <c r="F70" s="74"/>
      <c r="G70" s="110">
        <f>G69*0.05</f>
        <v>346870.42500000005</v>
      </c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  <c r="IT70" s="33"/>
      <c r="IU70" s="33"/>
    </row>
    <row r="71" spans="1:255" s="34" customFormat="1" ht="12" customHeight="1" x14ac:dyDescent="0.25">
      <c r="A71" s="61"/>
      <c r="B71" s="75" t="s">
        <v>93</v>
      </c>
      <c r="C71" s="76"/>
      <c r="D71" s="76"/>
      <c r="E71" s="76"/>
      <c r="F71" s="76"/>
      <c r="G71" s="111">
        <f>G70+G69</f>
        <v>7284278.9249999998</v>
      </c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  <c r="IT71" s="33"/>
      <c r="IU71" s="33"/>
    </row>
    <row r="72" spans="1:255" s="34" customFormat="1" ht="12" customHeight="1" x14ac:dyDescent="0.25">
      <c r="A72" s="61"/>
      <c r="B72" s="73" t="s">
        <v>94</v>
      </c>
      <c r="C72" s="74"/>
      <c r="D72" s="74"/>
      <c r="E72" s="74"/>
      <c r="F72" s="74"/>
      <c r="G72" s="110">
        <f>G12</f>
        <v>11000000</v>
      </c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  <c r="IT72" s="33"/>
      <c r="IU72" s="33"/>
    </row>
    <row r="73" spans="1:255" s="34" customFormat="1" ht="12" customHeight="1" x14ac:dyDescent="0.25">
      <c r="A73" s="61"/>
      <c r="B73" s="77" t="s">
        <v>95</v>
      </c>
      <c r="C73" s="78"/>
      <c r="D73" s="78"/>
      <c r="E73" s="78"/>
      <c r="F73" s="78"/>
      <c r="G73" s="112">
        <f>G72-G71</f>
        <v>3715721.0750000002</v>
      </c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  <c r="IT73" s="33"/>
      <c r="IU73" s="33"/>
    </row>
    <row r="74" spans="1:255" s="34" customFormat="1" ht="12" customHeight="1" x14ac:dyDescent="0.25">
      <c r="A74" s="61"/>
      <c r="B74" s="79" t="s">
        <v>96</v>
      </c>
      <c r="C74" s="80"/>
      <c r="D74" s="80"/>
      <c r="E74" s="80"/>
      <c r="F74" s="80"/>
      <c r="G74" s="81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33"/>
      <c r="GP74" s="33"/>
      <c r="GQ74" s="33"/>
      <c r="GR74" s="33"/>
      <c r="GS74" s="33"/>
      <c r="GT74" s="33"/>
      <c r="GU74" s="33"/>
      <c r="GV74" s="33"/>
      <c r="GW74" s="33"/>
      <c r="GX74" s="33"/>
      <c r="GY74" s="33"/>
      <c r="GZ74" s="33"/>
      <c r="HA74" s="33"/>
      <c r="HB74" s="33"/>
      <c r="HC74" s="33"/>
      <c r="HD74" s="33"/>
      <c r="HE74" s="33"/>
      <c r="HF74" s="33"/>
      <c r="HG74" s="33"/>
      <c r="HH74" s="33"/>
      <c r="HI74" s="33"/>
      <c r="HJ74" s="33"/>
      <c r="HK74" s="33"/>
      <c r="HL74" s="33"/>
      <c r="HM74" s="33"/>
      <c r="HN74" s="33"/>
      <c r="HO74" s="33"/>
      <c r="HP74" s="33"/>
      <c r="HQ74" s="33"/>
      <c r="HR74" s="33"/>
      <c r="HS74" s="33"/>
      <c r="HT74" s="33"/>
      <c r="HU74" s="33"/>
      <c r="HV74" s="33"/>
      <c r="HW74" s="33"/>
      <c r="HX74" s="33"/>
      <c r="HY74" s="33"/>
      <c r="HZ74" s="33"/>
      <c r="IA74" s="33"/>
      <c r="IB74" s="33"/>
      <c r="IC74" s="33"/>
      <c r="ID74" s="33"/>
      <c r="IE74" s="33"/>
      <c r="IF74" s="33"/>
      <c r="IG74" s="33"/>
      <c r="IH74" s="33"/>
      <c r="II74" s="33"/>
      <c r="IJ74" s="33"/>
      <c r="IK74" s="33"/>
      <c r="IL74" s="33"/>
      <c r="IM74" s="33"/>
      <c r="IN74" s="33"/>
      <c r="IO74" s="33"/>
      <c r="IP74" s="33"/>
      <c r="IQ74" s="33"/>
      <c r="IR74" s="33"/>
      <c r="IS74" s="33"/>
      <c r="IT74" s="33"/>
      <c r="IU74" s="33"/>
    </row>
    <row r="75" spans="1:255" s="34" customFormat="1" ht="12.75" customHeight="1" thickBot="1" x14ac:dyDescent="0.3">
      <c r="A75" s="61"/>
      <c r="B75" s="82"/>
      <c r="C75" s="80"/>
      <c r="D75" s="80"/>
      <c r="E75" s="80"/>
      <c r="F75" s="80"/>
      <c r="G75" s="81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  <c r="GN75" s="33"/>
      <c r="GO75" s="33"/>
      <c r="GP75" s="33"/>
      <c r="GQ75" s="33"/>
      <c r="GR75" s="33"/>
      <c r="GS75" s="33"/>
      <c r="GT75" s="33"/>
      <c r="GU75" s="33"/>
      <c r="GV75" s="33"/>
      <c r="GW75" s="33"/>
      <c r="GX75" s="33"/>
      <c r="GY75" s="33"/>
      <c r="GZ75" s="33"/>
      <c r="HA75" s="33"/>
      <c r="HB75" s="33"/>
      <c r="HC75" s="33"/>
      <c r="HD75" s="33"/>
      <c r="HE75" s="33"/>
      <c r="HF75" s="33"/>
      <c r="HG75" s="33"/>
      <c r="HH75" s="33"/>
      <c r="HI75" s="33"/>
      <c r="HJ75" s="33"/>
      <c r="HK75" s="33"/>
      <c r="HL75" s="33"/>
      <c r="HM75" s="33"/>
      <c r="HN75" s="33"/>
      <c r="HO75" s="33"/>
      <c r="HP75" s="33"/>
      <c r="HQ75" s="33"/>
      <c r="HR75" s="33"/>
      <c r="HS75" s="33"/>
      <c r="HT75" s="33"/>
      <c r="HU75" s="33"/>
      <c r="HV75" s="33"/>
      <c r="HW75" s="33"/>
      <c r="HX75" s="33"/>
      <c r="HY75" s="33"/>
      <c r="HZ75" s="33"/>
      <c r="IA75" s="33"/>
      <c r="IB75" s="33"/>
      <c r="IC75" s="33"/>
      <c r="ID75" s="33"/>
      <c r="IE75" s="33"/>
      <c r="IF75" s="33"/>
      <c r="IG75" s="33"/>
      <c r="IH75" s="33"/>
      <c r="II75" s="33"/>
      <c r="IJ75" s="33"/>
      <c r="IK75" s="33"/>
      <c r="IL75" s="33"/>
      <c r="IM75" s="33"/>
      <c r="IN75" s="33"/>
      <c r="IO75" s="33"/>
      <c r="IP75" s="33"/>
      <c r="IQ75" s="33"/>
      <c r="IR75" s="33"/>
      <c r="IS75" s="33"/>
      <c r="IT75" s="33"/>
      <c r="IU75" s="33"/>
    </row>
    <row r="76" spans="1:255" s="34" customFormat="1" ht="12" customHeight="1" x14ac:dyDescent="0.25">
      <c r="A76" s="61"/>
      <c r="B76" s="83" t="s">
        <v>97</v>
      </c>
      <c r="C76" s="84"/>
      <c r="D76" s="84"/>
      <c r="E76" s="84"/>
      <c r="F76" s="85"/>
      <c r="G76" s="81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  <c r="DA76" s="33"/>
      <c r="DB76" s="33"/>
      <c r="DC76" s="33"/>
      <c r="DD76" s="33"/>
      <c r="DE76" s="33"/>
      <c r="DF76" s="33"/>
      <c r="DG76" s="33"/>
      <c r="DH76" s="33"/>
      <c r="DI76" s="33"/>
      <c r="DJ76" s="33"/>
      <c r="DK76" s="33"/>
      <c r="DL76" s="33"/>
      <c r="DM76" s="33"/>
      <c r="DN76" s="33"/>
      <c r="DO76" s="33"/>
      <c r="DP76" s="33"/>
      <c r="DQ76" s="33"/>
      <c r="DR76" s="33"/>
      <c r="DS76" s="33"/>
      <c r="DT76" s="33"/>
      <c r="DU76" s="33"/>
      <c r="DV76" s="33"/>
      <c r="DW76" s="33"/>
      <c r="DX76" s="33"/>
      <c r="DY76" s="33"/>
      <c r="DZ76" s="33"/>
      <c r="EA76" s="33"/>
      <c r="EB76" s="33"/>
      <c r="EC76" s="33"/>
      <c r="ED76" s="33"/>
      <c r="EE76" s="33"/>
      <c r="EF76" s="33"/>
      <c r="EG76" s="33"/>
      <c r="EH76" s="33"/>
      <c r="EI76" s="33"/>
      <c r="EJ76" s="33"/>
      <c r="EK76" s="33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  <c r="FQ76" s="33"/>
      <c r="FR76" s="33"/>
      <c r="FS76" s="33"/>
      <c r="FT76" s="33"/>
      <c r="FU76" s="33"/>
      <c r="FV76" s="33"/>
      <c r="FW76" s="33"/>
      <c r="FX76" s="33"/>
      <c r="FY76" s="33"/>
      <c r="FZ76" s="33"/>
      <c r="GA76" s="33"/>
      <c r="GB76" s="33"/>
      <c r="GC76" s="33"/>
      <c r="GD76" s="33"/>
      <c r="GE76" s="33"/>
      <c r="GF76" s="33"/>
      <c r="GG76" s="33"/>
      <c r="GH76" s="33"/>
      <c r="GI76" s="33"/>
      <c r="GJ76" s="33"/>
      <c r="GK76" s="33"/>
      <c r="GL76" s="33"/>
      <c r="GM76" s="33"/>
      <c r="GN76" s="33"/>
      <c r="GO76" s="33"/>
      <c r="GP76" s="33"/>
      <c r="GQ76" s="33"/>
      <c r="GR76" s="33"/>
      <c r="GS76" s="33"/>
      <c r="GT76" s="33"/>
      <c r="GU76" s="33"/>
      <c r="GV76" s="33"/>
      <c r="GW76" s="33"/>
      <c r="GX76" s="33"/>
      <c r="GY76" s="33"/>
      <c r="GZ76" s="33"/>
      <c r="HA76" s="33"/>
      <c r="HB76" s="33"/>
      <c r="HC76" s="33"/>
      <c r="HD76" s="33"/>
      <c r="HE76" s="33"/>
      <c r="HF76" s="33"/>
      <c r="HG76" s="33"/>
      <c r="HH76" s="33"/>
      <c r="HI76" s="33"/>
      <c r="HJ76" s="33"/>
      <c r="HK76" s="33"/>
      <c r="HL76" s="33"/>
      <c r="HM76" s="33"/>
      <c r="HN76" s="33"/>
      <c r="HO76" s="33"/>
      <c r="HP76" s="33"/>
      <c r="HQ76" s="33"/>
      <c r="HR76" s="33"/>
      <c r="HS76" s="33"/>
      <c r="HT76" s="33"/>
      <c r="HU76" s="33"/>
      <c r="HV76" s="33"/>
      <c r="HW76" s="33"/>
      <c r="HX76" s="33"/>
      <c r="HY76" s="33"/>
      <c r="HZ76" s="33"/>
      <c r="IA76" s="33"/>
      <c r="IB76" s="33"/>
      <c r="IC76" s="33"/>
      <c r="ID76" s="33"/>
      <c r="IE76" s="33"/>
      <c r="IF76" s="33"/>
      <c r="IG76" s="33"/>
      <c r="IH76" s="33"/>
      <c r="II76" s="33"/>
      <c r="IJ76" s="33"/>
      <c r="IK76" s="33"/>
      <c r="IL76" s="33"/>
      <c r="IM76" s="33"/>
      <c r="IN76" s="33"/>
      <c r="IO76" s="33"/>
      <c r="IP76" s="33"/>
      <c r="IQ76" s="33"/>
      <c r="IR76" s="33"/>
      <c r="IS76" s="33"/>
      <c r="IT76" s="33"/>
      <c r="IU76" s="33"/>
    </row>
    <row r="77" spans="1:255" s="34" customFormat="1" ht="12" customHeight="1" x14ac:dyDescent="0.25">
      <c r="A77" s="61"/>
      <c r="B77" s="28" t="s">
        <v>98</v>
      </c>
      <c r="C77" s="82"/>
      <c r="D77" s="82"/>
      <c r="E77" s="82"/>
      <c r="F77" s="86"/>
      <c r="G77" s="81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  <c r="DA77" s="33"/>
      <c r="DB77" s="33"/>
      <c r="DC77" s="33"/>
      <c r="DD77" s="33"/>
      <c r="DE77" s="33"/>
      <c r="DF77" s="33"/>
      <c r="DG77" s="33"/>
      <c r="DH77" s="33"/>
      <c r="DI77" s="33"/>
      <c r="DJ77" s="33"/>
      <c r="DK77" s="33"/>
      <c r="DL77" s="33"/>
      <c r="DM77" s="33"/>
      <c r="DN77" s="33"/>
      <c r="DO77" s="33"/>
      <c r="DP77" s="33"/>
      <c r="DQ77" s="33"/>
      <c r="DR77" s="33"/>
      <c r="DS77" s="33"/>
      <c r="DT77" s="33"/>
      <c r="DU77" s="33"/>
      <c r="DV77" s="33"/>
      <c r="DW77" s="33"/>
      <c r="DX77" s="33"/>
      <c r="DY77" s="33"/>
      <c r="DZ77" s="33"/>
      <c r="EA77" s="33"/>
      <c r="EB77" s="33"/>
      <c r="EC77" s="33"/>
      <c r="ED77" s="33"/>
      <c r="EE77" s="33"/>
      <c r="EF77" s="33"/>
      <c r="EG77" s="33"/>
      <c r="EH77" s="33"/>
      <c r="EI77" s="33"/>
      <c r="EJ77" s="33"/>
      <c r="EK77" s="33"/>
      <c r="EL77" s="33"/>
      <c r="EM77" s="33"/>
      <c r="EN77" s="33"/>
      <c r="EO77" s="33"/>
      <c r="EP77" s="33"/>
      <c r="EQ77" s="33"/>
      <c r="ER77" s="33"/>
      <c r="ES77" s="33"/>
      <c r="ET77" s="33"/>
      <c r="EU77" s="33"/>
      <c r="EV77" s="33"/>
      <c r="EW77" s="33"/>
      <c r="EX77" s="33"/>
      <c r="EY77" s="33"/>
      <c r="EZ77" s="33"/>
      <c r="FA77" s="33"/>
      <c r="FB77" s="33"/>
      <c r="FC77" s="33"/>
      <c r="FD77" s="33"/>
      <c r="FE77" s="33"/>
      <c r="FF77" s="33"/>
      <c r="FG77" s="33"/>
      <c r="FH77" s="33"/>
      <c r="FI77" s="33"/>
      <c r="FJ77" s="33"/>
      <c r="FK77" s="33"/>
      <c r="FL77" s="33"/>
      <c r="FM77" s="33"/>
      <c r="FN77" s="33"/>
      <c r="FO77" s="33"/>
      <c r="FP77" s="33"/>
      <c r="FQ77" s="33"/>
      <c r="FR77" s="33"/>
      <c r="FS77" s="33"/>
      <c r="FT77" s="33"/>
      <c r="FU77" s="33"/>
      <c r="FV77" s="33"/>
      <c r="FW77" s="33"/>
      <c r="FX77" s="33"/>
      <c r="FY77" s="33"/>
      <c r="FZ77" s="33"/>
      <c r="GA77" s="33"/>
      <c r="GB77" s="33"/>
      <c r="GC77" s="33"/>
      <c r="GD77" s="33"/>
      <c r="GE77" s="33"/>
      <c r="GF77" s="33"/>
      <c r="GG77" s="33"/>
      <c r="GH77" s="33"/>
      <c r="GI77" s="33"/>
      <c r="GJ77" s="33"/>
      <c r="GK77" s="33"/>
      <c r="GL77" s="33"/>
      <c r="GM77" s="33"/>
      <c r="GN77" s="33"/>
      <c r="GO77" s="33"/>
      <c r="GP77" s="33"/>
      <c r="GQ77" s="33"/>
      <c r="GR77" s="33"/>
      <c r="GS77" s="33"/>
      <c r="GT77" s="33"/>
      <c r="GU77" s="33"/>
      <c r="GV77" s="33"/>
      <c r="GW77" s="33"/>
      <c r="GX77" s="33"/>
      <c r="GY77" s="33"/>
      <c r="GZ77" s="33"/>
      <c r="HA77" s="33"/>
      <c r="HB77" s="33"/>
      <c r="HC77" s="33"/>
      <c r="HD77" s="33"/>
      <c r="HE77" s="33"/>
      <c r="HF77" s="33"/>
      <c r="HG77" s="33"/>
      <c r="HH77" s="33"/>
      <c r="HI77" s="33"/>
      <c r="HJ77" s="33"/>
      <c r="HK77" s="33"/>
      <c r="HL77" s="33"/>
      <c r="HM77" s="33"/>
      <c r="HN77" s="33"/>
      <c r="HO77" s="33"/>
      <c r="HP77" s="33"/>
      <c r="HQ77" s="33"/>
      <c r="HR77" s="33"/>
      <c r="HS77" s="33"/>
      <c r="HT77" s="33"/>
      <c r="HU77" s="33"/>
      <c r="HV77" s="33"/>
      <c r="HW77" s="33"/>
      <c r="HX77" s="33"/>
      <c r="HY77" s="33"/>
      <c r="HZ77" s="33"/>
      <c r="IA77" s="33"/>
      <c r="IB77" s="33"/>
      <c r="IC77" s="33"/>
      <c r="ID77" s="33"/>
      <c r="IE77" s="33"/>
      <c r="IF77" s="33"/>
      <c r="IG77" s="33"/>
      <c r="IH77" s="33"/>
      <c r="II77" s="33"/>
      <c r="IJ77" s="33"/>
      <c r="IK77" s="33"/>
      <c r="IL77" s="33"/>
      <c r="IM77" s="33"/>
      <c r="IN77" s="33"/>
      <c r="IO77" s="33"/>
      <c r="IP77" s="33"/>
      <c r="IQ77" s="33"/>
      <c r="IR77" s="33"/>
      <c r="IS77" s="33"/>
      <c r="IT77" s="33"/>
      <c r="IU77" s="33"/>
    </row>
    <row r="78" spans="1:255" s="34" customFormat="1" ht="12" customHeight="1" x14ac:dyDescent="0.25">
      <c r="A78" s="61"/>
      <c r="B78" s="28" t="s">
        <v>99</v>
      </c>
      <c r="C78" s="82"/>
      <c r="D78" s="82"/>
      <c r="E78" s="82"/>
      <c r="F78" s="86"/>
      <c r="G78" s="81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  <c r="IT78" s="33"/>
      <c r="IU78" s="33"/>
    </row>
    <row r="79" spans="1:255" s="34" customFormat="1" ht="12" customHeight="1" x14ac:dyDescent="0.25">
      <c r="A79" s="61"/>
      <c r="B79" s="28" t="s">
        <v>100</v>
      </c>
      <c r="C79" s="82"/>
      <c r="D79" s="82"/>
      <c r="E79" s="82"/>
      <c r="F79" s="86"/>
      <c r="G79" s="81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</row>
    <row r="80" spans="1:255" s="34" customFormat="1" ht="12" customHeight="1" x14ac:dyDescent="0.25">
      <c r="A80" s="61"/>
      <c r="B80" s="28" t="s">
        <v>101</v>
      </c>
      <c r="C80" s="82"/>
      <c r="D80" s="82"/>
      <c r="E80" s="82"/>
      <c r="F80" s="86"/>
      <c r="G80" s="81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  <c r="IT80" s="33"/>
      <c r="IU80" s="33"/>
    </row>
    <row r="81" spans="1:255" s="34" customFormat="1" ht="12" customHeight="1" x14ac:dyDescent="0.25">
      <c r="A81" s="61"/>
      <c r="B81" s="28" t="s">
        <v>102</v>
      </c>
      <c r="C81" s="82"/>
      <c r="D81" s="82"/>
      <c r="E81" s="82"/>
      <c r="F81" s="86"/>
      <c r="G81" s="81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  <c r="IT81" s="33"/>
      <c r="IU81" s="33"/>
    </row>
    <row r="82" spans="1:255" s="34" customFormat="1" ht="12.75" customHeight="1" thickBot="1" x14ac:dyDescent="0.3">
      <c r="A82" s="61"/>
      <c r="B82" s="29" t="s">
        <v>103</v>
      </c>
      <c r="C82" s="87"/>
      <c r="D82" s="87"/>
      <c r="E82" s="87"/>
      <c r="F82" s="88"/>
      <c r="G82" s="81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  <c r="DA82" s="33"/>
      <c r="DB82" s="33"/>
      <c r="DC82" s="33"/>
      <c r="DD82" s="33"/>
      <c r="DE82" s="33"/>
      <c r="DF82" s="33"/>
      <c r="DG82" s="33"/>
      <c r="DH82" s="33"/>
      <c r="DI82" s="33"/>
      <c r="DJ82" s="33"/>
      <c r="DK82" s="33"/>
      <c r="DL82" s="33"/>
      <c r="DM82" s="33"/>
      <c r="DN82" s="33"/>
      <c r="DO82" s="33"/>
      <c r="DP82" s="33"/>
      <c r="DQ82" s="33"/>
      <c r="DR82" s="33"/>
      <c r="DS82" s="33"/>
      <c r="DT82" s="33"/>
      <c r="DU82" s="33"/>
      <c r="DV82" s="33"/>
      <c r="DW82" s="33"/>
      <c r="DX82" s="33"/>
      <c r="DY82" s="33"/>
      <c r="DZ82" s="33"/>
      <c r="EA82" s="33"/>
      <c r="EB82" s="33"/>
      <c r="EC82" s="33"/>
      <c r="ED82" s="33"/>
      <c r="EE82" s="33"/>
      <c r="EF82" s="33"/>
      <c r="EG82" s="33"/>
      <c r="EH82" s="33"/>
      <c r="EI82" s="33"/>
      <c r="EJ82" s="33"/>
      <c r="EK82" s="33"/>
      <c r="EL82" s="33"/>
      <c r="EM82" s="33"/>
      <c r="EN82" s="33"/>
      <c r="EO82" s="33"/>
      <c r="EP82" s="33"/>
      <c r="EQ82" s="33"/>
      <c r="ER82" s="33"/>
      <c r="ES82" s="33"/>
      <c r="ET82" s="33"/>
      <c r="EU82" s="33"/>
      <c r="EV82" s="33"/>
      <c r="EW82" s="33"/>
      <c r="EX82" s="33"/>
      <c r="EY82" s="33"/>
      <c r="EZ82" s="33"/>
      <c r="FA82" s="33"/>
      <c r="FB82" s="33"/>
      <c r="FC82" s="33"/>
      <c r="FD82" s="33"/>
      <c r="FE82" s="33"/>
      <c r="FF82" s="33"/>
      <c r="FG82" s="33"/>
      <c r="FH82" s="33"/>
      <c r="FI82" s="33"/>
      <c r="FJ82" s="33"/>
      <c r="FK82" s="33"/>
      <c r="FL82" s="33"/>
      <c r="FM82" s="33"/>
      <c r="FN82" s="33"/>
      <c r="FO82" s="33"/>
      <c r="FP82" s="33"/>
      <c r="FQ82" s="33"/>
      <c r="FR82" s="33"/>
      <c r="FS82" s="33"/>
      <c r="FT82" s="33"/>
      <c r="FU82" s="33"/>
      <c r="FV82" s="33"/>
      <c r="FW82" s="33"/>
      <c r="FX82" s="33"/>
      <c r="FY82" s="33"/>
      <c r="FZ82" s="33"/>
      <c r="GA82" s="33"/>
      <c r="GB82" s="33"/>
      <c r="GC82" s="33"/>
      <c r="GD82" s="33"/>
      <c r="GE82" s="33"/>
      <c r="GF82" s="33"/>
      <c r="GG82" s="33"/>
      <c r="GH82" s="33"/>
      <c r="GI82" s="33"/>
      <c r="GJ82" s="33"/>
      <c r="GK82" s="33"/>
      <c r="GL82" s="33"/>
      <c r="GM82" s="33"/>
      <c r="GN82" s="33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  <c r="IQ82" s="33"/>
      <c r="IR82" s="33"/>
      <c r="IS82" s="33"/>
      <c r="IT82" s="33"/>
      <c r="IU82" s="33"/>
    </row>
    <row r="83" spans="1:255" s="34" customFormat="1" ht="12.75" customHeight="1" x14ac:dyDescent="0.25">
      <c r="A83" s="61"/>
      <c r="B83" s="82"/>
      <c r="C83" s="82"/>
      <c r="D83" s="82"/>
      <c r="E83" s="82"/>
      <c r="F83" s="82"/>
      <c r="G83" s="81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3"/>
      <c r="FG83" s="33"/>
      <c r="FH83" s="33"/>
      <c r="FI83" s="33"/>
      <c r="FJ83" s="33"/>
      <c r="FK83" s="33"/>
      <c r="FL83" s="33"/>
      <c r="FM83" s="33"/>
      <c r="FN83" s="33"/>
      <c r="FO83" s="33"/>
      <c r="FP83" s="33"/>
      <c r="FQ83" s="33"/>
      <c r="FR83" s="33"/>
      <c r="FS83" s="33"/>
      <c r="FT83" s="33"/>
      <c r="FU83" s="33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</row>
    <row r="84" spans="1:255" s="34" customFormat="1" ht="15" customHeight="1" thickBot="1" x14ac:dyDescent="0.3">
      <c r="A84" s="61"/>
      <c r="B84" s="165" t="s">
        <v>104</v>
      </c>
      <c r="C84" s="166"/>
      <c r="D84" s="89"/>
      <c r="E84" s="90"/>
      <c r="F84" s="90"/>
      <c r="G84" s="81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</row>
    <row r="85" spans="1:255" s="34" customFormat="1" ht="12" customHeight="1" x14ac:dyDescent="0.25">
      <c r="A85" s="61"/>
      <c r="B85" s="91" t="s">
        <v>85</v>
      </c>
      <c r="C85" s="135" t="s">
        <v>105</v>
      </c>
      <c r="D85" s="136" t="s">
        <v>106</v>
      </c>
      <c r="E85" s="90"/>
      <c r="F85" s="90"/>
      <c r="G85" s="81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  <c r="DA85" s="33"/>
      <c r="DB85" s="33"/>
      <c r="DC85" s="33"/>
      <c r="DD85" s="33"/>
      <c r="DE85" s="33"/>
      <c r="DF85" s="33"/>
      <c r="DG85" s="33"/>
      <c r="DH85" s="33"/>
      <c r="DI85" s="33"/>
      <c r="DJ85" s="33"/>
      <c r="DK85" s="33"/>
      <c r="DL85" s="33"/>
      <c r="DM85" s="33"/>
      <c r="DN85" s="33"/>
      <c r="DO85" s="33"/>
      <c r="DP85" s="33"/>
      <c r="DQ85" s="33"/>
      <c r="DR85" s="33"/>
      <c r="DS85" s="33"/>
      <c r="DT85" s="33"/>
      <c r="DU85" s="33"/>
      <c r="DV85" s="33"/>
      <c r="DW85" s="33"/>
      <c r="DX85" s="33"/>
      <c r="DY85" s="33"/>
      <c r="DZ85" s="33"/>
      <c r="EA85" s="33"/>
      <c r="EB85" s="33"/>
      <c r="EC85" s="33"/>
      <c r="ED85" s="33"/>
      <c r="EE85" s="33"/>
      <c r="EF85" s="33"/>
      <c r="EG85" s="33"/>
      <c r="EH85" s="33"/>
      <c r="EI85" s="33"/>
      <c r="EJ85" s="33"/>
      <c r="EK85" s="33"/>
      <c r="EL85" s="33"/>
      <c r="EM85" s="33"/>
      <c r="EN85" s="33"/>
      <c r="EO85" s="33"/>
      <c r="EP85" s="33"/>
      <c r="EQ85" s="33"/>
      <c r="ER85" s="33"/>
      <c r="ES85" s="33"/>
      <c r="ET85" s="33"/>
      <c r="EU85" s="33"/>
      <c r="EV85" s="33"/>
      <c r="EW85" s="33"/>
      <c r="EX85" s="33"/>
      <c r="EY85" s="33"/>
      <c r="EZ85" s="33"/>
      <c r="FA85" s="33"/>
      <c r="FB85" s="33"/>
      <c r="FC85" s="33"/>
      <c r="FD85" s="33"/>
      <c r="FE85" s="33"/>
      <c r="FF85" s="33"/>
      <c r="FG85" s="33"/>
      <c r="FH85" s="33"/>
      <c r="FI85" s="33"/>
      <c r="FJ85" s="33"/>
      <c r="FK85" s="33"/>
      <c r="FL85" s="33"/>
      <c r="FM85" s="33"/>
      <c r="FN85" s="33"/>
      <c r="FO85" s="33"/>
      <c r="FP85" s="33"/>
      <c r="FQ85" s="33"/>
      <c r="FR85" s="33"/>
      <c r="FS85" s="33"/>
      <c r="FT85" s="33"/>
      <c r="FU85" s="33"/>
      <c r="FV85" s="33"/>
      <c r="FW85" s="33"/>
      <c r="FX85" s="33"/>
      <c r="FY85" s="33"/>
      <c r="FZ85" s="33"/>
      <c r="GA85" s="33"/>
      <c r="GB85" s="33"/>
      <c r="GC85" s="33"/>
      <c r="GD85" s="33"/>
      <c r="GE85" s="33"/>
      <c r="GF85" s="33"/>
      <c r="GG85" s="33"/>
      <c r="GH85" s="33"/>
      <c r="GI85" s="33"/>
      <c r="GJ85" s="33"/>
      <c r="GK85" s="33"/>
      <c r="GL85" s="33"/>
      <c r="GM85" s="33"/>
      <c r="GN85" s="33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  <c r="IS85" s="33"/>
      <c r="IT85" s="33"/>
      <c r="IU85" s="33"/>
    </row>
    <row r="86" spans="1:255" s="34" customFormat="1" ht="12" customHeight="1" x14ac:dyDescent="0.25">
      <c r="A86" s="61"/>
      <c r="B86" s="92" t="s">
        <v>107</v>
      </c>
      <c r="C86" s="131">
        <f>G29</f>
        <v>2240000</v>
      </c>
      <c r="D86" s="132">
        <f>(C86/C92)</f>
        <v>0.30751156333569424</v>
      </c>
      <c r="E86" s="90"/>
      <c r="F86" s="90"/>
      <c r="G86" s="81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  <c r="IS86" s="33"/>
      <c r="IT86" s="33"/>
      <c r="IU86" s="33"/>
    </row>
    <row r="87" spans="1:255" s="34" customFormat="1" ht="12" customHeight="1" x14ac:dyDescent="0.25">
      <c r="A87" s="61"/>
      <c r="B87" s="92" t="s">
        <v>108</v>
      </c>
      <c r="C87" s="133">
        <v>0</v>
      </c>
      <c r="D87" s="132">
        <v>0</v>
      </c>
      <c r="E87" s="90"/>
      <c r="F87" s="90"/>
      <c r="G87" s="81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  <c r="IS87" s="33"/>
      <c r="IT87" s="33"/>
      <c r="IU87" s="33"/>
    </row>
    <row r="88" spans="1:255" s="34" customFormat="1" ht="12" customHeight="1" x14ac:dyDescent="0.25">
      <c r="A88" s="61"/>
      <c r="B88" s="92" t="s">
        <v>109</v>
      </c>
      <c r="C88" s="131">
        <f>G42</f>
        <v>675000</v>
      </c>
      <c r="D88" s="132">
        <f>(C88/C92)</f>
        <v>9.266531484446143E-2</v>
      </c>
      <c r="E88" s="90"/>
      <c r="F88" s="90"/>
      <c r="G88" s="81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  <c r="IT88" s="33"/>
      <c r="IU88" s="33"/>
    </row>
    <row r="89" spans="1:255" s="34" customFormat="1" ht="12" customHeight="1" x14ac:dyDescent="0.25">
      <c r="A89" s="61"/>
      <c r="B89" s="92" t="s">
        <v>57</v>
      </c>
      <c r="C89" s="131">
        <f>G61</f>
        <v>2895820.5</v>
      </c>
      <c r="D89" s="132">
        <f>(C89/C92)</f>
        <v>0.39754387906006772</v>
      </c>
      <c r="E89" s="90"/>
      <c r="F89" s="90"/>
      <c r="G89" s="81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  <c r="CT89" s="33"/>
      <c r="CU89" s="33"/>
      <c r="CV89" s="33"/>
      <c r="CW89" s="33"/>
      <c r="CX89" s="33"/>
      <c r="CY89" s="33"/>
      <c r="CZ89" s="33"/>
      <c r="DA89" s="33"/>
      <c r="DB89" s="33"/>
      <c r="DC89" s="33"/>
      <c r="DD89" s="33"/>
      <c r="DE89" s="33"/>
      <c r="DF89" s="33"/>
      <c r="DG89" s="33"/>
      <c r="DH89" s="33"/>
      <c r="DI89" s="33"/>
      <c r="DJ89" s="33"/>
      <c r="DK89" s="33"/>
      <c r="DL89" s="33"/>
      <c r="DM89" s="33"/>
      <c r="DN89" s="33"/>
      <c r="DO89" s="33"/>
      <c r="DP89" s="33"/>
      <c r="DQ89" s="33"/>
      <c r="DR89" s="33"/>
      <c r="DS89" s="33"/>
      <c r="DT89" s="33"/>
      <c r="DU89" s="33"/>
      <c r="DV89" s="33"/>
      <c r="DW89" s="33"/>
      <c r="DX89" s="33"/>
      <c r="DY89" s="33"/>
      <c r="DZ89" s="33"/>
      <c r="EA89" s="33"/>
      <c r="EB89" s="33"/>
      <c r="EC89" s="33"/>
      <c r="ED89" s="33"/>
      <c r="EE89" s="33"/>
      <c r="EF89" s="33"/>
      <c r="EG89" s="33"/>
      <c r="EH89" s="33"/>
      <c r="EI89" s="33"/>
      <c r="EJ89" s="33"/>
      <c r="EK89" s="33"/>
      <c r="EL89" s="33"/>
      <c r="EM89" s="33"/>
      <c r="EN89" s="33"/>
      <c r="EO89" s="33"/>
      <c r="EP89" s="33"/>
      <c r="EQ89" s="33"/>
      <c r="ER89" s="33"/>
      <c r="ES89" s="33"/>
      <c r="ET89" s="33"/>
      <c r="EU89" s="33"/>
      <c r="EV89" s="33"/>
      <c r="EW89" s="33"/>
      <c r="EX89" s="33"/>
      <c r="EY89" s="33"/>
      <c r="EZ89" s="33"/>
      <c r="FA89" s="33"/>
      <c r="FB89" s="33"/>
      <c r="FC89" s="33"/>
      <c r="FD89" s="33"/>
      <c r="FE89" s="33"/>
      <c r="FF89" s="33"/>
      <c r="FG89" s="33"/>
      <c r="FH89" s="33"/>
      <c r="FI89" s="33"/>
      <c r="FJ89" s="33"/>
      <c r="FK89" s="33"/>
      <c r="FL89" s="33"/>
      <c r="FM89" s="33"/>
      <c r="FN89" s="33"/>
      <c r="FO89" s="33"/>
      <c r="FP89" s="33"/>
      <c r="FQ89" s="33"/>
      <c r="FR89" s="33"/>
      <c r="FS89" s="33"/>
      <c r="FT89" s="33"/>
      <c r="FU89" s="33"/>
      <c r="FV89" s="33"/>
      <c r="FW89" s="33"/>
      <c r="FX89" s="33"/>
      <c r="FY89" s="33"/>
      <c r="FZ89" s="33"/>
      <c r="GA89" s="33"/>
      <c r="GB89" s="33"/>
      <c r="GC89" s="33"/>
      <c r="GD89" s="33"/>
      <c r="GE89" s="33"/>
      <c r="GF89" s="33"/>
      <c r="GG89" s="33"/>
      <c r="GH89" s="33"/>
      <c r="GI89" s="33"/>
      <c r="GJ89" s="33"/>
      <c r="GK89" s="33"/>
      <c r="GL89" s="33"/>
      <c r="GM89" s="33"/>
      <c r="GN89" s="33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  <c r="IS89" s="33"/>
      <c r="IT89" s="33"/>
      <c r="IU89" s="33"/>
    </row>
    <row r="90" spans="1:255" s="34" customFormat="1" ht="12" customHeight="1" x14ac:dyDescent="0.25">
      <c r="A90" s="61"/>
      <c r="B90" s="92" t="s">
        <v>110</v>
      </c>
      <c r="C90" s="137">
        <f>G67</f>
        <v>1126588</v>
      </c>
      <c r="D90" s="132">
        <f>(C90/C92)</f>
        <v>0.15466019514072904</v>
      </c>
      <c r="E90" s="93"/>
      <c r="F90" s="93"/>
      <c r="G90" s="81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  <c r="IS90" s="33"/>
      <c r="IT90" s="33"/>
      <c r="IU90" s="33"/>
    </row>
    <row r="91" spans="1:255" s="34" customFormat="1" ht="12" customHeight="1" x14ac:dyDescent="0.25">
      <c r="A91" s="61"/>
      <c r="B91" s="92" t="s">
        <v>111</v>
      </c>
      <c r="C91" s="137">
        <f>G70</f>
        <v>346870.42500000005</v>
      </c>
      <c r="D91" s="132">
        <f>(C91/C92)</f>
        <v>4.7619047619047623E-2</v>
      </c>
      <c r="E91" s="93"/>
      <c r="F91" s="93"/>
      <c r="G91" s="81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  <c r="BO91" s="33"/>
      <c r="BP91" s="33"/>
      <c r="BQ91" s="33"/>
      <c r="BR91" s="33"/>
      <c r="BS91" s="33"/>
      <c r="BT91" s="33"/>
      <c r="BU91" s="33"/>
      <c r="BV91" s="33"/>
      <c r="BW91" s="33"/>
      <c r="BX91" s="33"/>
      <c r="BY91" s="33"/>
      <c r="BZ91" s="33"/>
      <c r="CA91" s="33"/>
      <c r="CB91" s="33"/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3"/>
      <c r="CQ91" s="33"/>
      <c r="CR91" s="33"/>
      <c r="CS91" s="33"/>
      <c r="CT91" s="33"/>
      <c r="CU91" s="33"/>
      <c r="CV91" s="33"/>
      <c r="CW91" s="33"/>
      <c r="CX91" s="33"/>
      <c r="CY91" s="33"/>
      <c r="CZ91" s="33"/>
      <c r="DA91" s="33"/>
      <c r="DB91" s="33"/>
      <c r="DC91" s="33"/>
      <c r="DD91" s="33"/>
      <c r="DE91" s="33"/>
      <c r="DF91" s="33"/>
      <c r="DG91" s="33"/>
      <c r="DH91" s="33"/>
      <c r="DI91" s="33"/>
      <c r="DJ91" s="33"/>
      <c r="DK91" s="33"/>
      <c r="DL91" s="33"/>
      <c r="DM91" s="33"/>
      <c r="DN91" s="33"/>
      <c r="DO91" s="33"/>
      <c r="DP91" s="33"/>
      <c r="DQ91" s="33"/>
      <c r="DR91" s="33"/>
      <c r="DS91" s="33"/>
      <c r="DT91" s="33"/>
      <c r="DU91" s="33"/>
      <c r="DV91" s="33"/>
      <c r="DW91" s="33"/>
      <c r="DX91" s="33"/>
      <c r="DY91" s="33"/>
      <c r="DZ91" s="33"/>
      <c r="EA91" s="33"/>
      <c r="EB91" s="33"/>
      <c r="EC91" s="33"/>
      <c r="ED91" s="33"/>
      <c r="EE91" s="33"/>
      <c r="EF91" s="33"/>
      <c r="EG91" s="33"/>
      <c r="EH91" s="33"/>
      <c r="EI91" s="33"/>
      <c r="EJ91" s="33"/>
      <c r="EK91" s="33"/>
      <c r="EL91" s="33"/>
      <c r="EM91" s="33"/>
      <c r="EN91" s="33"/>
      <c r="EO91" s="33"/>
      <c r="EP91" s="33"/>
      <c r="EQ91" s="33"/>
      <c r="ER91" s="33"/>
      <c r="ES91" s="33"/>
      <c r="ET91" s="33"/>
      <c r="EU91" s="33"/>
      <c r="EV91" s="33"/>
      <c r="EW91" s="33"/>
      <c r="EX91" s="33"/>
      <c r="EY91" s="33"/>
      <c r="EZ91" s="33"/>
      <c r="FA91" s="33"/>
      <c r="FB91" s="33"/>
      <c r="FC91" s="33"/>
      <c r="FD91" s="33"/>
      <c r="FE91" s="33"/>
      <c r="FF91" s="33"/>
      <c r="FG91" s="33"/>
      <c r="FH91" s="33"/>
      <c r="FI91" s="33"/>
      <c r="FJ91" s="33"/>
      <c r="FK91" s="33"/>
      <c r="FL91" s="33"/>
      <c r="FM91" s="33"/>
      <c r="FN91" s="33"/>
      <c r="FO91" s="33"/>
      <c r="FP91" s="33"/>
      <c r="FQ91" s="33"/>
      <c r="FR91" s="33"/>
      <c r="FS91" s="33"/>
      <c r="FT91" s="33"/>
      <c r="FU91" s="33"/>
      <c r="FV91" s="33"/>
      <c r="FW91" s="33"/>
      <c r="FX91" s="33"/>
      <c r="FY91" s="33"/>
      <c r="FZ91" s="33"/>
      <c r="GA91" s="33"/>
      <c r="GB91" s="33"/>
      <c r="GC91" s="33"/>
      <c r="GD91" s="33"/>
      <c r="GE91" s="33"/>
      <c r="GF91" s="33"/>
      <c r="GG91" s="33"/>
      <c r="GH91" s="33"/>
      <c r="GI91" s="33"/>
      <c r="GJ91" s="33"/>
      <c r="GK91" s="33"/>
      <c r="GL91" s="33"/>
      <c r="GM91" s="33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  <c r="IQ91" s="33"/>
      <c r="IR91" s="33"/>
      <c r="IS91" s="33"/>
      <c r="IT91" s="33"/>
      <c r="IU91" s="33"/>
    </row>
    <row r="92" spans="1:255" s="34" customFormat="1" ht="12.75" customHeight="1" thickBot="1" x14ac:dyDescent="0.3">
      <c r="A92" s="61"/>
      <c r="B92" s="94" t="s">
        <v>112</v>
      </c>
      <c r="C92" s="138">
        <f>SUM(C86:C91)</f>
        <v>7284278.9249999998</v>
      </c>
      <c r="D92" s="134">
        <f>SUM(D86:D91)</f>
        <v>1</v>
      </c>
      <c r="E92" s="93"/>
      <c r="F92" s="93"/>
      <c r="G92" s="81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3"/>
      <c r="BU92" s="33"/>
      <c r="BV92" s="33"/>
      <c r="BW92" s="33"/>
      <c r="BX92" s="33"/>
      <c r="BY92" s="33"/>
      <c r="BZ92" s="33"/>
      <c r="CA92" s="33"/>
      <c r="CB92" s="33"/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3"/>
      <c r="CQ92" s="33"/>
      <c r="CR92" s="33"/>
      <c r="CS92" s="33"/>
      <c r="CT92" s="33"/>
      <c r="CU92" s="33"/>
      <c r="CV92" s="33"/>
      <c r="CW92" s="33"/>
      <c r="CX92" s="33"/>
      <c r="CY92" s="33"/>
      <c r="CZ92" s="33"/>
      <c r="DA92" s="33"/>
      <c r="DB92" s="33"/>
      <c r="DC92" s="33"/>
      <c r="DD92" s="33"/>
      <c r="DE92" s="33"/>
      <c r="DF92" s="33"/>
      <c r="DG92" s="33"/>
      <c r="DH92" s="33"/>
      <c r="DI92" s="33"/>
      <c r="DJ92" s="33"/>
      <c r="DK92" s="33"/>
      <c r="DL92" s="33"/>
      <c r="DM92" s="33"/>
      <c r="DN92" s="33"/>
      <c r="DO92" s="33"/>
      <c r="DP92" s="33"/>
      <c r="DQ92" s="33"/>
      <c r="DR92" s="33"/>
      <c r="DS92" s="33"/>
      <c r="DT92" s="33"/>
      <c r="DU92" s="33"/>
      <c r="DV92" s="33"/>
      <c r="DW92" s="33"/>
      <c r="DX92" s="33"/>
      <c r="DY92" s="33"/>
      <c r="DZ92" s="33"/>
      <c r="EA92" s="33"/>
      <c r="EB92" s="33"/>
      <c r="EC92" s="33"/>
      <c r="ED92" s="33"/>
      <c r="EE92" s="33"/>
      <c r="EF92" s="33"/>
      <c r="EG92" s="33"/>
      <c r="EH92" s="33"/>
      <c r="EI92" s="33"/>
      <c r="EJ92" s="33"/>
      <c r="EK92" s="33"/>
      <c r="EL92" s="33"/>
      <c r="EM92" s="33"/>
      <c r="EN92" s="33"/>
      <c r="EO92" s="33"/>
      <c r="EP92" s="33"/>
      <c r="EQ92" s="33"/>
      <c r="ER92" s="33"/>
      <c r="ES92" s="33"/>
      <c r="ET92" s="33"/>
      <c r="EU92" s="33"/>
      <c r="EV92" s="33"/>
      <c r="EW92" s="33"/>
      <c r="EX92" s="33"/>
      <c r="EY92" s="33"/>
      <c r="EZ92" s="33"/>
      <c r="FA92" s="33"/>
      <c r="FB92" s="33"/>
      <c r="FC92" s="33"/>
      <c r="FD92" s="33"/>
      <c r="FE92" s="33"/>
      <c r="FF92" s="33"/>
      <c r="FG92" s="33"/>
      <c r="FH92" s="33"/>
      <c r="FI92" s="33"/>
      <c r="FJ92" s="33"/>
      <c r="FK92" s="33"/>
      <c r="FL92" s="33"/>
      <c r="FM92" s="33"/>
      <c r="FN92" s="33"/>
      <c r="FO92" s="33"/>
      <c r="FP92" s="33"/>
      <c r="FQ92" s="33"/>
      <c r="FR92" s="33"/>
      <c r="FS92" s="33"/>
      <c r="FT92" s="33"/>
      <c r="FU92" s="33"/>
      <c r="FV92" s="33"/>
      <c r="FW92" s="33"/>
      <c r="FX92" s="33"/>
      <c r="FY92" s="33"/>
      <c r="FZ92" s="33"/>
      <c r="GA92" s="33"/>
      <c r="GB92" s="33"/>
      <c r="GC92" s="33"/>
      <c r="GD92" s="33"/>
      <c r="GE92" s="33"/>
      <c r="GF92" s="33"/>
      <c r="GG92" s="33"/>
      <c r="GH92" s="33"/>
      <c r="GI92" s="33"/>
      <c r="GJ92" s="33"/>
      <c r="GK92" s="33"/>
      <c r="GL92" s="33"/>
      <c r="GM92" s="33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  <c r="IQ92" s="33"/>
      <c r="IR92" s="33"/>
      <c r="IS92" s="33"/>
      <c r="IT92" s="33"/>
      <c r="IU92" s="33"/>
    </row>
    <row r="93" spans="1:255" s="34" customFormat="1" ht="12" customHeight="1" x14ac:dyDescent="0.25">
      <c r="A93" s="61"/>
      <c r="B93" s="82"/>
      <c r="C93" s="80"/>
      <c r="D93" s="80"/>
      <c r="E93" s="80"/>
      <c r="F93" s="80"/>
      <c r="G93" s="81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33"/>
      <c r="BS93" s="33"/>
      <c r="BT93" s="33"/>
      <c r="BU93" s="33"/>
      <c r="BV93" s="33"/>
      <c r="BW93" s="33"/>
      <c r="BX93" s="33"/>
      <c r="BY93" s="33"/>
      <c r="BZ93" s="33"/>
      <c r="CA93" s="33"/>
      <c r="CB93" s="33"/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3"/>
      <c r="CQ93" s="33"/>
      <c r="CR93" s="33"/>
      <c r="CS93" s="33"/>
      <c r="CT93" s="33"/>
      <c r="CU93" s="33"/>
      <c r="CV93" s="33"/>
      <c r="CW93" s="33"/>
      <c r="CX93" s="33"/>
      <c r="CY93" s="33"/>
      <c r="CZ93" s="33"/>
      <c r="DA93" s="33"/>
      <c r="DB93" s="33"/>
      <c r="DC93" s="33"/>
      <c r="DD93" s="33"/>
      <c r="DE93" s="33"/>
      <c r="DF93" s="33"/>
      <c r="DG93" s="33"/>
      <c r="DH93" s="33"/>
      <c r="DI93" s="33"/>
      <c r="DJ93" s="33"/>
      <c r="DK93" s="33"/>
      <c r="DL93" s="33"/>
      <c r="DM93" s="33"/>
      <c r="DN93" s="33"/>
      <c r="DO93" s="33"/>
      <c r="DP93" s="33"/>
      <c r="DQ93" s="33"/>
      <c r="DR93" s="33"/>
      <c r="DS93" s="33"/>
      <c r="DT93" s="33"/>
      <c r="DU93" s="33"/>
      <c r="DV93" s="33"/>
      <c r="DW93" s="33"/>
      <c r="DX93" s="33"/>
      <c r="DY93" s="33"/>
      <c r="DZ93" s="33"/>
      <c r="EA93" s="33"/>
      <c r="EB93" s="33"/>
      <c r="EC93" s="33"/>
      <c r="ED93" s="33"/>
      <c r="EE93" s="33"/>
      <c r="EF93" s="33"/>
      <c r="EG93" s="33"/>
      <c r="EH93" s="33"/>
      <c r="EI93" s="33"/>
      <c r="EJ93" s="33"/>
      <c r="EK93" s="33"/>
      <c r="EL93" s="33"/>
      <c r="EM93" s="33"/>
      <c r="EN93" s="33"/>
      <c r="EO93" s="33"/>
      <c r="EP93" s="33"/>
      <c r="EQ93" s="33"/>
      <c r="ER93" s="33"/>
      <c r="ES93" s="33"/>
      <c r="ET93" s="33"/>
      <c r="EU93" s="33"/>
      <c r="EV93" s="33"/>
      <c r="EW93" s="33"/>
      <c r="EX93" s="33"/>
      <c r="EY93" s="33"/>
      <c r="EZ93" s="33"/>
      <c r="FA93" s="33"/>
      <c r="FB93" s="33"/>
      <c r="FC93" s="33"/>
      <c r="FD93" s="33"/>
      <c r="FE93" s="33"/>
      <c r="FF93" s="33"/>
      <c r="FG93" s="33"/>
      <c r="FH93" s="33"/>
      <c r="FI93" s="33"/>
      <c r="FJ93" s="33"/>
      <c r="FK93" s="33"/>
      <c r="FL93" s="33"/>
      <c r="FM93" s="33"/>
      <c r="FN93" s="33"/>
      <c r="FO93" s="33"/>
      <c r="FP93" s="33"/>
      <c r="FQ93" s="33"/>
      <c r="FR93" s="33"/>
      <c r="FS93" s="33"/>
      <c r="FT93" s="33"/>
      <c r="FU93" s="33"/>
      <c r="FV93" s="33"/>
      <c r="FW93" s="33"/>
      <c r="FX93" s="33"/>
      <c r="FY93" s="33"/>
      <c r="FZ93" s="33"/>
      <c r="GA93" s="33"/>
      <c r="GB93" s="33"/>
      <c r="GC93" s="33"/>
      <c r="GD93" s="33"/>
      <c r="GE93" s="33"/>
      <c r="GF93" s="33"/>
      <c r="GG93" s="33"/>
      <c r="GH93" s="33"/>
      <c r="GI93" s="33"/>
      <c r="GJ93" s="33"/>
      <c r="GK93" s="33"/>
      <c r="GL93" s="33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  <c r="IQ93" s="33"/>
      <c r="IR93" s="33"/>
      <c r="IS93" s="33"/>
      <c r="IT93" s="33"/>
      <c r="IU93" s="33"/>
    </row>
    <row r="94" spans="1:255" s="34" customFormat="1" ht="12.75" customHeight="1" x14ac:dyDescent="0.25">
      <c r="A94" s="61"/>
      <c r="B94" s="96"/>
      <c r="C94" s="80"/>
      <c r="D94" s="80"/>
      <c r="E94" s="80"/>
      <c r="F94" s="80"/>
      <c r="G94" s="81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  <c r="BO94" s="33"/>
      <c r="BP94" s="33"/>
      <c r="BQ94" s="33"/>
      <c r="BR94" s="33"/>
      <c r="BS94" s="33"/>
      <c r="BT94" s="33"/>
      <c r="BU94" s="33"/>
      <c r="BV94" s="33"/>
      <c r="BW94" s="33"/>
      <c r="BX94" s="33"/>
      <c r="BY94" s="33"/>
      <c r="BZ94" s="33"/>
      <c r="CA94" s="33"/>
      <c r="CB94" s="33"/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3"/>
      <c r="CQ94" s="33"/>
      <c r="CR94" s="33"/>
      <c r="CS94" s="33"/>
      <c r="CT94" s="33"/>
      <c r="CU94" s="33"/>
      <c r="CV94" s="33"/>
      <c r="CW94" s="33"/>
      <c r="CX94" s="33"/>
      <c r="CY94" s="33"/>
      <c r="CZ94" s="33"/>
      <c r="DA94" s="33"/>
      <c r="DB94" s="33"/>
      <c r="DC94" s="33"/>
      <c r="DD94" s="33"/>
      <c r="DE94" s="33"/>
      <c r="DF94" s="33"/>
      <c r="DG94" s="33"/>
      <c r="DH94" s="33"/>
      <c r="DI94" s="33"/>
      <c r="DJ94" s="33"/>
      <c r="DK94" s="33"/>
      <c r="DL94" s="33"/>
      <c r="DM94" s="33"/>
      <c r="DN94" s="33"/>
      <c r="DO94" s="33"/>
      <c r="DP94" s="33"/>
      <c r="DQ94" s="33"/>
      <c r="DR94" s="33"/>
      <c r="DS94" s="33"/>
      <c r="DT94" s="33"/>
      <c r="DU94" s="33"/>
      <c r="DV94" s="33"/>
      <c r="DW94" s="33"/>
      <c r="DX94" s="33"/>
      <c r="DY94" s="33"/>
      <c r="DZ94" s="33"/>
      <c r="EA94" s="33"/>
      <c r="EB94" s="33"/>
      <c r="EC94" s="33"/>
      <c r="ED94" s="33"/>
      <c r="EE94" s="33"/>
      <c r="EF94" s="33"/>
      <c r="EG94" s="33"/>
      <c r="EH94" s="33"/>
      <c r="EI94" s="33"/>
      <c r="EJ94" s="33"/>
      <c r="EK94" s="33"/>
      <c r="EL94" s="33"/>
      <c r="EM94" s="33"/>
      <c r="EN94" s="33"/>
      <c r="EO94" s="33"/>
      <c r="EP94" s="33"/>
      <c r="EQ94" s="33"/>
      <c r="ER94" s="33"/>
      <c r="ES94" s="33"/>
      <c r="ET94" s="33"/>
      <c r="EU94" s="33"/>
      <c r="EV94" s="33"/>
      <c r="EW94" s="33"/>
      <c r="EX94" s="33"/>
      <c r="EY94" s="33"/>
      <c r="EZ94" s="33"/>
      <c r="FA94" s="33"/>
      <c r="FB94" s="33"/>
      <c r="FC94" s="33"/>
      <c r="FD94" s="33"/>
      <c r="FE94" s="33"/>
      <c r="FF94" s="33"/>
      <c r="FG94" s="33"/>
      <c r="FH94" s="33"/>
      <c r="FI94" s="33"/>
      <c r="FJ94" s="33"/>
      <c r="FK94" s="33"/>
      <c r="FL94" s="33"/>
      <c r="FM94" s="33"/>
      <c r="FN94" s="33"/>
      <c r="FO94" s="33"/>
      <c r="FP94" s="33"/>
      <c r="FQ94" s="33"/>
      <c r="FR94" s="33"/>
      <c r="FS94" s="33"/>
      <c r="FT94" s="33"/>
      <c r="FU94" s="33"/>
      <c r="FV94" s="33"/>
      <c r="FW94" s="33"/>
      <c r="FX94" s="33"/>
      <c r="FY94" s="33"/>
      <c r="FZ94" s="33"/>
      <c r="GA94" s="33"/>
      <c r="GB94" s="33"/>
      <c r="GC94" s="33"/>
      <c r="GD94" s="33"/>
      <c r="GE94" s="33"/>
      <c r="GF94" s="33"/>
      <c r="GG94" s="33"/>
      <c r="GH94" s="33"/>
      <c r="GI94" s="33"/>
      <c r="GJ94" s="33"/>
      <c r="GK94" s="33"/>
      <c r="GL94" s="33"/>
      <c r="GM94" s="33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  <c r="IQ94" s="33"/>
      <c r="IR94" s="33"/>
      <c r="IS94" s="33"/>
      <c r="IT94" s="33"/>
      <c r="IU94" s="33"/>
    </row>
    <row r="95" spans="1:255" s="34" customFormat="1" ht="12" customHeight="1" thickBot="1" x14ac:dyDescent="0.3">
      <c r="A95" s="97"/>
      <c r="B95" s="98"/>
      <c r="C95" s="99" t="s">
        <v>113</v>
      </c>
      <c r="D95" s="100"/>
      <c r="E95" s="101"/>
      <c r="F95" s="102"/>
      <c r="G95" s="81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3"/>
      <c r="CQ95" s="33"/>
      <c r="CR95" s="33"/>
      <c r="CS95" s="33"/>
      <c r="CT95" s="33"/>
      <c r="CU95" s="33"/>
      <c r="CV95" s="33"/>
      <c r="CW95" s="33"/>
      <c r="CX95" s="33"/>
      <c r="CY95" s="33"/>
      <c r="CZ95" s="33"/>
      <c r="DA95" s="33"/>
      <c r="DB95" s="33"/>
      <c r="DC95" s="33"/>
      <c r="DD95" s="33"/>
      <c r="DE95" s="33"/>
      <c r="DF95" s="33"/>
      <c r="DG95" s="33"/>
      <c r="DH95" s="33"/>
      <c r="DI95" s="33"/>
      <c r="DJ95" s="33"/>
      <c r="DK95" s="33"/>
      <c r="DL95" s="33"/>
      <c r="DM95" s="33"/>
      <c r="DN95" s="33"/>
      <c r="DO95" s="33"/>
      <c r="DP95" s="33"/>
      <c r="DQ95" s="33"/>
      <c r="DR95" s="33"/>
      <c r="DS95" s="33"/>
      <c r="DT95" s="33"/>
      <c r="DU95" s="33"/>
      <c r="DV95" s="33"/>
      <c r="DW95" s="33"/>
      <c r="DX95" s="33"/>
      <c r="DY95" s="33"/>
      <c r="DZ95" s="33"/>
      <c r="EA95" s="33"/>
      <c r="EB95" s="33"/>
      <c r="EC95" s="33"/>
      <c r="ED95" s="33"/>
      <c r="EE95" s="33"/>
      <c r="EF95" s="33"/>
      <c r="EG95" s="33"/>
      <c r="EH95" s="33"/>
      <c r="EI95" s="33"/>
      <c r="EJ95" s="33"/>
      <c r="EK95" s="33"/>
      <c r="EL95" s="33"/>
      <c r="EM95" s="33"/>
      <c r="EN95" s="33"/>
      <c r="EO95" s="33"/>
      <c r="EP95" s="33"/>
      <c r="EQ95" s="33"/>
      <c r="ER95" s="33"/>
      <c r="ES95" s="33"/>
      <c r="ET95" s="33"/>
      <c r="EU95" s="33"/>
      <c r="EV95" s="33"/>
      <c r="EW95" s="33"/>
      <c r="EX95" s="33"/>
      <c r="EY95" s="33"/>
      <c r="EZ95" s="33"/>
      <c r="FA95" s="33"/>
      <c r="FB95" s="33"/>
      <c r="FC95" s="33"/>
      <c r="FD95" s="33"/>
      <c r="FE95" s="33"/>
      <c r="FF95" s="33"/>
      <c r="FG95" s="33"/>
      <c r="FH95" s="33"/>
      <c r="FI95" s="33"/>
      <c r="FJ95" s="33"/>
      <c r="FK95" s="33"/>
      <c r="FL95" s="33"/>
      <c r="FM95" s="33"/>
      <c r="FN95" s="33"/>
      <c r="FO95" s="33"/>
      <c r="FP95" s="33"/>
      <c r="FQ95" s="33"/>
      <c r="FR95" s="33"/>
      <c r="FS95" s="33"/>
      <c r="FT95" s="33"/>
      <c r="FU95" s="33"/>
      <c r="FV95" s="33"/>
      <c r="FW95" s="33"/>
      <c r="FX95" s="33"/>
      <c r="FY95" s="33"/>
      <c r="FZ95" s="33"/>
      <c r="GA95" s="33"/>
      <c r="GB95" s="33"/>
      <c r="GC95" s="33"/>
      <c r="GD95" s="33"/>
      <c r="GE95" s="33"/>
      <c r="GF95" s="33"/>
      <c r="GG95" s="33"/>
      <c r="GH95" s="33"/>
      <c r="GI95" s="33"/>
      <c r="GJ95" s="33"/>
      <c r="GK95" s="33"/>
      <c r="GL95" s="33"/>
      <c r="GM95" s="33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  <c r="IQ95" s="33"/>
      <c r="IR95" s="33"/>
      <c r="IS95" s="33"/>
      <c r="IT95" s="33"/>
      <c r="IU95" s="33"/>
    </row>
    <row r="96" spans="1:255" s="34" customFormat="1" ht="12" customHeight="1" x14ac:dyDescent="0.25">
      <c r="A96" s="61"/>
      <c r="B96" s="108" t="s">
        <v>114</v>
      </c>
      <c r="C96" s="30">
        <v>18000</v>
      </c>
      <c r="D96" s="30">
        <v>20000</v>
      </c>
      <c r="E96" s="31">
        <v>22000</v>
      </c>
      <c r="F96" s="103"/>
      <c r="G96" s="104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  <c r="CA96" s="33"/>
      <c r="CB96" s="33"/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3"/>
      <c r="CQ96" s="33"/>
      <c r="CR96" s="33"/>
      <c r="CS96" s="33"/>
      <c r="CT96" s="33"/>
      <c r="CU96" s="33"/>
      <c r="CV96" s="33"/>
      <c r="CW96" s="33"/>
      <c r="CX96" s="33"/>
      <c r="CY96" s="33"/>
      <c r="CZ96" s="33"/>
      <c r="DA96" s="33"/>
      <c r="DB96" s="33"/>
      <c r="DC96" s="33"/>
      <c r="DD96" s="33"/>
      <c r="DE96" s="33"/>
      <c r="DF96" s="33"/>
      <c r="DG96" s="33"/>
      <c r="DH96" s="33"/>
      <c r="DI96" s="33"/>
      <c r="DJ96" s="33"/>
      <c r="DK96" s="33"/>
      <c r="DL96" s="33"/>
      <c r="DM96" s="33"/>
      <c r="DN96" s="33"/>
      <c r="DO96" s="33"/>
      <c r="DP96" s="33"/>
      <c r="DQ96" s="33"/>
      <c r="DR96" s="33"/>
      <c r="DS96" s="33"/>
      <c r="DT96" s="33"/>
      <c r="DU96" s="33"/>
      <c r="DV96" s="33"/>
      <c r="DW96" s="33"/>
      <c r="DX96" s="33"/>
      <c r="DY96" s="33"/>
      <c r="DZ96" s="33"/>
      <c r="EA96" s="33"/>
      <c r="EB96" s="33"/>
      <c r="EC96" s="33"/>
      <c r="ED96" s="33"/>
      <c r="EE96" s="33"/>
      <c r="EF96" s="33"/>
      <c r="EG96" s="33"/>
      <c r="EH96" s="33"/>
      <c r="EI96" s="33"/>
      <c r="EJ96" s="33"/>
      <c r="EK96" s="33"/>
      <c r="EL96" s="33"/>
      <c r="EM96" s="33"/>
      <c r="EN96" s="33"/>
      <c r="EO96" s="33"/>
      <c r="EP96" s="33"/>
      <c r="EQ96" s="33"/>
      <c r="ER96" s="33"/>
      <c r="ES96" s="33"/>
      <c r="ET96" s="33"/>
      <c r="EU96" s="33"/>
      <c r="EV96" s="33"/>
      <c r="EW96" s="33"/>
      <c r="EX96" s="33"/>
      <c r="EY96" s="33"/>
      <c r="EZ96" s="33"/>
      <c r="FA96" s="33"/>
      <c r="FB96" s="33"/>
      <c r="FC96" s="33"/>
      <c r="FD96" s="33"/>
      <c r="FE96" s="33"/>
      <c r="FF96" s="33"/>
      <c r="FG96" s="33"/>
      <c r="FH96" s="33"/>
      <c r="FI96" s="33"/>
      <c r="FJ96" s="33"/>
      <c r="FK96" s="33"/>
      <c r="FL96" s="33"/>
      <c r="FM96" s="33"/>
      <c r="FN96" s="33"/>
      <c r="FO96" s="33"/>
      <c r="FP96" s="33"/>
      <c r="FQ96" s="33"/>
      <c r="FR96" s="33"/>
      <c r="FS96" s="33"/>
      <c r="FT96" s="33"/>
      <c r="FU96" s="33"/>
      <c r="FV96" s="33"/>
      <c r="FW96" s="33"/>
      <c r="FX96" s="33"/>
      <c r="FY96" s="33"/>
      <c r="FZ96" s="33"/>
      <c r="GA96" s="33"/>
      <c r="GB96" s="33"/>
      <c r="GC96" s="33"/>
      <c r="GD96" s="33"/>
      <c r="GE96" s="33"/>
      <c r="GF96" s="33"/>
      <c r="GG96" s="33"/>
      <c r="GH96" s="33"/>
      <c r="GI96" s="33"/>
      <c r="GJ96" s="33"/>
      <c r="GK96" s="33"/>
      <c r="GL96" s="33"/>
      <c r="GM96" s="33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  <c r="IS96" s="33"/>
      <c r="IT96" s="33"/>
      <c r="IU96" s="33"/>
    </row>
    <row r="97" spans="1:255" s="34" customFormat="1" ht="12.75" customHeight="1" thickBot="1" x14ac:dyDescent="0.3">
      <c r="A97" s="61"/>
      <c r="B97" s="94" t="s">
        <v>115</v>
      </c>
      <c r="C97" s="95">
        <f>(G71/C96)</f>
        <v>404.6821625</v>
      </c>
      <c r="D97" s="95">
        <f>(G71/D96)</f>
        <v>364.21394624999999</v>
      </c>
      <c r="E97" s="105">
        <f>(G71/E96)</f>
        <v>331.1035875</v>
      </c>
      <c r="F97" s="103"/>
      <c r="G97" s="104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  <c r="CA97" s="33"/>
      <c r="CB97" s="33"/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3"/>
      <c r="CQ97" s="33"/>
      <c r="CR97" s="33"/>
      <c r="CS97" s="33"/>
      <c r="CT97" s="33"/>
      <c r="CU97" s="33"/>
      <c r="CV97" s="33"/>
      <c r="CW97" s="33"/>
      <c r="CX97" s="33"/>
      <c r="CY97" s="33"/>
      <c r="CZ97" s="33"/>
      <c r="DA97" s="33"/>
      <c r="DB97" s="33"/>
      <c r="DC97" s="33"/>
      <c r="DD97" s="33"/>
      <c r="DE97" s="33"/>
      <c r="DF97" s="33"/>
      <c r="DG97" s="33"/>
      <c r="DH97" s="33"/>
      <c r="DI97" s="33"/>
      <c r="DJ97" s="33"/>
      <c r="DK97" s="33"/>
      <c r="DL97" s="33"/>
      <c r="DM97" s="33"/>
      <c r="DN97" s="33"/>
      <c r="DO97" s="33"/>
      <c r="DP97" s="33"/>
      <c r="DQ97" s="33"/>
      <c r="DR97" s="33"/>
      <c r="DS97" s="33"/>
      <c r="DT97" s="33"/>
      <c r="DU97" s="33"/>
      <c r="DV97" s="33"/>
      <c r="DW97" s="33"/>
      <c r="DX97" s="33"/>
      <c r="DY97" s="33"/>
      <c r="DZ97" s="33"/>
      <c r="EA97" s="33"/>
      <c r="EB97" s="33"/>
      <c r="EC97" s="33"/>
      <c r="ED97" s="33"/>
      <c r="EE97" s="33"/>
      <c r="EF97" s="33"/>
      <c r="EG97" s="33"/>
      <c r="EH97" s="33"/>
      <c r="EI97" s="33"/>
      <c r="EJ97" s="33"/>
      <c r="EK97" s="33"/>
      <c r="EL97" s="33"/>
      <c r="EM97" s="33"/>
      <c r="EN97" s="33"/>
      <c r="EO97" s="33"/>
      <c r="EP97" s="33"/>
      <c r="EQ97" s="33"/>
      <c r="ER97" s="33"/>
      <c r="ES97" s="33"/>
      <c r="ET97" s="33"/>
      <c r="EU97" s="33"/>
      <c r="EV97" s="33"/>
      <c r="EW97" s="33"/>
      <c r="EX97" s="33"/>
      <c r="EY97" s="33"/>
      <c r="EZ97" s="33"/>
      <c r="FA97" s="33"/>
      <c r="FB97" s="33"/>
      <c r="FC97" s="33"/>
      <c r="FD97" s="33"/>
      <c r="FE97" s="33"/>
      <c r="FF97" s="33"/>
      <c r="FG97" s="33"/>
      <c r="FH97" s="33"/>
      <c r="FI97" s="33"/>
      <c r="FJ97" s="33"/>
      <c r="FK97" s="33"/>
      <c r="FL97" s="33"/>
      <c r="FM97" s="33"/>
      <c r="FN97" s="33"/>
      <c r="FO97" s="33"/>
      <c r="FP97" s="33"/>
      <c r="FQ97" s="33"/>
      <c r="FR97" s="33"/>
      <c r="FS97" s="33"/>
      <c r="FT97" s="33"/>
      <c r="FU97" s="33"/>
      <c r="FV97" s="33"/>
      <c r="FW97" s="33"/>
      <c r="FX97" s="33"/>
      <c r="FY97" s="33"/>
      <c r="FZ97" s="33"/>
      <c r="GA97" s="33"/>
      <c r="GB97" s="33"/>
      <c r="GC97" s="33"/>
      <c r="GD97" s="33"/>
      <c r="GE97" s="33"/>
      <c r="GF97" s="33"/>
      <c r="GG97" s="33"/>
      <c r="GH97" s="33"/>
      <c r="GI97" s="33"/>
      <c r="GJ97" s="33"/>
      <c r="GK97" s="33"/>
      <c r="GL97" s="33"/>
      <c r="GM97" s="33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  <c r="IQ97" s="33"/>
      <c r="IR97" s="33"/>
      <c r="IS97" s="33"/>
      <c r="IT97" s="33"/>
      <c r="IU97" s="33"/>
    </row>
    <row r="98" spans="1:255" s="34" customFormat="1" ht="15.6" customHeight="1" x14ac:dyDescent="0.25">
      <c r="A98" s="61"/>
      <c r="B98" s="164" t="s">
        <v>116</v>
      </c>
      <c r="C98" s="164"/>
      <c r="D98" s="164"/>
      <c r="E98" s="164"/>
      <c r="F98" s="82"/>
      <c r="G98" s="82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  <c r="CA98" s="33"/>
      <c r="CB98" s="33"/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3"/>
      <c r="CQ98" s="33"/>
      <c r="CR98" s="33"/>
      <c r="CS98" s="33"/>
      <c r="CT98" s="33"/>
      <c r="CU98" s="33"/>
      <c r="CV98" s="33"/>
      <c r="CW98" s="33"/>
      <c r="CX98" s="33"/>
      <c r="CY98" s="33"/>
      <c r="CZ98" s="33"/>
      <c r="DA98" s="33"/>
      <c r="DB98" s="33"/>
      <c r="DC98" s="33"/>
      <c r="DD98" s="33"/>
      <c r="DE98" s="33"/>
      <c r="DF98" s="33"/>
      <c r="DG98" s="33"/>
      <c r="DH98" s="33"/>
      <c r="DI98" s="33"/>
      <c r="DJ98" s="33"/>
      <c r="DK98" s="33"/>
      <c r="DL98" s="33"/>
      <c r="DM98" s="33"/>
      <c r="DN98" s="33"/>
      <c r="DO98" s="33"/>
      <c r="DP98" s="33"/>
      <c r="DQ98" s="33"/>
      <c r="DR98" s="33"/>
      <c r="DS98" s="33"/>
      <c r="DT98" s="33"/>
      <c r="DU98" s="33"/>
      <c r="DV98" s="33"/>
      <c r="DW98" s="33"/>
      <c r="DX98" s="33"/>
      <c r="DY98" s="33"/>
      <c r="DZ98" s="33"/>
      <c r="EA98" s="33"/>
      <c r="EB98" s="33"/>
      <c r="EC98" s="33"/>
      <c r="ED98" s="33"/>
      <c r="EE98" s="33"/>
      <c r="EF98" s="33"/>
      <c r="EG98" s="33"/>
      <c r="EH98" s="33"/>
      <c r="EI98" s="33"/>
      <c r="EJ98" s="33"/>
      <c r="EK98" s="33"/>
      <c r="EL98" s="33"/>
      <c r="EM98" s="33"/>
      <c r="EN98" s="33"/>
      <c r="EO98" s="33"/>
      <c r="EP98" s="33"/>
      <c r="EQ98" s="33"/>
      <c r="ER98" s="33"/>
      <c r="ES98" s="33"/>
      <c r="ET98" s="33"/>
      <c r="EU98" s="33"/>
      <c r="EV98" s="33"/>
      <c r="EW98" s="33"/>
      <c r="EX98" s="33"/>
      <c r="EY98" s="33"/>
      <c r="EZ98" s="33"/>
      <c r="FA98" s="33"/>
      <c r="FB98" s="33"/>
      <c r="FC98" s="33"/>
      <c r="FD98" s="33"/>
      <c r="FE98" s="33"/>
      <c r="FF98" s="33"/>
      <c r="FG98" s="33"/>
      <c r="FH98" s="33"/>
      <c r="FI98" s="33"/>
      <c r="FJ98" s="33"/>
      <c r="FK98" s="33"/>
      <c r="FL98" s="33"/>
      <c r="FM98" s="33"/>
      <c r="FN98" s="33"/>
      <c r="FO98" s="33"/>
      <c r="FP98" s="33"/>
      <c r="FQ98" s="33"/>
      <c r="FR98" s="33"/>
      <c r="FS98" s="33"/>
      <c r="FT98" s="33"/>
      <c r="FU98" s="33"/>
      <c r="FV98" s="33"/>
      <c r="FW98" s="33"/>
      <c r="FX98" s="33"/>
      <c r="FY98" s="33"/>
      <c r="FZ98" s="33"/>
      <c r="GA98" s="33"/>
      <c r="GB98" s="33"/>
      <c r="GC98" s="33"/>
      <c r="GD98" s="33"/>
      <c r="GE98" s="33"/>
      <c r="GF98" s="33"/>
      <c r="GG98" s="33"/>
      <c r="GH98" s="33"/>
      <c r="GI98" s="33"/>
      <c r="GJ98" s="33"/>
      <c r="GK98" s="33"/>
      <c r="GL98" s="33"/>
      <c r="GM98" s="33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  <c r="IQ98" s="33"/>
      <c r="IR98" s="33"/>
      <c r="IS98" s="33"/>
      <c r="IT98" s="33"/>
      <c r="IU98" s="33"/>
    </row>
    <row r="99" spans="1:255" s="34" customFormat="1" ht="11.25" customHeight="1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  <c r="CA99" s="33"/>
      <c r="CB99" s="33"/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3"/>
      <c r="CQ99" s="33"/>
      <c r="CR99" s="33"/>
      <c r="CS99" s="33"/>
      <c r="CT99" s="33"/>
      <c r="CU99" s="33"/>
      <c r="CV99" s="33"/>
      <c r="CW99" s="33"/>
      <c r="CX99" s="33"/>
      <c r="CY99" s="33"/>
      <c r="CZ99" s="33"/>
      <c r="DA99" s="33"/>
      <c r="DB99" s="33"/>
      <c r="DC99" s="33"/>
      <c r="DD99" s="33"/>
      <c r="DE99" s="33"/>
      <c r="DF99" s="33"/>
      <c r="DG99" s="33"/>
      <c r="DH99" s="33"/>
      <c r="DI99" s="33"/>
      <c r="DJ99" s="33"/>
      <c r="DK99" s="33"/>
      <c r="DL99" s="33"/>
      <c r="DM99" s="33"/>
      <c r="DN99" s="33"/>
      <c r="DO99" s="33"/>
      <c r="DP99" s="33"/>
      <c r="DQ99" s="33"/>
      <c r="DR99" s="33"/>
      <c r="DS99" s="33"/>
      <c r="DT99" s="33"/>
      <c r="DU99" s="33"/>
      <c r="DV99" s="33"/>
      <c r="DW99" s="33"/>
      <c r="DX99" s="33"/>
      <c r="DY99" s="33"/>
      <c r="DZ99" s="33"/>
      <c r="EA99" s="33"/>
      <c r="EB99" s="33"/>
      <c r="EC99" s="33"/>
      <c r="ED99" s="33"/>
      <c r="EE99" s="33"/>
      <c r="EF99" s="33"/>
      <c r="EG99" s="33"/>
      <c r="EH99" s="33"/>
      <c r="EI99" s="33"/>
      <c r="EJ99" s="33"/>
      <c r="EK99" s="33"/>
      <c r="EL99" s="33"/>
      <c r="EM99" s="33"/>
      <c r="EN99" s="33"/>
      <c r="EO99" s="33"/>
      <c r="EP99" s="33"/>
      <c r="EQ99" s="33"/>
      <c r="ER99" s="33"/>
      <c r="ES99" s="33"/>
      <c r="ET99" s="33"/>
      <c r="EU99" s="33"/>
      <c r="EV99" s="33"/>
      <c r="EW99" s="33"/>
      <c r="EX99" s="33"/>
      <c r="EY99" s="33"/>
      <c r="EZ99" s="33"/>
      <c r="FA99" s="33"/>
      <c r="FB99" s="33"/>
      <c r="FC99" s="33"/>
      <c r="FD99" s="33"/>
      <c r="FE99" s="33"/>
      <c r="FF99" s="33"/>
      <c r="FG99" s="33"/>
      <c r="FH99" s="33"/>
      <c r="FI99" s="33"/>
      <c r="FJ99" s="33"/>
      <c r="FK99" s="33"/>
      <c r="FL99" s="33"/>
      <c r="FM99" s="33"/>
      <c r="FN99" s="33"/>
      <c r="FO99" s="33"/>
      <c r="FP99" s="33"/>
      <c r="FQ99" s="33"/>
      <c r="FR99" s="33"/>
      <c r="FS99" s="33"/>
      <c r="FT99" s="33"/>
      <c r="FU99" s="33"/>
      <c r="FV99" s="33"/>
      <c r="FW99" s="33"/>
      <c r="FX99" s="33"/>
      <c r="FY99" s="33"/>
      <c r="FZ99" s="33"/>
      <c r="GA99" s="33"/>
      <c r="GB99" s="33"/>
      <c r="GC99" s="33"/>
      <c r="GD99" s="33"/>
      <c r="GE99" s="33"/>
      <c r="GF99" s="33"/>
      <c r="GG99" s="33"/>
      <c r="GH99" s="33"/>
      <c r="GI99" s="33"/>
      <c r="GJ99" s="33"/>
      <c r="GK99" s="33"/>
      <c r="GL99" s="33"/>
      <c r="GM99" s="33"/>
      <c r="GN99" s="33"/>
      <c r="GO99" s="33"/>
      <c r="GP99" s="33"/>
      <c r="GQ99" s="33"/>
      <c r="GR99" s="33"/>
      <c r="GS99" s="33"/>
      <c r="GT99" s="33"/>
      <c r="GU99" s="33"/>
      <c r="GV99" s="33"/>
      <c r="GW99" s="33"/>
      <c r="GX99" s="33"/>
      <c r="GY99" s="33"/>
      <c r="GZ99" s="33"/>
      <c r="HA99" s="33"/>
      <c r="HB99" s="33"/>
      <c r="HC99" s="33"/>
      <c r="HD99" s="33"/>
      <c r="HE99" s="33"/>
      <c r="HF99" s="33"/>
      <c r="HG99" s="33"/>
      <c r="HH99" s="33"/>
      <c r="HI99" s="33"/>
      <c r="HJ99" s="33"/>
      <c r="HK99" s="33"/>
      <c r="HL99" s="33"/>
      <c r="HM99" s="33"/>
      <c r="HN99" s="33"/>
      <c r="HO99" s="33"/>
      <c r="HP99" s="33"/>
      <c r="HQ99" s="33"/>
      <c r="HR99" s="33"/>
      <c r="HS99" s="33"/>
      <c r="HT99" s="33"/>
      <c r="HU99" s="33"/>
      <c r="HV99" s="33"/>
      <c r="HW99" s="33"/>
      <c r="HX99" s="33"/>
      <c r="HY99" s="33"/>
      <c r="HZ99" s="33"/>
      <c r="IA99" s="33"/>
      <c r="IB99" s="33"/>
      <c r="IC99" s="33"/>
      <c r="ID99" s="33"/>
      <c r="IE99" s="33"/>
      <c r="IF99" s="33"/>
      <c r="IG99" s="33"/>
      <c r="IH99" s="33"/>
      <c r="II99" s="33"/>
      <c r="IJ99" s="33"/>
      <c r="IK99" s="33"/>
      <c r="IL99" s="33"/>
      <c r="IM99" s="33"/>
      <c r="IN99" s="33"/>
      <c r="IO99" s="33"/>
      <c r="IP99" s="33"/>
      <c r="IQ99" s="33"/>
      <c r="IR99" s="33"/>
      <c r="IS99" s="33"/>
      <c r="IT99" s="33"/>
      <c r="IU99" s="33"/>
    </row>
    <row r="100" spans="1:255" s="107" customFormat="1" ht="11.25" customHeight="1" x14ac:dyDescent="0.25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06"/>
      <c r="BV100" s="106"/>
      <c r="BW100" s="106"/>
      <c r="BX100" s="106"/>
      <c r="BY100" s="106"/>
      <c r="BZ100" s="106"/>
      <c r="CA100" s="106"/>
      <c r="CB100" s="106"/>
      <c r="CC100" s="106"/>
      <c r="CD100" s="106"/>
      <c r="CE100" s="106"/>
      <c r="CF100" s="106"/>
      <c r="CG100" s="106"/>
      <c r="CH100" s="106"/>
      <c r="CI100" s="106"/>
      <c r="CJ100" s="106"/>
      <c r="CK100" s="106"/>
      <c r="CL100" s="106"/>
      <c r="CM100" s="106"/>
      <c r="CN100" s="106"/>
      <c r="CO100" s="106"/>
      <c r="CP100" s="106"/>
      <c r="CQ100" s="106"/>
      <c r="CR100" s="106"/>
      <c r="CS100" s="106"/>
      <c r="CT100" s="106"/>
      <c r="CU100" s="106"/>
      <c r="CV100" s="106"/>
      <c r="CW100" s="106"/>
      <c r="CX100" s="106"/>
      <c r="CY100" s="106"/>
      <c r="CZ100" s="106"/>
      <c r="DA100" s="106"/>
      <c r="DB100" s="106"/>
      <c r="DC100" s="106"/>
      <c r="DD100" s="106"/>
      <c r="DE100" s="106"/>
      <c r="DF100" s="106"/>
      <c r="DG100" s="106"/>
      <c r="DH100" s="106"/>
      <c r="DI100" s="106"/>
      <c r="DJ100" s="106"/>
      <c r="DK100" s="106"/>
      <c r="DL100" s="106"/>
      <c r="DM100" s="106"/>
      <c r="DN100" s="106"/>
      <c r="DO100" s="106"/>
      <c r="DP100" s="106"/>
      <c r="DQ100" s="106"/>
      <c r="DR100" s="106"/>
      <c r="DS100" s="106"/>
      <c r="DT100" s="106"/>
      <c r="DU100" s="106"/>
      <c r="DV100" s="106"/>
      <c r="DW100" s="106"/>
      <c r="DX100" s="106"/>
      <c r="DY100" s="106"/>
      <c r="DZ100" s="106"/>
      <c r="EA100" s="106"/>
      <c r="EB100" s="106"/>
      <c r="EC100" s="106"/>
      <c r="ED100" s="106"/>
      <c r="EE100" s="106"/>
      <c r="EF100" s="106"/>
      <c r="EG100" s="106"/>
      <c r="EH100" s="106"/>
      <c r="EI100" s="106"/>
      <c r="EJ100" s="106"/>
      <c r="EK100" s="106"/>
      <c r="EL100" s="106"/>
      <c r="EM100" s="106"/>
      <c r="EN100" s="106"/>
      <c r="EO100" s="106"/>
      <c r="EP100" s="106"/>
      <c r="EQ100" s="106"/>
      <c r="ER100" s="106"/>
      <c r="ES100" s="106"/>
      <c r="ET100" s="106"/>
      <c r="EU100" s="106"/>
      <c r="EV100" s="106"/>
      <c r="EW100" s="106"/>
      <c r="EX100" s="106"/>
      <c r="EY100" s="106"/>
      <c r="EZ100" s="106"/>
      <c r="FA100" s="106"/>
      <c r="FB100" s="106"/>
      <c r="FC100" s="106"/>
      <c r="FD100" s="106"/>
      <c r="FE100" s="106"/>
      <c r="FF100" s="106"/>
      <c r="FG100" s="106"/>
      <c r="FH100" s="106"/>
      <c r="FI100" s="106"/>
      <c r="FJ100" s="106"/>
      <c r="FK100" s="106"/>
      <c r="FL100" s="106"/>
      <c r="FM100" s="106"/>
      <c r="FN100" s="106"/>
      <c r="FO100" s="106"/>
      <c r="FP100" s="106"/>
      <c r="FQ100" s="106"/>
      <c r="FR100" s="106"/>
      <c r="FS100" s="106"/>
      <c r="FT100" s="106"/>
      <c r="FU100" s="106"/>
      <c r="FV100" s="106"/>
      <c r="FW100" s="106"/>
      <c r="FX100" s="106"/>
      <c r="FY100" s="106"/>
      <c r="FZ100" s="106"/>
      <c r="GA100" s="106"/>
      <c r="GB100" s="106"/>
      <c r="GC100" s="106"/>
      <c r="GD100" s="106"/>
      <c r="GE100" s="106"/>
      <c r="GF100" s="106"/>
      <c r="GG100" s="106"/>
      <c r="GH100" s="106"/>
      <c r="GI100" s="106"/>
      <c r="GJ100" s="106"/>
      <c r="GK100" s="106"/>
      <c r="GL100" s="106"/>
      <c r="GM100" s="106"/>
      <c r="GN100" s="106"/>
      <c r="GO100" s="106"/>
      <c r="GP100" s="106"/>
      <c r="GQ100" s="106"/>
      <c r="GR100" s="106"/>
      <c r="GS100" s="106"/>
      <c r="GT100" s="106"/>
      <c r="GU100" s="106"/>
      <c r="GV100" s="106"/>
      <c r="GW100" s="106"/>
      <c r="GX100" s="106"/>
      <c r="GY100" s="106"/>
      <c r="GZ100" s="106"/>
      <c r="HA100" s="106"/>
      <c r="HB100" s="106"/>
      <c r="HC100" s="106"/>
      <c r="HD100" s="106"/>
      <c r="HE100" s="106"/>
      <c r="HF100" s="106"/>
      <c r="HG100" s="106"/>
      <c r="HH100" s="106"/>
      <c r="HI100" s="106"/>
      <c r="HJ100" s="106"/>
      <c r="HK100" s="106"/>
      <c r="HL100" s="106"/>
      <c r="HM100" s="106"/>
      <c r="HN100" s="106"/>
      <c r="HO100" s="106"/>
      <c r="HP100" s="106"/>
      <c r="HQ100" s="106"/>
      <c r="HR100" s="106"/>
      <c r="HS100" s="106"/>
      <c r="HT100" s="106"/>
      <c r="HU100" s="106"/>
      <c r="HV100" s="106"/>
      <c r="HW100" s="106"/>
      <c r="HX100" s="106"/>
      <c r="HY100" s="106"/>
      <c r="HZ100" s="106"/>
      <c r="IA100" s="106"/>
      <c r="IB100" s="106"/>
      <c r="IC100" s="106"/>
      <c r="ID100" s="106"/>
      <c r="IE100" s="106"/>
      <c r="IF100" s="106"/>
      <c r="IG100" s="106"/>
      <c r="IH100" s="106"/>
      <c r="II100" s="106"/>
      <c r="IJ100" s="106"/>
      <c r="IK100" s="106"/>
      <c r="IL100" s="106"/>
      <c r="IM100" s="106"/>
      <c r="IN100" s="106"/>
      <c r="IO100" s="106"/>
      <c r="IP100" s="106"/>
      <c r="IQ100" s="106"/>
      <c r="IR100" s="106"/>
      <c r="IS100" s="106"/>
      <c r="IT100" s="106"/>
      <c r="IU100" s="106"/>
    </row>
    <row r="101" spans="1:255" s="107" customFormat="1" ht="11.25" customHeight="1" x14ac:dyDescent="0.25">
      <c r="A101" s="106"/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  <c r="BV101" s="106"/>
      <c r="BW101" s="106"/>
      <c r="BX101" s="106"/>
      <c r="BY101" s="106"/>
      <c r="BZ101" s="106"/>
      <c r="CA101" s="106"/>
      <c r="CB101" s="106"/>
      <c r="CC101" s="106"/>
      <c r="CD101" s="106"/>
      <c r="CE101" s="106"/>
      <c r="CF101" s="106"/>
      <c r="CG101" s="106"/>
      <c r="CH101" s="106"/>
      <c r="CI101" s="106"/>
      <c r="CJ101" s="106"/>
      <c r="CK101" s="106"/>
      <c r="CL101" s="106"/>
      <c r="CM101" s="106"/>
      <c r="CN101" s="106"/>
      <c r="CO101" s="106"/>
      <c r="CP101" s="106"/>
      <c r="CQ101" s="106"/>
      <c r="CR101" s="106"/>
      <c r="CS101" s="106"/>
      <c r="CT101" s="106"/>
      <c r="CU101" s="106"/>
      <c r="CV101" s="106"/>
      <c r="CW101" s="106"/>
      <c r="CX101" s="106"/>
      <c r="CY101" s="106"/>
      <c r="CZ101" s="106"/>
      <c r="DA101" s="106"/>
      <c r="DB101" s="106"/>
      <c r="DC101" s="106"/>
      <c r="DD101" s="106"/>
      <c r="DE101" s="106"/>
      <c r="DF101" s="106"/>
      <c r="DG101" s="106"/>
      <c r="DH101" s="106"/>
      <c r="DI101" s="106"/>
      <c r="DJ101" s="106"/>
      <c r="DK101" s="106"/>
      <c r="DL101" s="106"/>
      <c r="DM101" s="106"/>
      <c r="DN101" s="106"/>
      <c r="DO101" s="106"/>
      <c r="DP101" s="106"/>
      <c r="DQ101" s="106"/>
      <c r="DR101" s="106"/>
      <c r="DS101" s="106"/>
      <c r="DT101" s="106"/>
      <c r="DU101" s="106"/>
      <c r="DV101" s="106"/>
      <c r="DW101" s="106"/>
      <c r="DX101" s="106"/>
      <c r="DY101" s="106"/>
      <c r="DZ101" s="106"/>
      <c r="EA101" s="106"/>
      <c r="EB101" s="106"/>
      <c r="EC101" s="106"/>
      <c r="ED101" s="106"/>
      <c r="EE101" s="106"/>
      <c r="EF101" s="106"/>
      <c r="EG101" s="106"/>
      <c r="EH101" s="106"/>
      <c r="EI101" s="106"/>
      <c r="EJ101" s="106"/>
      <c r="EK101" s="106"/>
      <c r="EL101" s="106"/>
      <c r="EM101" s="106"/>
      <c r="EN101" s="106"/>
      <c r="EO101" s="106"/>
      <c r="EP101" s="106"/>
      <c r="EQ101" s="106"/>
      <c r="ER101" s="106"/>
      <c r="ES101" s="106"/>
      <c r="ET101" s="106"/>
      <c r="EU101" s="106"/>
      <c r="EV101" s="106"/>
      <c r="EW101" s="106"/>
      <c r="EX101" s="106"/>
      <c r="EY101" s="106"/>
      <c r="EZ101" s="106"/>
      <c r="FA101" s="106"/>
      <c r="FB101" s="106"/>
      <c r="FC101" s="106"/>
      <c r="FD101" s="106"/>
      <c r="FE101" s="106"/>
      <c r="FF101" s="106"/>
      <c r="FG101" s="106"/>
      <c r="FH101" s="106"/>
      <c r="FI101" s="106"/>
      <c r="FJ101" s="106"/>
      <c r="FK101" s="106"/>
      <c r="FL101" s="106"/>
      <c r="FM101" s="106"/>
      <c r="FN101" s="106"/>
      <c r="FO101" s="106"/>
      <c r="FP101" s="106"/>
      <c r="FQ101" s="106"/>
      <c r="FR101" s="106"/>
      <c r="FS101" s="106"/>
      <c r="FT101" s="106"/>
      <c r="FU101" s="106"/>
      <c r="FV101" s="106"/>
      <c r="FW101" s="106"/>
      <c r="FX101" s="106"/>
      <c r="FY101" s="106"/>
      <c r="FZ101" s="106"/>
      <c r="GA101" s="106"/>
      <c r="GB101" s="106"/>
      <c r="GC101" s="106"/>
      <c r="GD101" s="106"/>
      <c r="GE101" s="106"/>
      <c r="GF101" s="106"/>
      <c r="GG101" s="106"/>
      <c r="GH101" s="106"/>
      <c r="GI101" s="106"/>
      <c r="GJ101" s="106"/>
      <c r="GK101" s="106"/>
      <c r="GL101" s="106"/>
      <c r="GM101" s="106"/>
      <c r="GN101" s="106"/>
      <c r="GO101" s="106"/>
      <c r="GP101" s="106"/>
      <c r="GQ101" s="106"/>
      <c r="GR101" s="106"/>
      <c r="GS101" s="106"/>
      <c r="GT101" s="106"/>
      <c r="GU101" s="106"/>
      <c r="GV101" s="106"/>
      <c r="GW101" s="106"/>
      <c r="GX101" s="106"/>
      <c r="GY101" s="106"/>
      <c r="GZ101" s="106"/>
      <c r="HA101" s="106"/>
      <c r="HB101" s="106"/>
      <c r="HC101" s="106"/>
      <c r="HD101" s="106"/>
      <c r="HE101" s="106"/>
      <c r="HF101" s="106"/>
      <c r="HG101" s="106"/>
      <c r="HH101" s="106"/>
      <c r="HI101" s="106"/>
      <c r="HJ101" s="106"/>
      <c r="HK101" s="106"/>
      <c r="HL101" s="106"/>
      <c r="HM101" s="106"/>
      <c r="HN101" s="106"/>
      <c r="HO101" s="106"/>
      <c r="HP101" s="106"/>
      <c r="HQ101" s="106"/>
      <c r="HR101" s="106"/>
      <c r="HS101" s="106"/>
      <c r="HT101" s="106"/>
      <c r="HU101" s="106"/>
      <c r="HV101" s="106"/>
      <c r="HW101" s="106"/>
      <c r="HX101" s="106"/>
      <c r="HY101" s="106"/>
      <c r="HZ101" s="106"/>
      <c r="IA101" s="106"/>
      <c r="IB101" s="106"/>
      <c r="IC101" s="106"/>
      <c r="ID101" s="106"/>
      <c r="IE101" s="106"/>
      <c r="IF101" s="106"/>
      <c r="IG101" s="106"/>
      <c r="IH101" s="106"/>
      <c r="II101" s="106"/>
      <c r="IJ101" s="106"/>
      <c r="IK101" s="106"/>
      <c r="IL101" s="106"/>
      <c r="IM101" s="106"/>
      <c r="IN101" s="106"/>
      <c r="IO101" s="106"/>
      <c r="IP101" s="106"/>
      <c r="IQ101" s="106"/>
      <c r="IR101" s="106"/>
      <c r="IS101" s="106"/>
      <c r="IT101" s="106"/>
      <c r="IU101" s="106"/>
    </row>
  </sheetData>
  <mergeCells count="9">
    <mergeCell ref="E9:F9"/>
    <mergeCell ref="E14:F14"/>
    <mergeCell ref="E15:F15"/>
    <mergeCell ref="B17:G17"/>
    <mergeCell ref="B98:E98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2023-03-30T11:51:13Z</dcterms:modified>
  <cp:category/>
  <cp:contentStatus/>
</cp:coreProperties>
</file>