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<sst xmlns="http://schemas.openxmlformats.org/spreadsheetml/2006/main" count="167" uniqueCount="119">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</sst>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4" sqref="C14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8" t="s">
        <v>2</v>
      </c>
      <c r="F9" s="89"/>
      <c r="G9" s="29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7" t="s">
        <v>5</v>
      </c>
      <c r="F10" s="87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7" t="s">
        <v>9</v>
      </c>
      <c r="F11" s="87"/>
      <c r="G11" s="27">
        <v>500</v>
      </c>
    </row>
    <row r="12" spans="1:7" ht="11.25" customHeight="1">
      <c r="A12" s="3"/>
      <c r="B12" s="5" t="s">
        <v>10</v>
      </c>
      <c r="C12" s="93" t="s">
        <v>11</v>
      </c>
      <c r="D12" s="6"/>
      <c r="E12" s="30" t="s">
        <v>12</v>
      </c>
      <c r="F12" s="31"/>
      <c r="G12" s="29">
        <f>+G9*G11</f>
        <v>16000000</v>
      </c>
    </row>
    <row r="13" spans="1:7" ht="13.5" customHeight="1">
      <c r="A13" s="3"/>
      <c r="B13" s="5" t="s">
        <v>13</v>
      </c>
      <c r="C13" s="93" t="s">
        <v>116</v>
      </c>
      <c r="D13" s="6"/>
      <c r="E13" s="87" t="s">
        <v>14</v>
      </c>
      <c r="F13" s="87"/>
      <c r="G13" s="27" t="s">
        <v>15</v>
      </c>
    </row>
    <row r="14" spans="1:7" ht="38.25">
      <c r="A14" s="3"/>
      <c r="B14" s="5" t="s">
        <v>16</v>
      </c>
      <c r="C14" s="93" t="s">
        <v>117</v>
      </c>
      <c r="D14" s="6"/>
      <c r="E14" s="87" t="s">
        <v>17</v>
      </c>
      <c r="F14" s="87"/>
      <c r="G14" s="27" t="s">
        <v>18</v>
      </c>
    </row>
    <row r="15" spans="1:7" ht="27.75" customHeight="1">
      <c r="A15" s="3"/>
      <c r="B15" s="5" t="s">
        <v>19</v>
      </c>
      <c r="C15" s="94" t="s">
        <v>118</v>
      </c>
      <c r="D15" s="6"/>
      <c r="E15" s="90" t="s">
        <v>20</v>
      </c>
      <c r="F15" s="90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1" t="s">
        <v>22</v>
      </c>
      <c r="C17" s="92"/>
      <c r="D17" s="92"/>
      <c r="E17" s="92"/>
      <c r="F17" s="92"/>
      <c r="G17" s="92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2" t="s">
        <v>23</v>
      </c>
      <c r="C19" s="14"/>
      <c r="D19" s="14"/>
      <c r="E19" s="14"/>
      <c r="F19" s="14"/>
      <c r="G19" s="14"/>
    </row>
    <row r="20" spans="1:8" ht="24" customHeight="1">
      <c r="A20" s="3"/>
      <c r="B20" s="33" t="s">
        <v>24</v>
      </c>
      <c r="C20" s="33" t="s">
        <v>25</v>
      </c>
      <c r="D20" s="33" t="s">
        <v>26</v>
      </c>
      <c r="E20" s="33" t="s">
        <v>27</v>
      </c>
      <c r="F20" s="33" t="s">
        <v>28</v>
      </c>
      <c r="G20" s="33" t="s">
        <v>29</v>
      </c>
    </row>
    <row r="21" spans="1:8" ht="15">
      <c r="A21" s="3"/>
      <c r="B21" s="34" t="s">
        <v>30</v>
      </c>
      <c r="C21" s="35" t="s">
        <v>31</v>
      </c>
      <c r="D21" s="36">
        <v>2</v>
      </c>
      <c r="E21" s="35" t="s">
        <v>32</v>
      </c>
      <c r="F21" s="37">
        <v>35000</v>
      </c>
      <c r="G21" s="37">
        <f>+D21*F21</f>
        <v>70000</v>
      </c>
      <c r="H21" s="4"/>
    </row>
    <row r="22" spans="1:8" ht="12.75" customHeight="1">
      <c r="A22" s="3"/>
      <c r="B22" s="34" t="s">
        <v>33</v>
      </c>
      <c r="C22" s="35" t="s">
        <v>31</v>
      </c>
      <c r="D22" s="36">
        <v>3</v>
      </c>
      <c r="E22" s="35" t="s">
        <v>34</v>
      </c>
      <c r="F22" s="37">
        <v>35000</v>
      </c>
      <c r="G22" s="37">
        <f t="shared" ref="G22:G27" si="0">+D22*F22</f>
        <v>105000</v>
      </c>
      <c r="H22" s="4"/>
    </row>
    <row r="23" spans="1:8" ht="12.75" customHeight="1">
      <c r="A23" s="3"/>
      <c r="B23" s="34" t="s">
        <v>35</v>
      </c>
      <c r="C23" s="35" t="s">
        <v>31</v>
      </c>
      <c r="D23" s="36">
        <v>5</v>
      </c>
      <c r="E23" s="35" t="s">
        <v>36</v>
      </c>
      <c r="F23" s="37">
        <v>35000</v>
      </c>
      <c r="G23" s="37">
        <f t="shared" si="0"/>
        <v>175000</v>
      </c>
      <c r="H23" s="4"/>
    </row>
    <row r="24" spans="1:8" ht="12.75" customHeight="1">
      <c r="A24" s="3"/>
      <c r="B24" s="34" t="s">
        <v>37</v>
      </c>
      <c r="C24" s="35" t="s">
        <v>31</v>
      </c>
      <c r="D24" s="36">
        <v>1</v>
      </c>
      <c r="E24" s="35" t="s">
        <v>36</v>
      </c>
      <c r="F24" s="37">
        <v>35000</v>
      </c>
      <c r="G24" s="37">
        <f t="shared" si="0"/>
        <v>35000</v>
      </c>
      <c r="H24" s="4"/>
    </row>
    <row r="25" spans="1:8" ht="12.75" customHeight="1">
      <c r="A25" s="3"/>
      <c r="B25" s="34" t="s">
        <v>38</v>
      </c>
      <c r="C25" s="35" t="s">
        <v>31</v>
      </c>
      <c r="D25" s="36">
        <v>1</v>
      </c>
      <c r="E25" s="35" t="s">
        <v>32</v>
      </c>
      <c r="F25" s="37">
        <v>35000</v>
      </c>
      <c r="G25" s="37">
        <f t="shared" si="0"/>
        <v>35000</v>
      </c>
      <c r="H25" s="4"/>
    </row>
    <row r="26" spans="1:8" ht="12.75" customHeight="1">
      <c r="A26" s="3"/>
      <c r="B26" s="34" t="s">
        <v>39</v>
      </c>
      <c r="C26" s="35" t="s">
        <v>31</v>
      </c>
      <c r="D26" s="36">
        <v>1</v>
      </c>
      <c r="E26" s="35" t="s">
        <v>32</v>
      </c>
      <c r="F26" s="37">
        <v>35000</v>
      </c>
      <c r="G26" s="37">
        <f t="shared" si="0"/>
        <v>35000</v>
      </c>
      <c r="H26" s="4"/>
    </row>
    <row r="27" spans="1:8" ht="12.75" customHeight="1">
      <c r="A27" s="3"/>
      <c r="B27" s="34" t="s">
        <v>40</v>
      </c>
      <c r="C27" s="35" t="s">
        <v>31</v>
      </c>
      <c r="D27" s="36">
        <v>40</v>
      </c>
      <c r="E27" s="35" t="s">
        <v>41</v>
      </c>
      <c r="F27" s="37">
        <v>35000</v>
      </c>
      <c r="G27" s="37">
        <f t="shared" si="0"/>
        <v>1400000</v>
      </c>
      <c r="H27" s="4"/>
    </row>
    <row r="28" spans="1:8" ht="12.75" customHeight="1">
      <c r="A28" s="3"/>
      <c r="B28" s="41" t="s">
        <v>42</v>
      </c>
      <c r="C28" s="38"/>
      <c r="D28" s="38"/>
      <c r="E28" s="38"/>
      <c r="F28" s="39"/>
      <c r="G28" s="40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2" t="s">
        <v>43</v>
      </c>
      <c r="C30" s="16"/>
      <c r="D30" s="16"/>
      <c r="E30" s="16"/>
      <c r="F30" s="14"/>
      <c r="G30" s="14"/>
    </row>
    <row r="31" spans="1:8" ht="24" customHeight="1">
      <c r="A31" s="3"/>
      <c r="B31" s="42" t="s">
        <v>24</v>
      </c>
      <c r="C31" s="33" t="s">
        <v>25</v>
      </c>
      <c r="D31" s="33" t="s">
        <v>44</v>
      </c>
      <c r="E31" s="42" t="s">
        <v>27</v>
      </c>
      <c r="F31" s="33" t="s">
        <v>28</v>
      </c>
      <c r="G31" s="42" t="s">
        <v>29</v>
      </c>
    </row>
    <row r="32" spans="1:8" ht="12" customHeight="1">
      <c r="A32" s="3"/>
      <c r="B32" s="43"/>
      <c r="C32" s="44"/>
      <c r="D32" s="44"/>
      <c r="E32" s="44"/>
      <c r="F32" s="43"/>
      <c r="G32" s="43"/>
    </row>
    <row r="33" spans="1:11" ht="12" customHeight="1">
      <c r="A33" s="3"/>
      <c r="B33" s="41" t="s">
        <v>45</v>
      </c>
      <c r="C33" s="38"/>
      <c r="D33" s="38"/>
      <c r="E33" s="38"/>
      <c r="F33" s="39"/>
      <c r="G33" s="39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2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2" t="s">
        <v>24</v>
      </c>
      <c r="C36" s="42" t="s">
        <v>25</v>
      </c>
      <c r="D36" s="42" t="s">
        <v>47</v>
      </c>
      <c r="E36" s="42" t="s">
        <v>27</v>
      </c>
      <c r="F36" s="33" t="s">
        <v>28</v>
      </c>
      <c r="G36" s="42" t="s">
        <v>29</v>
      </c>
    </row>
    <row r="37" spans="1:11" ht="12.75" customHeight="1">
      <c r="A37" s="3"/>
      <c r="B37" s="34" t="s">
        <v>48</v>
      </c>
      <c r="C37" s="35" t="s">
        <v>110</v>
      </c>
      <c r="D37" s="84">
        <v>1</v>
      </c>
      <c r="E37" s="35" t="s">
        <v>49</v>
      </c>
      <c r="F37" s="37">
        <v>75000</v>
      </c>
      <c r="G37" s="37">
        <f>+D37*F37</f>
        <v>75000</v>
      </c>
    </row>
    <row r="38" spans="1:11" ht="12.75" customHeight="1">
      <c r="A38" s="3"/>
      <c r="B38" s="34" t="s">
        <v>111</v>
      </c>
      <c r="C38" s="35" t="s">
        <v>110</v>
      </c>
      <c r="D38" s="84">
        <v>2</v>
      </c>
      <c r="E38" s="35" t="s">
        <v>49</v>
      </c>
      <c r="F38" s="37">
        <v>55000</v>
      </c>
      <c r="G38" s="37">
        <f t="shared" ref="G38:G43" si="1">+D38*F38</f>
        <v>110000</v>
      </c>
    </row>
    <row r="39" spans="1:11" ht="12.75" customHeight="1">
      <c r="A39" s="3"/>
      <c r="B39" s="34" t="s">
        <v>50</v>
      </c>
      <c r="C39" s="35" t="s">
        <v>110</v>
      </c>
      <c r="D39" s="84">
        <v>1</v>
      </c>
      <c r="E39" s="35" t="s">
        <v>51</v>
      </c>
      <c r="F39" s="37">
        <v>25000</v>
      </c>
      <c r="G39" s="37">
        <f t="shared" si="1"/>
        <v>25000</v>
      </c>
    </row>
    <row r="40" spans="1:11" ht="12.75" customHeight="1">
      <c r="A40" s="3"/>
      <c r="B40" s="34" t="s">
        <v>52</v>
      </c>
      <c r="C40" s="35" t="s">
        <v>110</v>
      </c>
      <c r="D40" s="84">
        <v>1</v>
      </c>
      <c r="E40" s="35" t="s">
        <v>53</v>
      </c>
      <c r="F40" s="37">
        <v>25000</v>
      </c>
      <c r="G40" s="37">
        <f t="shared" si="1"/>
        <v>25000</v>
      </c>
    </row>
    <row r="41" spans="1:11" ht="12.75" customHeight="1">
      <c r="A41" s="3"/>
      <c r="B41" s="34" t="s">
        <v>54</v>
      </c>
      <c r="C41" s="35" t="s">
        <v>110</v>
      </c>
      <c r="D41" s="84">
        <v>1</v>
      </c>
      <c r="E41" s="35" t="s">
        <v>55</v>
      </c>
      <c r="F41" s="37">
        <v>25000</v>
      </c>
      <c r="G41" s="37">
        <f t="shared" si="1"/>
        <v>25000</v>
      </c>
    </row>
    <row r="42" spans="1:11" ht="12.75" customHeight="1">
      <c r="A42" s="3"/>
      <c r="B42" s="34" t="s">
        <v>56</v>
      </c>
      <c r="C42" s="35" t="s">
        <v>110</v>
      </c>
      <c r="D42" s="84">
        <v>1</v>
      </c>
      <c r="E42" s="35" t="s">
        <v>49</v>
      </c>
      <c r="F42" s="37">
        <v>25000</v>
      </c>
      <c r="G42" s="37">
        <f t="shared" si="1"/>
        <v>25000</v>
      </c>
    </row>
    <row r="43" spans="1:11" ht="12.75" customHeight="1">
      <c r="A43" s="3"/>
      <c r="B43" s="34" t="s">
        <v>57</v>
      </c>
      <c r="C43" s="35" t="s">
        <v>110</v>
      </c>
      <c r="D43" s="84">
        <v>1</v>
      </c>
      <c r="E43" s="35" t="s">
        <v>32</v>
      </c>
      <c r="F43" s="37">
        <v>25000</v>
      </c>
      <c r="G43" s="37">
        <f t="shared" si="1"/>
        <v>25000</v>
      </c>
    </row>
    <row r="44" spans="1:11" ht="12.75" customHeight="1">
      <c r="A44" s="3"/>
      <c r="B44" s="41" t="s">
        <v>58</v>
      </c>
      <c r="C44" s="38"/>
      <c r="D44" s="38"/>
      <c r="E44" s="38"/>
      <c r="F44" s="39"/>
      <c r="G44" s="40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2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3" t="s">
        <v>60</v>
      </c>
      <c r="C47" s="33" t="s">
        <v>61</v>
      </c>
      <c r="D47" s="33" t="s">
        <v>62</v>
      </c>
      <c r="E47" s="33" t="s">
        <v>27</v>
      </c>
      <c r="F47" s="33" t="s">
        <v>28</v>
      </c>
      <c r="G47" s="33" t="s">
        <v>29</v>
      </c>
      <c r="K47" s="2"/>
    </row>
    <row r="48" spans="1:11" ht="12.75" customHeight="1">
      <c r="A48" s="3"/>
      <c r="B48" s="46" t="s">
        <v>63</v>
      </c>
      <c r="C48" s="49" t="s">
        <v>64</v>
      </c>
      <c r="D48" s="50">
        <v>15</v>
      </c>
      <c r="E48" s="51" t="s">
        <v>32</v>
      </c>
      <c r="F48" s="37">
        <v>115000</v>
      </c>
      <c r="G48" s="37">
        <f>+D48*F48</f>
        <v>1725000</v>
      </c>
      <c r="K48" s="2"/>
    </row>
    <row r="49" spans="1:11" ht="12.75" customHeight="1">
      <c r="A49" s="3"/>
      <c r="B49" s="46" t="s">
        <v>65</v>
      </c>
      <c r="C49" s="49"/>
      <c r="D49" s="50"/>
      <c r="E49" s="51"/>
      <c r="F49" s="37"/>
      <c r="G49" s="37">
        <f t="shared" ref="G49:G59" si="2">+D49*F49</f>
        <v>0</v>
      </c>
      <c r="K49" s="2"/>
    </row>
    <row r="50" spans="1:11" ht="12.75" customHeight="1">
      <c r="A50" s="3"/>
      <c r="B50" s="47" t="s">
        <v>66</v>
      </c>
      <c r="C50" s="49" t="s">
        <v>64</v>
      </c>
      <c r="D50" s="50">
        <v>250</v>
      </c>
      <c r="E50" s="51" t="s">
        <v>18</v>
      </c>
      <c r="F50" s="37">
        <v>1000</v>
      </c>
      <c r="G50" s="37">
        <f t="shared" si="2"/>
        <v>250000</v>
      </c>
      <c r="K50" s="2"/>
    </row>
    <row r="51" spans="1:11" ht="12.75" customHeight="1">
      <c r="A51" s="3"/>
      <c r="B51" s="47" t="s">
        <v>67</v>
      </c>
      <c r="C51" s="49" t="s">
        <v>64</v>
      </c>
      <c r="D51" s="50">
        <v>60</v>
      </c>
      <c r="E51" s="51" t="s">
        <v>68</v>
      </c>
      <c r="F51" s="37">
        <v>1780</v>
      </c>
      <c r="G51" s="37">
        <f t="shared" si="2"/>
        <v>106800</v>
      </c>
      <c r="K51" s="2"/>
    </row>
    <row r="52" spans="1:11" ht="12.75" customHeight="1">
      <c r="A52" s="3"/>
      <c r="B52" s="47" t="s">
        <v>69</v>
      </c>
      <c r="C52" s="49" t="s">
        <v>64</v>
      </c>
      <c r="D52" s="50">
        <v>125</v>
      </c>
      <c r="E52" s="51" t="s">
        <v>18</v>
      </c>
      <c r="F52" s="37">
        <v>1140</v>
      </c>
      <c r="G52" s="37">
        <f t="shared" si="2"/>
        <v>142500</v>
      </c>
      <c r="K52" s="2"/>
    </row>
    <row r="53" spans="1:11" ht="12.75" customHeight="1">
      <c r="A53" s="3"/>
      <c r="B53" s="46" t="s">
        <v>70</v>
      </c>
      <c r="C53" s="49"/>
      <c r="D53" s="50"/>
      <c r="E53" s="51"/>
      <c r="F53" s="37"/>
      <c r="G53" s="37">
        <f t="shared" si="2"/>
        <v>0</v>
      </c>
    </row>
    <row r="54" spans="1:11" ht="12.75" customHeight="1">
      <c r="A54" s="3"/>
      <c r="B54" s="47" t="s">
        <v>112</v>
      </c>
      <c r="C54" s="49" t="s">
        <v>64</v>
      </c>
      <c r="D54" s="50">
        <v>2</v>
      </c>
      <c r="E54" s="51" t="s">
        <v>71</v>
      </c>
      <c r="F54" s="37">
        <v>78000</v>
      </c>
      <c r="G54" s="37">
        <f t="shared" si="2"/>
        <v>156000</v>
      </c>
    </row>
    <row r="55" spans="1:11" ht="12.75" customHeight="1">
      <c r="A55" s="3"/>
      <c r="B55" s="46" t="s">
        <v>72</v>
      </c>
      <c r="C55" s="49"/>
      <c r="D55" s="50"/>
      <c r="E55" s="51"/>
      <c r="F55" s="37"/>
      <c r="G55" s="37">
        <f t="shared" si="2"/>
        <v>0</v>
      </c>
    </row>
    <row r="56" spans="1:11" ht="12.75" customHeight="1">
      <c r="A56" s="3"/>
      <c r="B56" s="47" t="s">
        <v>113</v>
      </c>
      <c r="C56" s="49" t="s">
        <v>73</v>
      </c>
      <c r="D56" s="50">
        <v>2</v>
      </c>
      <c r="E56" s="51" t="s">
        <v>74</v>
      </c>
      <c r="F56" s="37">
        <v>52000</v>
      </c>
      <c r="G56" s="37">
        <f t="shared" si="2"/>
        <v>104000</v>
      </c>
    </row>
    <row r="57" spans="1:11" ht="12.75" customHeight="1">
      <c r="A57" s="3"/>
      <c r="B57" s="48" t="s">
        <v>75</v>
      </c>
      <c r="C57" s="49"/>
      <c r="D57" s="50"/>
      <c r="E57" s="51"/>
      <c r="F57" s="37"/>
      <c r="G57" s="37">
        <f t="shared" si="2"/>
        <v>0</v>
      </c>
    </row>
    <row r="58" spans="1:11" ht="12.75" customHeight="1">
      <c r="A58" s="3"/>
      <c r="B58" s="47" t="s">
        <v>114</v>
      </c>
      <c r="C58" s="49" t="s">
        <v>73</v>
      </c>
      <c r="D58" s="45">
        <v>0.75</v>
      </c>
      <c r="E58" s="51" t="s">
        <v>74</v>
      </c>
      <c r="F58" s="37">
        <v>47000</v>
      </c>
      <c r="G58" s="37">
        <f t="shared" si="2"/>
        <v>35250</v>
      </c>
    </row>
    <row r="59" spans="1:11" ht="12.75" customHeight="1">
      <c r="A59" s="3"/>
      <c r="B59" s="47" t="s">
        <v>115</v>
      </c>
      <c r="C59" s="49" t="s">
        <v>64</v>
      </c>
      <c r="D59" s="49">
        <v>0.4</v>
      </c>
      <c r="E59" s="51" t="s">
        <v>76</v>
      </c>
      <c r="F59" s="37">
        <v>261000</v>
      </c>
      <c r="G59" s="37">
        <f t="shared" si="2"/>
        <v>104400</v>
      </c>
    </row>
    <row r="60" spans="1:11" ht="13.5" customHeight="1">
      <c r="A60" s="3"/>
      <c r="B60" s="41" t="s">
        <v>77</v>
      </c>
      <c r="C60" s="38"/>
      <c r="D60" s="38"/>
      <c r="E60" s="38"/>
      <c r="F60" s="39"/>
      <c r="G60" s="40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2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2" t="s">
        <v>79</v>
      </c>
      <c r="C63" s="33" t="s">
        <v>61</v>
      </c>
      <c r="D63" s="33" t="s">
        <v>80</v>
      </c>
      <c r="E63" s="42" t="s">
        <v>27</v>
      </c>
      <c r="F63" s="33" t="s">
        <v>28</v>
      </c>
      <c r="G63" s="42" t="s">
        <v>29</v>
      </c>
    </row>
    <row r="64" spans="1:11" ht="12.75" customHeight="1">
      <c r="A64" s="3"/>
      <c r="B64" s="47" t="s">
        <v>81</v>
      </c>
      <c r="C64" s="51" t="s">
        <v>82</v>
      </c>
      <c r="D64" s="50">
        <v>1</v>
      </c>
      <c r="E64" s="51" t="s">
        <v>18</v>
      </c>
      <c r="F64" s="37">
        <v>12000</v>
      </c>
      <c r="G64" s="37">
        <f>+F64*D64</f>
        <v>12000</v>
      </c>
    </row>
    <row r="65" spans="1:7" ht="13.5" customHeight="1">
      <c r="A65" s="3"/>
      <c r="B65" s="41" t="s">
        <v>83</v>
      </c>
      <c r="C65" s="38"/>
      <c r="D65" s="38"/>
      <c r="E65" s="38"/>
      <c r="F65" s="39"/>
      <c r="G65" s="40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2" t="s">
        <v>84</v>
      </c>
      <c r="C67" s="53"/>
      <c r="D67" s="53"/>
      <c r="E67" s="53"/>
      <c r="F67" s="53"/>
      <c r="G67" s="54">
        <f>G28+G44+G60+G65</f>
        <v>4800950</v>
      </c>
    </row>
    <row r="68" spans="1:7" ht="12" customHeight="1">
      <c r="A68" s="3"/>
      <c r="B68" s="55" t="s">
        <v>85</v>
      </c>
      <c r="C68" s="8"/>
      <c r="D68" s="8"/>
      <c r="E68" s="8"/>
      <c r="F68" s="8"/>
      <c r="G68" s="56">
        <f>G67*0.05</f>
        <v>240047.5</v>
      </c>
    </row>
    <row r="69" spans="1:7" ht="12" customHeight="1">
      <c r="A69" s="3"/>
      <c r="B69" s="57" t="s">
        <v>86</v>
      </c>
      <c r="C69" s="7"/>
      <c r="D69" s="7"/>
      <c r="E69" s="7"/>
      <c r="F69" s="7"/>
      <c r="G69" s="58">
        <f>G68+G67</f>
        <v>5040997.5</v>
      </c>
    </row>
    <row r="70" spans="1:7" ht="12" customHeight="1">
      <c r="A70" s="3"/>
      <c r="B70" s="55" t="s">
        <v>87</v>
      </c>
      <c r="C70" s="8"/>
      <c r="D70" s="8"/>
      <c r="E70" s="8"/>
      <c r="F70" s="8"/>
      <c r="G70" s="56">
        <f>G12</f>
        <v>16000000</v>
      </c>
    </row>
    <row r="71" spans="1:7" ht="12" customHeight="1">
      <c r="A71" s="3"/>
      <c r="B71" s="59" t="s">
        <v>88</v>
      </c>
      <c r="C71" s="60"/>
      <c r="D71" s="60"/>
      <c r="E71" s="60"/>
      <c r="F71" s="60"/>
      <c r="G71" s="61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2" t="s">
        <v>90</v>
      </c>
      <c r="C74" s="63"/>
      <c r="D74" s="63"/>
      <c r="E74" s="63"/>
      <c r="F74" s="64"/>
      <c r="G74" s="20"/>
    </row>
    <row r="75" spans="1:7" ht="12" customHeight="1">
      <c r="A75" s="3"/>
      <c r="B75" s="65" t="s">
        <v>91</v>
      </c>
      <c r="C75" s="6"/>
      <c r="D75" s="6"/>
      <c r="E75" s="6"/>
      <c r="F75" s="66"/>
      <c r="G75" s="20"/>
    </row>
    <row r="76" spans="1:7" ht="12" customHeight="1">
      <c r="A76" s="3"/>
      <c r="B76" s="65" t="s">
        <v>92</v>
      </c>
      <c r="C76" s="6"/>
      <c r="D76" s="6"/>
      <c r="E76" s="6"/>
      <c r="F76" s="66"/>
      <c r="G76" s="20"/>
    </row>
    <row r="77" spans="1:7" ht="12" customHeight="1">
      <c r="A77" s="3"/>
      <c r="B77" s="65" t="s">
        <v>93</v>
      </c>
      <c r="C77" s="6"/>
      <c r="D77" s="6"/>
      <c r="E77" s="6"/>
      <c r="F77" s="66"/>
      <c r="G77" s="20"/>
    </row>
    <row r="78" spans="1:7" ht="12" customHeight="1">
      <c r="A78" s="3"/>
      <c r="B78" s="65" t="s">
        <v>94</v>
      </c>
      <c r="C78" s="6"/>
      <c r="D78" s="6"/>
      <c r="E78" s="6"/>
      <c r="F78" s="66"/>
      <c r="G78" s="20"/>
    </row>
    <row r="79" spans="1:7" ht="12" customHeight="1">
      <c r="A79" s="3"/>
      <c r="B79" s="65" t="s">
        <v>95</v>
      </c>
      <c r="C79" s="6"/>
      <c r="D79" s="6"/>
      <c r="E79" s="6"/>
      <c r="F79" s="66"/>
      <c r="G79" s="20"/>
    </row>
    <row r="80" spans="1:7" ht="12.75" customHeight="1" thickBot="1">
      <c r="A80" s="3"/>
      <c r="B80" s="67" t="s">
        <v>96</v>
      </c>
      <c r="C80" s="68"/>
      <c r="D80" s="68"/>
      <c r="E80" s="68"/>
      <c r="F80" s="69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5" t="s">
        <v>97</v>
      </c>
      <c r="C82" s="86"/>
      <c r="D82" s="70"/>
      <c r="E82" s="21"/>
      <c r="F82" s="21"/>
      <c r="G82" s="20"/>
    </row>
    <row r="83" spans="1:7" ht="12" customHeight="1">
      <c r="A83" s="3"/>
      <c r="B83" s="71" t="s">
        <v>79</v>
      </c>
      <c r="C83" s="72" t="s">
        <v>98</v>
      </c>
      <c r="D83" s="73" t="s">
        <v>99</v>
      </c>
      <c r="E83" s="21"/>
      <c r="F83" s="21"/>
      <c r="G83" s="20"/>
    </row>
    <row r="84" spans="1:7" ht="12" customHeight="1">
      <c r="A84" s="3"/>
      <c r="B84" s="74" t="s">
        <v>100</v>
      </c>
      <c r="C84" s="75">
        <f>G28</f>
        <v>1855000</v>
      </c>
      <c r="D84" s="76">
        <f>(C84/C90)</f>
        <v>0.36798272564110573</v>
      </c>
      <c r="E84" s="21"/>
      <c r="F84" s="21"/>
      <c r="G84" s="20"/>
    </row>
    <row r="85" spans="1:7" ht="12" customHeight="1">
      <c r="A85" s="3"/>
      <c r="B85" s="74" t="s">
        <v>101</v>
      </c>
      <c r="C85" s="77">
        <v>0</v>
      </c>
      <c r="D85" s="76">
        <v>0</v>
      </c>
      <c r="E85" s="21"/>
      <c r="F85" s="21"/>
      <c r="G85" s="20"/>
    </row>
    <row r="86" spans="1:7" ht="12" customHeight="1">
      <c r="A86" s="3"/>
      <c r="B86" s="74" t="s">
        <v>102</v>
      </c>
      <c r="C86" s="75">
        <f>G44</f>
        <v>310000</v>
      </c>
      <c r="D86" s="76">
        <f>(C86/C90)</f>
        <v>6.1495765471020369E-2</v>
      </c>
      <c r="E86" s="21"/>
      <c r="F86" s="21"/>
      <c r="G86" s="20"/>
    </row>
    <row r="87" spans="1:7" ht="12" customHeight="1">
      <c r="A87" s="3"/>
      <c r="B87" s="74" t="s">
        <v>60</v>
      </c>
      <c r="C87" s="75">
        <f>G60</f>
        <v>2623950</v>
      </c>
      <c r="D87" s="76">
        <f>(C87/C90)</f>
        <v>0.52052198002478678</v>
      </c>
      <c r="E87" s="21"/>
      <c r="F87" s="21"/>
      <c r="G87" s="20"/>
    </row>
    <row r="88" spans="1:7" ht="12" customHeight="1">
      <c r="A88" s="3"/>
      <c r="B88" s="74" t="s">
        <v>103</v>
      </c>
      <c r="C88" s="78">
        <f>G65</f>
        <v>12000</v>
      </c>
      <c r="D88" s="76">
        <f>(C88/C90)</f>
        <v>2.3804812440394981E-3</v>
      </c>
      <c r="E88" s="22"/>
      <c r="F88" s="22"/>
      <c r="G88" s="20"/>
    </row>
    <row r="89" spans="1:7" ht="12" customHeight="1">
      <c r="A89" s="3"/>
      <c r="B89" s="74" t="s">
        <v>104</v>
      </c>
      <c r="C89" s="78">
        <f>G68</f>
        <v>240047.5</v>
      </c>
      <c r="D89" s="76">
        <f>(C89/C90)</f>
        <v>4.7619047619047616E-2</v>
      </c>
      <c r="E89" s="22"/>
      <c r="F89" s="22"/>
      <c r="G89" s="20"/>
    </row>
    <row r="90" spans="1:7" ht="12.75" customHeight="1">
      <c r="A90" s="3"/>
      <c r="B90" s="71" t="s">
        <v>105</v>
      </c>
      <c r="C90" s="79">
        <f>SUM(C84:C89)</f>
        <v>5040997.5</v>
      </c>
      <c r="D90" s="80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1"/>
      <c r="C93" s="82" t="s">
        <v>106</v>
      </c>
      <c r="D93" s="81"/>
      <c r="E93" s="81"/>
      <c r="F93" s="22"/>
      <c r="G93" s="20"/>
    </row>
    <row r="94" spans="1:7" ht="12" customHeight="1">
      <c r="A94" s="3"/>
      <c r="B94" s="71" t="s">
        <v>107</v>
      </c>
      <c r="C94" s="83">
        <v>23000</v>
      </c>
      <c r="D94" s="83">
        <v>25000</v>
      </c>
      <c r="E94" s="83">
        <v>27000</v>
      </c>
      <c r="F94" s="23"/>
      <c r="G94" s="24"/>
    </row>
    <row r="95" spans="1:7" ht="12.75" customHeight="1">
      <c r="A95" s="3"/>
      <c r="B95" s="71" t="s">
        <v>108</v>
      </c>
      <c r="C95" s="83">
        <f>(G69/C94)</f>
        <v>219.17380434782609</v>
      </c>
      <c r="D95" s="83">
        <f>C90/D94</f>
        <v>201.63990000000001</v>
      </c>
      <c r="E95" s="83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2023-03-21T17:38:41Z</dcterms:modified>
  <cp:category/>
  <cp:contentStatus/>
</cp:coreProperties>
</file>