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FRAMBUESA PLENA PRODUCCION" sheetId="3" r:id="rId1"/>
  </sheets>
  <calcPr calcId="152511"/>
</workbook>
</file>

<file path=xl/calcChain.xml><?xml version="1.0" encoding="utf-8"?>
<calcChain xmlns="http://schemas.openxmlformats.org/spreadsheetml/2006/main">
  <c r="G65" i="3" l="1"/>
  <c r="G63" i="3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<sst xmlns="http://schemas.openxmlformats.org/spreadsheetml/2006/main" count="164" uniqueCount="112">
  <si>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</si>
  <si>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</si>
  <si>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</si>
  <si>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</si>
  <si>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</si>
  <si>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</si>
  <si>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</si>
  <si>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</si>
  <si>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</si>
  <si>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</si>
  <si>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</si>
  <si>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</si>
  <si>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</si>
  <si>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</si>
  <si>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</si>
  <si>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</si>
  <si>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</si>
  <si>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</si>
  <si>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</si>
  <si>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</si>
  <si>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</si>
  <si>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</si>
  <si>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</si>
  <si>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</si>
  <si>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</si>
  <si>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</si>
  <si>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</si>
  <si>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</si>
  <si>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</si>
  <si>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</si>
  <si>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</si>
  <si>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</si>
  <si>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</si>
  <si>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</si>
  <si>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</si>
  <si>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</si>
  <si>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</si>
  <si>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</si>
  <si>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</si>
  <si>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</si>
  <si>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</si>
  <si>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</si>
  <si>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</si>
  <si>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</si>
  <si>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</si>
  <si>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</si>
  <si>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</si>
  <si>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</si>
  <si>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</si>
  <si>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</si>
  <si>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</si>
  <si>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</si>
  <si>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</si>
  <si>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</si>
  <si>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</si>
  <si>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</si>
  <si>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</si>
  <si>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</si>
  <si>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</si>
  <si>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</si>
  <si>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</si>
  <si>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</si>
  <si>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</si>
  <si>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</si>
  <si>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</si>
  <si>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</si>
  <si>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</si>
  <si>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</si>
  <si>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</si>
  <si>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</si>
  <si>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</si>
  <si>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</si>
  <si>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</si>
  <si>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</si>
  <si>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</si>
  <si>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</si>
  <si>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</si>
  <si>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</si>
  <si>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</si>
  <si>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</si>
  <si>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</si>
  <si>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</si>
  <si>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</si>
  <si>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</si>
  <si>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</si>
  <si>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</si>
  <si>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</si>
  <si>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</si>
  <si>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</si>
  <si>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</si>
  <si>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Meeker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</si>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</sst>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7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7" fontId="8" fillId="9" borderId="40" xfId="1" applyNumberFormat="1" applyFont="1" applyFill="1" applyBorder="1" applyAlignment="1">
      <alignment horizontal="right" vertical="center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168" fontId="1" fillId="9" borderId="40" xfId="3" applyNumberFormat="1" applyFont="1" applyFill="1" applyBorder="1" applyAlignment="1">
      <alignment horizontal="center" vertical="top" wrapText="1"/>
    </xf>
    <xf numFmtId="17" fontId="1" fillId="9" borderId="40" xfId="0" applyNumberFormat="1" applyFont="1" applyFill="1" applyBorder="1" applyAlignment="1">
      <alignment horizontal="center" vertical="top" wrapText="1"/>
    </xf>
    <xf numFmtId="168" fontId="1" fillId="9" borderId="40" xfId="3" applyNumberFormat="1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top" wrapText="1"/>
    </xf>
    <xf numFmtId="0" fontId="7" fillId="9" borderId="40" xfId="0" applyFont="1" applyFill="1" applyBorder="1" applyAlignment="1">
      <alignment horizontal="center" vertical="top" wrapText="1"/>
    </xf>
    <xf numFmtId="1" fontId="1" fillId="9" borderId="40" xfId="0" applyNumberFormat="1" applyFont="1" applyFill="1" applyBorder="1" applyAlignment="1">
      <alignment horizontal="center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76200</xdr:rowOff>
    </xdr:from>
    <xdr:to>
      <xdr:col>6</xdr:col>
      <xdr:colOff>828674</xdr:colOff>
      <xdr:row>7</xdr:row>
      <xdr:rowOff>73897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76200"/>
          <a:ext cx="6791325" cy="133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Normal="100" workbookViewId="0">
      <selection activeCell="J15" sqref="J15"/>
    </sheetView>
  </sheetViews>
  <sheetFormatPr baseColWidth="10" defaultRowHeight="15" x14ac:dyDescent="0.25"/>
  <cols>
    <col min="2" max="2" width="38.140625" customWidth="1"/>
    <col min="3" max="3" width="11" bestFit="1" customWidth="1"/>
    <col min="5" max="5" width="17.42578125" customWidth="1"/>
    <col min="7" max="7" width="12.42578125" bestFit="1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64" t="s">
        <v>89</v>
      </c>
      <c r="D9" s="111"/>
      <c r="E9" s="173" t="s">
        <v>66</v>
      </c>
      <c r="F9" s="174"/>
      <c r="G9" s="160">
        <v>12000</v>
      </c>
    </row>
    <row r="10" spans="1:7" x14ac:dyDescent="0.25">
      <c r="A10" s="5"/>
      <c r="B10" s="112" t="s">
        <v>1</v>
      </c>
      <c r="C10" s="165" t="s">
        <v>90</v>
      </c>
      <c r="D10" s="111"/>
      <c r="E10" s="175" t="s">
        <v>2</v>
      </c>
      <c r="F10" s="176"/>
      <c r="G10" s="161" t="s">
        <v>99</v>
      </c>
    </row>
    <row r="11" spans="1:7" x14ac:dyDescent="0.25">
      <c r="A11" s="5"/>
      <c r="B11" s="112" t="s">
        <v>3</v>
      </c>
      <c r="C11" s="113" t="s">
        <v>52</v>
      </c>
      <c r="D11" s="111"/>
      <c r="E11" s="175" t="s">
        <v>63</v>
      </c>
      <c r="F11" s="176"/>
      <c r="G11" s="162">
        <v>1800</v>
      </c>
    </row>
    <row r="12" spans="1:7" x14ac:dyDescent="0.25">
      <c r="A12" s="5"/>
      <c r="B12" s="112" t="s">
        <v>4</v>
      </c>
      <c r="C12" s="113" t="s">
        <v>53</v>
      </c>
      <c r="D12" s="111"/>
      <c r="E12" s="114" t="s">
        <v>5</v>
      </c>
      <c r="F12" s="115"/>
      <c r="G12" s="162">
        <f>G9*G11</f>
        <v>21600000</v>
      </c>
    </row>
    <row r="13" spans="1:7" x14ac:dyDescent="0.25">
      <c r="A13" s="5"/>
      <c r="B13" s="112" t="s">
        <v>6</v>
      </c>
      <c r="C13" s="113" t="s">
        <v>111</v>
      </c>
      <c r="D13" s="111"/>
      <c r="E13" s="175" t="s">
        <v>7</v>
      </c>
      <c r="F13" s="176"/>
      <c r="G13" s="101" t="s">
        <v>64</v>
      </c>
    </row>
    <row r="14" spans="1:7" x14ac:dyDescent="0.25">
      <c r="A14" s="5"/>
      <c r="B14" s="112" t="s">
        <v>8</v>
      </c>
      <c r="C14" s="113" t="s">
        <v>111</v>
      </c>
      <c r="D14" s="111"/>
      <c r="E14" s="175" t="s">
        <v>9</v>
      </c>
      <c r="F14" s="176"/>
      <c r="G14" s="161" t="s">
        <v>99</v>
      </c>
    </row>
    <row r="15" spans="1:7" ht="38.25" x14ac:dyDescent="0.25">
      <c r="A15" s="5"/>
      <c r="B15" s="112" t="s">
        <v>10</v>
      </c>
      <c r="C15" s="116">
        <v>44958</v>
      </c>
      <c r="D15" s="111"/>
      <c r="E15" s="177" t="s">
        <v>11</v>
      </c>
      <c r="F15" s="178"/>
      <c r="G15" s="163" t="s">
        <v>65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6" t="s">
        <v>12</v>
      </c>
      <c r="C17" s="167"/>
      <c r="D17" s="167"/>
      <c r="E17" s="167"/>
      <c r="F17" s="167"/>
      <c r="G17" s="167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109" t="s">
        <v>91</v>
      </c>
      <c r="C21" s="107" t="s">
        <v>56</v>
      </c>
      <c r="D21" s="121">
        <v>7</v>
      </c>
      <c r="E21" s="107" t="s">
        <v>92</v>
      </c>
      <c r="F21" s="107">
        <v>20000</v>
      </c>
      <c r="G21" s="126">
        <f>D21*F21</f>
        <v>140000</v>
      </c>
    </row>
    <row r="22" spans="1:7" ht="12" customHeight="1" x14ac:dyDescent="0.25">
      <c r="A22" s="5"/>
      <c r="B22" s="109" t="s">
        <v>68</v>
      </c>
      <c r="C22" s="107" t="s">
        <v>56</v>
      </c>
      <c r="D22" s="121">
        <v>10</v>
      </c>
      <c r="E22" s="107" t="s">
        <v>93</v>
      </c>
      <c r="F22" s="107">
        <v>20000</v>
      </c>
      <c r="G22" s="126">
        <f>D22*F22</f>
        <v>200000</v>
      </c>
    </row>
    <row r="23" spans="1:7" ht="12" customHeight="1" x14ac:dyDescent="0.25">
      <c r="A23" s="5"/>
      <c r="B23" s="109" t="s">
        <v>94</v>
      </c>
      <c r="C23" s="107" t="s">
        <v>56</v>
      </c>
      <c r="D23" s="121">
        <v>3</v>
      </c>
      <c r="E23" s="107" t="s">
        <v>93</v>
      </c>
      <c r="F23" s="107">
        <v>20000</v>
      </c>
      <c r="G23" s="126">
        <f t="shared" ref="G23:G25" si="0">D23*F23</f>
        <v>60000</v>
      </c>
    </row>
    <row r="24" spans="1:7" ht="12" customHeight="1" x14ac:dyDescent="0.25">
      <c r="A24" s="5"/>
      <c r="B24" s="109" t="s">
        <v>69</v>
      </c>
      <c r="C24" s="107" t="s">
        <v>56</v>
      </c>
      <c r="D24" s="121">
        <v>5.5</v>
      </c>
      <c r="E24" s="107" t="s">
        <v>70</v>
      </c>
      <c r="F24" s="107">
        <v>20000</v>
      </c>
      <c r="G24" s="126">
        <f t="shared" si="0"/>
        <v>110000</v>
      </c>
    </row>
    <row r="25" spans="1:7" ht="12" customHeight="1" x14ac:dyDescent="0.25">
      <c r="A25" s="5"/>
      <c r="B25" s="109" t="s">
        <v>95</v>
      </c>
      <c r="C25" s="107" t="s">
        <v>56</v>
      </c>
      <c r="D25" s="121">
        <v>10</v>
      </c>
      <c r="E25" s="107" t="s">
        <v>93</v>
      </c>
      <c r="F25" s="107">
        <v>20000</v>
      </c>
      <c r="G25" s="126">
        <f t="shared" si="0"/>
        <v>200000</v>
      </c>
    </row>
    <row r="26" spans="1:7" ht="12" customHeight="1" x14ac:dyDescent="0.25">
      <c r="A26" s="5"/>
      <c r="B26" s="103" t="s">
        <v>71</v>
      </c>
      <c r="C26" s="107" t="s">
        <v>56</v>
      </c>
      <c r="D26" s="121">
        <v>350</v>
      </c>
      <c r="E26" s="101" t="s">
        <v>110</v>
      </c>
      <c r="F26" s="107">
        <v>20000</v>
      </c>
      <c r="G26" s="126">
        <f>D26*F26</f>
        <v>7000000</v>
      </c>
    </row>
    <row r="27" spans="1:7" x14ac:dyDescent="0.25">
      <c r="A27" s="5"/>
      <c r="B27" s="122" t="s">
        <v>20</v>
      </c>
      <c r="C27" s="123"/>
      <c r="D27" s="124"/>
      <c r="E27" s="124"/>
      <c r="F27" s="124"/>
      <c r="G27" s="125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0" t="s">
        <v>21</v>
      </c>
      <c r="C29" s="131"/>
      <c r="D29" s="132"/>
      <c r="E29" s="132"/>
      <c r="F29" s="133"/>
      <c r="G29" s="134"/>
    </row>
    <row r="30" spans="1:7" ht="27" x14ac:dyDescent="0.25">
      <c r="A30" s="5"/>
      <c r="B30" s="135" t="s">
        <v>14</v>
      </c>
      <c r="C30" s="136" t="s">
        <v>15</v>
      </c>
      <c r="D30" s="136" t="s">
        <v>16</v>
      </c>
      <c r="E30" s="136" t="s">
        <v>17</v>
      </c>
      <c r="F30" s="136" t="s">
        <v>18</v>
      </c>
      <c r="G30" s="135" t="s">
        <v>19</v>
      </c>
    </row>
    <row r="31" spans="1:7" ht="12" customHeight="1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37" t="s">
        <v>22</v>
      </c>
      <c r="C32" s="138"/>
      <c r="D32" s="138"/>
      <c r="E32" s="138"/>
      <c r="F32" s="139"/>
      <c r="G32" s="140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ht="12" customHeight="1" x14ac:dyDescent="0.25">
      <c r="A36" s="5"/>
      <c r="B36" s="128" t="s">
        <v>71</v>
      </c>
      <c r="C36" s="127" t="s">
        <v>73</v>
      </c>
      <c r="D36" s="127">
        <v>80</v>
      </c>
      <c r="E36" s="127" t="s">
        <v>72</v>
      </c>
      <c r="F36" s="129">
        <v>20000</v>
      </c>
      <c r="G36" s="146">
        <f>D36*F36</f>
        <v>1600000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1600000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ht="12" customHeight="1" x14ac:dyDescent="0.25">
      <c r="A41" s="5"/>
      <c r="B41" s="153" t="s">
        <v>100</v>
      </c>
      <c r="C41" s="151"/>
      <c r="D41" s="151"/>
      <c r="E41" s="151"/>
      <c r="F41" s="151"/>
      <c r="G41" s="152"/>
    </row>
    <row r="42" spans="1:9" ht="12" customHeight="1" x14ac:dyDescent="0.25">
      <c r="A42" s="5"/>
      <c r="B42" s="100" t="s">
        <v>77</v>
      </c>
      <c r="C42" s="101" t="s">
        <v>57</v>
      </c>
      <c r="D42" s="102">
        <v>200</v>
      </c>
      <c r="E42" s="101" t="s">
        <v>81</v>
      </c>
      <c r="F42" s="102">
        <v>2920</v>
      </c>
      <c r="G42" s="146">
        <f>D42*F42</f>
        <v>584000</v>
      </c>
    </row>
    <row r="43" spans="1:9" ht="12" customHeight="1" x14ac:dyDescent="0.25">
      <c r="A43" s="5"/>
      <c r="B43" s="103" t="s">
        <v>78</v>
      </c>
      <c r="C43" s="101" t="s">
        <v>57</v>
      </c>
      <c r="D43" s="104">
        <v>253</v>
      </c>
      <c r="E43" s="101" t="s">
        <v>81</v>
      </c>
      <c r="F43" s="150">
        <v>1000</v>
      </c>
      <c r="G43" s="146">
        <f t="shared" ref="G43:G56" si="1">D43*F43</f>
        <v>253000</v>
      </c>
    </row>
    <row r="44" spans="1:9" ht="12" customHeight="1" x14ac:dyDescent="0.25">
      <c r="A44" s="5"/>
      <c r="B44" s="103" t="s">
        <v>79</v>
      </c>
      <c r="C44" s="101" t="s">
        <v>57</v>
      </c>
      <c r="D44" s="106">
        <v>140</v>
      </c>
      <c r="E44" s="101" t="s">
        <v>81</v>
      </c>
      <c r="F44" s="107">
        <v>1680</v>
      </c>
      <c r="G44" s="146">
        <f t="shared" si="1"/>
        <v>235200</v>
      </c>
    </row>
    <row r="45" spans="1:9" ht="12" customHeight="1" x14ac:dyDescent="0.25">
      <c r="A45" s="5"/>
      <c r="B45" s="103" t="s">
        <v>96</v>
      </c>
      <c r="C45" s="101" t="s">
        <v>57</v>
      </c>
      <c r="D45" s="106">
        <v>300</v>
      </c>
      <c r="E45" s="101" t="s">
        <v>81</v>
      </c>
      <c r="F45" s="107">
        <v>2498</v>
      </c>
      <c r="G45" s="146">
        <f t="shared" si="1"/>
        <v>749400</v>
      </c>
    </row>
    <row r="46" spans="1:9" ht="12" customHeight="1" x14ac:dyDescent="0.25">
      <c r="A46" s="5"/>
      <c r="B46" s="103" t="s">
        <v>80</v>
      </c>
      <c r="C46" s="101" t="s">
        <v>57</v>
      </c>
      <c r="D46" s="106">
        <v>190</v>
      </c>
      <c r="E46" s="101" t="s">
        <v>81</v>
      </c>
      <c r="F46" s="107">
        <v>1440</v>
      </c>
      <c r="G46" s="146">
        <f t="shared" ref="G46" si="2">D46*F46</f>
        <v>273600</v>
      </c>
    </row>
    <row r="47" spans="1:9" ht="12" customHeight="1" x14ac:dyDescent="0.25">
      <c r="A47" s="5"/>
      <c r="B47" s="154" t="s">
        <v>101</v>
      </c>
      <c r="C47" s="101"/>
      <c r="D47" s="106"/>
      <c r="E47" s="101"/>
      <c r="F47" s="107"/>
      <c r="G47" s="146"/>
    </row>
    <row r="48" spans="1:9" ht="12" customHeight="1" x14ac:dyDescent="0.25">
      <c r="A48" s="5"/>
      <c r="B48" s="103" t="s">
        <v>82</v>
      </c>
      <c r="C48" s="105" t="s">
        <v>67</v>
      </c>
      <c r="D48" s="120">
        <v>0.5</v>
      </c>
      <c r="E48" s="101" t="s">
        <v>84</v>
      </c>
      <c r="F48" s="107">
        <v>92000</v>
      </c>
      <c r="G48" s="126">
        <f t="shared" si="1"/>
        <v>46000</v>
      </c>
      <c r="I48" s="149"/>
    </row>
    <row r="49" spans="1:7" ht="12" customHeight="1" x14ac:dyDescent="0.25">
      <c r="A49" s="5"/>
      <c r="B49" s="108" t="s">
        <v>104</v>
      </c>
      <c r="C49" s="107" t="s">
        <v>57</v>
      </c>
      <c r="D49" s="119">
        <v>0.25</v>
      </c>
      <c r="E49" s="101" t="s">
        <v>83</v>
      </c>
      <c r="F49" s="107">
        <v>54000</v>
      </c>
      <c r="G49" s="147">
        <f t="shared" si="1"/>
        <v>13500</v>
      </c>
    </row>
    <row r="50" spans="1:7" ht="12" customHeight="1" x14ac:dyDescent="0.25">
      <c r="A50" s="5"/>
      <c r="B50" s="155" t="s">
        <v>102</v>
      </c>
      <c r="C50" s="107"/>
      <c r="D50" s="119"/>
      <c r="E50" s="101"/>
      <c r="F50" s="107"/>
      <c r="G50" s="147"/>
    </row>
    <row r="51" spans="1:7" ht="12" customHeight="1" x14ac:dyDescent="0.25">
      <c r="A51" s="5"/>
      <c r="B51" s="108" t="s">
        <v>85</v>
      </c>
      <c r="C51" s="107" t="s">
        <v>67</v>
      </c>
      <c r="D51" s="119">
        <v>1.5</v>
      </c>
      <c r="E51" s="101" t="s">
        <v>97</v>
      </c>
      <c r="F51" s="107">
        <v>23000</v>
      </c>
      <c r="G51" s="147">
        <f t="shared" si="1"/>
        <v>34500</v>
      </c>
    </row>
    <row r="52" spans="1:7" ht="12" customHeight="1" x14ac:dyDescent="0.25">
      <c r="A52" s="5"/>
      <c r="B52" s="108" t="s">
        <v>105</v>
      </c>
      <c r="C52" s="107" t="s">
        <v>57</v>
      </c>
      <c r="D52" s="120">
        <v>1.5</v>
      </c>
      <c r="E52" s="101" t="s">
        <v>84</v>
      </c>
      <c r="F52" s="107">
        <v>41389</v>
      </c>
      <c r="G52" s="147">
        <f t="shared" si="1"/>
        <v>62083.5</v>
      </c>
    </row>
    <row r="53" spans="1:7" ht="12" customHeight="1" x14ac:dyDescent="0.25">
      <c r="A53" s="5"/>
      <c r="B53" s="155" t="s">
        <v>103</v>
      </c>
      <c r="C53" s="107"/>
      <c r="D53" s="120"/>
      <c r="E53" s="101"/>
      <c r="F53" s="107"/>
      <c r="G53" s="147"/>
    </row>
    <row r="54" spans="1:7" ht="12" customHeight="1" x14ac:dyDescent="0.25">
      <c r="A54" s="5"/>
      <c r="B54" s="108" t="s">
        <v>86</v>
      </c>
      <c r="C54" s="107" t="s">
        <v>67</v>
      </c>
      <c r="D54" s="106">
        <v>3</v>
      </c>
      <c r="E54" s="101" t="s">
        <v>98</v>
      </c>
      <c r="F54" s="107">
        <v>5285</v>
      </c>
      <c r="G54" s="147">
        <f t="shared" si="1"/>
        <v>15855</v>
      </c>
    </row>
    <row r="55" spans="1:7" ht="12" customHeight="1" x14ac:dyDescent="0.25">
      <c r="A55" s="5"/>
      <c r="B55" s="108" t="s">
        <v>87</v>
      </c>
      <c r="C55" s="107" t="s">
        <v>67</v>
      </c>
      <c r="D55" s="106">
        <v>3</v>
      </c>
      <c r="E55" s="101" t="s">
        <v>98</v>
      </c>
      <c r="F55" s="107">
        <v>4475</v>
      </c>
      <c r="G55" s="147">
        <f t="shared" si="1"/>
        <v>13425</v>
      </c>
    </row>
    <row r="56" spans="1:7" ht="12" customHeight="1" x14ac:dyDescent="0.25">
      <c r="A56" s="5"/>
      <c r="B56" s="108" t="s">
        <v>88</v>
      </c>
      <c r="C56" s="107" t="s">
        <v>67</v>
      </c>
      <c r="D56" s="106">
        <v>3</v>
      </c>
      <c r="E56" s="101" t="s">
        <v>98</v>
      </c>
      <c r="F56" s="107">
        <v>16910</v>
      </c>
      <c r="G56" s="147">
        <f t="shared" si="1"/>
        <v>50730</v>
      </c>
    </row>
    <row r="57" spans="1:7" x14ac:dyDescent="0.25">
      <c r="A57" s="5"/>
      <c r="B57" s="117" t="s">
        <v>29</v>
      </c>
      <c r="C57" s="118"/>
      <c r="D57" s="118"/>
      <c r="E57" s="118"/>
      <c r="F57" s="118"/>
      <c r="G57" s="148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ht="12" customHeight="1" x14ac:dyDescent="0.25">
      <c r="A61" s="5"/>
      <c r="B61" s="100" t="s">
        <v>74</v>
      </c>
      <c r="C61" s="156" t="s">
        <v>76</v>
      </c>
      <c r="D61" s="156">
        <v>1</v>
      </c>
      <c r="E61" s="157" t="s">
        <v>72</v>
      </c>
      <c r="F61" s="158">
        <v>33000</v>
      </c>
      <c r="G61" s="159">
        <f>D61*F61</f>
        <v>33000</v>
      </c>
    </row>
    <row r="62" spans="1:7" ht="12" customHeight="1" x14ac:dyDescent="0.25">
      <c r="A62" s="5"/>
      <c r="B62" s="100" t="s">
        <v>75</v>
      </c>
      <c r="C62" s="156" t="s">
        <v>76</v>
      </c>
      <c r="D62" s="156">
        <v>1</v>
      </c>
      <c r="E62" s="157" t="s">
        <v>72</v>
      </c>
      <c r="F62" s="158">
        <v>50000</v>
      </c>
      <c r="G62" s="159">
        <f>D62*F62</f>
        <v>50000</v>
      </c>
    </row>
    <row r="63" spans="1:7" ht="12" customHeight="1" x14ac:dyDescent="0.25">
      <c r="A63" s="5"/>
      <c r="B63" s="100" t="s">
        <v>106</v>
      </c>
      <c r="C63" s="156" t="s">
        <v>76</v>
      </c>
      <c r="D63" s="156">
        <v>1</v>
      </c>
      <c r="E63" s="157" t="s">
        <v>108</v>
      </c>
      <c r="F63" s="158">
        <v>160000</v>
      </c>
      <c r="G63" s="159">
        <f t="shared" ref="G63:G64" si="3">D63*F63</f>
        <v>160000</v>
      </c>
    </row>
    <row r="64" spans="1:7" ht="12" customHeight="1" x14ac:dyDescent="0.25">
      <c r="A64" s="5"/>
      <c r="B64" s="100" t="s">
        <v>107</v>
      </c>
      <c r="C64" s="156" t="s">
        <v>76</v>
      </c>
      <c r="D64" s="156">
        <v>1</v>
      </c>
      <c r="E64" s="157" t="s">
        <v>109</v>
      </c>
      <c r="F64" s="158">
        <v>400000</v>
      </c>
      <c r="G64" s="159">
        <f t="shared" si="3"/>
        <v>400000</v>
      </c>
    </row>
    <row r="65" spans="1:7" x14ac:dyDescent="0.25">
      <c r="A65" s="5"/>
      <c r="B65" s="141" t="s">
        <v>32</v>
      </c>
      <c r="C65" s="142"/>
      <c r="D65" s="142"/>
      <c r="E65" s="143"/>
      <c r="F65" s="144"/>
      <c r="G65" s="145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33</v>
      </c>
      <c r="C67" s="88"/>
      <c r="D67" s="88"/>
      <c r="E67" s="88"/>
      <c r="F67" s="88"/>
      <c r="G67" s="89">
        <f>G27+G32+G37+G57+G65</f>
        <v>12284293.5</v>
      </c>
    </row>
    <row r="68" spans="1:7" x14ac:dyDescent="0.25">
      <c r="A68" s="5"/>
      <c r="B68" s="90" t="s">
        <v>34</v>
      </c>
      <c r="C68" s="91"/>
      <c r="D68" s="91"/>
      <c r="E68" s="91"/>
      <c r="F68" s="91"/>
      <c r="G68" s="92">
        <f>G67*0.05</f>
        <v>614214.67500000005</v>
      </c>
    </row>
    <row r="69" spans="1:7" x14ac:dyDescent="0.25">
      <c r="A69" s="5"/>
      <c r="B69" s="93" t="s">
        <v>35</v>
      </c>
      <c r="C69" s="94"/>
      <c r="D69" s="94"/>
      <c r="E69" s="94"/>
      <c r="F69" s="94"/>
      <c r="G69" s="95">
        <f>G68+G67</f>
        <v>12898508.175000001</v>
      </c>
    </row>
    <row r="70" spans="1:7" x14ac:dyDescent="0.25">
      <c r="A70" s="5"/>
      <c r="B70" s="90" t="s">
        <v>36</v>
      </c>
      <c r="C70" s="91"/>
      <c r="D70" s="91"/>
      <c r="E70" s="91"/>
      <c r="F70" s="91"/>
      <c r="G70" s="92">
        <f>G12</f>
        <v>21600000</v>
      </c>
    </row>
    <row r="71" spans="1:7" x14ac:dyDescent="0.25">
      <c r="A71" s="5"/>
      <c r="B71" s="96" t="s">
        <v>37</v>
      </c>
      <c r="C71" s="97"/>
      <c r="D71" s="97"/>
      <c r="E71" s="97"/>
      <c r="F71" s="97"/>
      <c r="G71" s="98">
        <f>G70-G69</f>
        <v>8701491.8249999993</v>
      </c>
    </row>
    <row r="72" spans="1:7" x14ac:dyDescent="0.25">
      <c r="A72" s="5"/>
      <c r="B72" s="18" t="s">
        <v>54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55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68" t="s">
        <v>44</v>
      </c>
      <c r="C82" s="169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58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0.59774354486541226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1600000</v>
      </c>
      <c r="D86" s="38">
        <f>(C86/C90)</f>
        <v>0.12404535302005962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0.18074132825054398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643000</v>
      </c>
      <c r="D88" s="38">
        <f>(C88/C90)</f>
        <v>4.9850726244936458E-2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614214.67500000005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59</v>
      </c>
      <c r="C90" s="42">
        <f>SUM(C84:C89)</f>
        <v>12898508.175000001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0" t="s">
        <v>60</v>
      </c>
      <c r="C93" s="171"/>
      <c r="D93" s="171"/>
      <c r="E93" s="172"/>
      <c r="F93" s="40"/>
      <c r="G93" s="20"/>
    </row>
    <row r="94" spans="1:7" x14ac:dyDescent="0.25">
      <c r="A94" s="5"/>
      <c r="B94" s="44" t="s">
        <v>61</v>
      </c>
      <c r="C94" s="45">
        <v>11900</v>
      </c>
      <c r="D94" s="45">
        <v>12000</v>
      </c>
      <c r="E94" s="45">
        <v>12100</v>
      </c>
      <c r="F94" s="46"/>
      <c r="G94" s="47"/>
    </row>
    <row r="95" spans="1:7" ht="15.75" thickBot="1" x14ac:dyDescent="0.3">
      <c r="A95" s="5"/>
      <c r="B95" s="41" t="s">
        <v>62</v>
      </c>
      <c r="C95" s="42">
        <f>(G69/C94)</f>
        <v>1083.90825</v>
      </c>
      <c r="D95" s="42">
        <f>(G69/D94)</f>
        <v>1074.8756812500001</v>
      </c>
      <c r="E95" s="48">
        <f>(G69/E94)</f>
        <v>1065.9924111570249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2023-04-27T13:22:45Z</dcterms:modified>
</cp:coreProperties>
</file>