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FRUTILLA" sheetId="2" r:id="rId1"/>
  </sheets>
  <definedNames>
    <definedName name="_xlnm._FilterDatabase" localSheetId="0" hidden="1">FRUTILLA!$G$50:$G$65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0" i="2" l="1"/>
  <c r="G69" i="2"/>
  <c r="G58" i="2"/>
  <c r="G60" i="2"/>
  <c r="G61" i="2"/>
  <c r="G62" i="2"/>
  <c r="G64" i="2"/>
  <c r="G57" i="2" l="1"/>
  <c r="G52" i="2"/>
  <c r="G53" i="2"/>
  <c r="G54" i="2"/>
  <c r="G55" i="2"/>
  <c r="G50" i="2"/>
  <c r="G29" i="2"/>
  <c r="G22" i="2"/>
  <c r="G23" i="2"/>
  <c r="G65" i="2" l="1"/>
  <c r="G28" i="2"/>
  <c r="G27" i="2" l="1"/>
  <c r="G26" i="2" l="1"/>
  <c r="G25" i="2"/>
  <c r="G24" i="2"/>
  <c r="G44" i="2"/>
  <c r="G43" i="2" l="1"/>
  <c r="G42" i="2"/>
  <c r="G41" i="2" l="1"/>
  <c r="G12" i="2" l="1"/>
  <c r="G76" i="2" s="1"/>
  <c r="G30" i="2" l="1"/>
  <c r="G21" i="2"/>
  <c r="G40" i="2"/>
  <c r="G45" i="2" s="1"/>
  <c r="G71" i="2"/>
  <c r="G31" i="2" l="1"/>
  <c r="C94" i="2"/>
  <c r="C91" i="2"/>
  <c r="C92" i="2" l="1"/>
  <c r="G73" i="2"/>
  <c r="G74" i="2" s="1"/>
  <c r="G75" i="2" s="1"/>
  <c r="C90" i="2"/>
  <c r="C93" i="2"/>
  <c r="G77" i="2" l="1"/>
  <c r="D101" i="2"/>
  <c r="C95" i="2"/>
  <c r="C96" i="2" l="1"/>
  <c r="E101" i="2"/>
  <c r="C101" i="2"/>
  <c r="D90" i="2" l="1"/>
  <c r="D94" i="2"/>
  <c r="D93" i="2"/>
  <c r="D92" i="2"/>
  <c r="D95" i="2"/>
  <c r="D96" i="2" l="1"/>
</calcChain>
</file>

<file path=xl/sharedStrings.xml><?xml version="1.0" encoding="utf-8"?>
<sst xmlns="http://schemas.openxmlformats.org/spreadsheetml/2006/main" count="180" uniqueCount="121">
  <si>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</si>
  <si>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</si>
  <si>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</si>
  <si>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</si>
  <si>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</si>
  <si>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</si>
  <si>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</si>
  <si>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</si>
  <si>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</si>
  <si>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</si>
  <si>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</si>
  <si>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</si>
  <si>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</si>
  <si>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</si>
  <si>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</si>
  <si>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</si>
  <si>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</si>
  <si>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</si>
  <si>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</si>
  <si>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</si>
  <si>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</si>
  <si>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</si>
  <si>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</si>
  <si>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</si>
  <si>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</si>
  <si>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</si>
  <si>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</si>
  <si>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</si>
  <si>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</si>
  <si>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</si>
  <si>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</si>
  <si>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</si>
  <si>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</si>
  <si>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</si>
  <si>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</si>
  <si>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</si>
  <si>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</si>
  <si>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</si>
  <si>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</si>
  <si>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</si>
  <si>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</si>
  <si>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</si>
  <si>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</si>
  <si>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</si>
  <si>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</si>
  <si>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</si>
  <si>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</si>
  <si>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</si>
  <si>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</si>
  <si>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</si>
  <si>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</si>
  <si>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</si>
  <si>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</si>
  <si>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</si>
  <si>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</si>
  <si>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</si>
  <si>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</si>
  <si>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</si>
  <si>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</si>
  <si>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</si>
  <si>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</si>
  <si>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</si>
  <si>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</si>
  <si>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ESCENARIOS COSTO UNITARIO  ($/unidad)</t>
  </si>
  <si>
    <t>Rendimiento  (unidad/há)</t>
  </si>
  <si>
    <t>Costo unitario ($/unidad) (*)</t>
  </si>
  <si>
    <t>PRECIO ESPERADO ($/unidad)</t>
  </si>
  <si>
    <t>Analiisis de suelo</t>
  </si>
  <si>
    <t>Cosecha</t>
  </si>
  <si>
    <t>Vega Modelo</t>
  </si>
  <si>
    <t>HELADA-LLUVIA EXTEMPORANEA-GRANIZO</t>
  </si>
  <si>
    <t>FRUTILLA</t>
  </si>
  <si>
    <t>RENDIMIENTO (kilos/há)</t>
  </si>
  <si>
    <t>Analisis  fisico de suelo</t>
  </si>
  <si>
    <t>Plantacion</t>
  </si>
  <si>
    <t>Riego</t>
  </si>
  <si>
    <t xml:space="preserve">Albion </t>
  </si>
  <si>
    <t>Mayo</t>
  </si>
  <si>
    <t>Agosto</t>
  </si>
  <si>
    <t>Septiembre</t>
  </si>
  <si>
    <t>Confeccion de camellon</t>
  </si>
  <si>
    <t>Postura de polines</t>
  </si>
  <si>
    <t>Fertilizacion NPK</t>
  </si>
  <si>
    <t>Control de malezas</t>
  </si>
  <si>
    <t>Instalacion del Riego</t>
  </si>
  <si>
    <t xml:space="preserve">Control de plagas </t>
  </si>
  <si>
    <t>Labores de poda</t>
  </si>
  <si>
    <t>Septiembre-Octubre</t>
  </si>
  <si>
    <t>Noviembre-Marzo</t>
  </si>
  <si>
    <t>Septiembre-Marzo</t>
  </si>
  <si>
    <t>Anual</t>
  </si>
  <si>
    <t>Junio-Julio-Agosto</t>
  </si>
  <si>
    <t>Aradura de los camellones</t>
  </si>
  <si>
    <t>Rastrajes</t>
  </si>
  <si>
    <t>Subsolado</t>
  </si>
  <si>
    <t>Labores de suelo entrehileras</t>
  </si>
  <si>
    <t>Aplicación agroquimicos</t>
  </si>
  <si>
    <t>Mayo-Junio</t>
  </si>
  <si>
    <t>Plantas de frutillas</t>
  </si>
  <si>
    <t>Semillas</t>
  </si>
  <si>
    <t>Fertilizantes</t>
  </si>
  <si>
    <t>Ultrasol desarrollo</t>
  </si>
  <si>
    <t>Ultrasol produccion</t>
  </si>
  <si>
    <t>Ultrasol inicial</t>
  </si>
  <si>
    <t>Aminoquelant Ca</t>
  </si>
  <si>
    <t>Lt</t>
  </si>
  <si>
    <t>Octubre- Noviembre</t>
  </si>
  <si>
    <t>Octubre-Marzo</t>
  </si>
  <si>
    <t>Herbicidas</t>
  </si>
  <si>
    <t>Fungicida</t>
  </si>
  <si>
    <t>Phyton 27</t>
  </si>
  <si>
    <t>Amistar 50 WG</t>
  </si>
  <si>
    <t>Farmon</t>
  </si>
  <si>
    <t>Insecticida</t>
  </si>
  <si>
    <t>Karate Zeon</t>
  </si>
  <si>
    <t>Enero</t>
  </si>
  <si>
    <t>Iprodiona 500 WP</t>
  </si>
  <si>
    <t>LA ARAUCANIA</t>
  </si>
  <si>
    <t>PADRE LAS CASAS</t>
  </si>
  <si>
    <t>Diciembre-marzo</t>
  </si>
  <si>
    <t>Septiembre-marzo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</si>
</sst>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 applyNumberFormat="0" applyFill="0" applyBorder="0" applyProtection="0"/>
    <xf numFmtId="0" fontId="3" fillId="0" borderId="17"/>
    <xf numFmtId="43" fontId="4" fillId="0" borderId="0" applyFont="0" applyFill="0" applyBorder="0" applyAlignment="0" applyProtection="0"/>
    <xf numFmtId="167" fontId="3" fillId="0" borderId="17" applyFont="0" applyFill="0" applyBorder="0" applyAlignment="0" applyProtection="0"/>
  </cellStyleXfs>
  <cellXfs count="20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19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1" xfId="0" applyFont="1" applyBorder="1"/>
    <xf numFmtId="0" fontId="8" fillId="0" borderId="41" xfId="0" applyFont="1" applyBorder="1" applyAlignment="1">
      <alignment horizontal="center"/>
    </xf>
    <xf numFmtId="166" fontId="7" fillId="0" borderId="41" xfId="0" applyNumberFormat="1" applyFont="1" applyBorder="1"/>
    <xf numFmtId="3" fontId="7" fillId="9" borderId="41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center" vertical="center" wrapText="1"/>
    </xf>
    <xf numFmtId="49" fontId="6" fillId="3" borderId="42" xfId="0" applyNumberFormat="1" applyFont="1" applyFill="1" applyBorder="1" applyAlignment="1">
      <alignment horizontal="right" vertical="center" wrapText="1"/>
    </xf>
    <xf numFmtId="49" fontId="2" fillId="3" borderId="41" xfId="0" applyNumberFormat="1" applyFont="1" applyFill="1" applyBorder="1" applyAlignment="1">
      <alignment vertical="center"/>
    </xf>
    <xf numFmtId="0" fontId="2" fillId="3" borderId="41" xfId="0" applyFont="1" applyFill="1" applyBorder="1" applyAlignment="1">
      <alignment horizontal="center"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0" fontId="1" fillId="2" borderId="44" xfId="0" applyFont="1" applyFill="1" applyBorder="1" applyAlignment="1">
      <alignment horizontal="center"/>
    </xf>
    <xf numFmtId="3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>
      <alignment horizontal="right"/>
    </xf>
    <xf numFmtId="49" fontId="6" fillId="3" borderId="42" xfId="0" applyNumberFormat="1" applyFont="1" applyFill="1" applyBorder="1" applyAlignment="1">
      <alignment horizontal="center"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3" fontId="1" fillId="2" borderId="20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164" fontId="6" fillId="2" borderId="17" xfId="0" applyNumberFormat="1" applyFont="1" applyFill="1" applyBorder="1" applyAlignment="1">
      <alignment horizontal="right" vertical="center"/>
    </xf>
    <xf numFmtId="0" fontId="1" fillId="2" borderId="17" xfId="0" applyFont="1" applyFill="1" applyBorder="1" applyAlignment="1">
      <alignment vertical="center"/>
    </xf>
    <xf numFmtId="49" fontId="10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0" fontId="1" fillId="2" borderId="33" xfId="0" applyFont="1" applyFill="1" applyBorder="1" applyAlignment="1"/>
    <xf numFmtId="49" fontId="1" fillId="2" borderId="34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1" fillId="8" borderId="30" xfId="0" applyFont="1" applyFill="1" applyBorder="1" applyAlignment="1"/>
    <xf numFmtId="0" fontId="1" fillId="6" borderId="17" xfId="0" applyFont="1" applyFill="1" applyBorder="1" applyAlignment="1"/>
    <xf numFmtId="49" fontId="10" fillId="7" borderId="21" xfId="0" applyNumberFormat="1" applyFont="1" applyFill="1" applyBorder="1" applyAlignment="1">
      <alignment vertical="center"/>
    </xf>
    <xf numFmtId="49" fontId="1" fillId="7" borderId="22" xfId="0" applyNumberFormat="1" applyFont="1" applyFill="1" applyBorder="1" applyAlignment="1">
      <alignment horizontal="center"/>
    </xf>
    <xf numFmtId="49" fontId="10" fillId="2" borderId="23" xfId="0" applyNumberFormat="1" applyFont="1" applyFill="1" applyBorder="1" applyAlignment="1">
      <alignment vertical="center"/>
    </xf>
    <xf numFmtId="9" fontId="1" fillId="2" borderId="24" xfId="0" applyNumberFormat="1" applyFont="1" applyFill="1" applyBorder="1" applyAlignment="1"/>
    <xf numFmtId="0" fontId="6" fillId="6" borderId="17" xfId="0" applyFont="1" applyFill="1" applyBorder="1" applyAlignment="1">
      <alignment vertical="center"/>
    </xf>
    <xf numFmtId="49" fontId="10" fillId="7" borderId="25" xfId="0" applyNumberFormat="1" applyFont="1" applyFill="1" applyBorder="1" applyAlignment="1">
      <alignment vertical="center"/>
    </xf>
    <xf numFmtId="165" fontId="10" fillId="7" borderId="26" xfId="0" applyNumberFormat="1" applyFont="1" applyFill="1" applyBorder="1" applyAlignment="1">
      <alignment vertical="center"/>
    </xf>
    <xf numFmtId="9" fontId="10" fillId="7" borderId="27" xfId="0" applyNumberFormat="1" applyFont="1" applyFill="1" applyBorder="1" applyAlignment="1">
      <alignment vertical="center"/>
    </xf>
    <xf numFmtId="49" fontId="10" fillId="7" borderId="39" xfId="0" applyNumberFormat="1" applyFont="1" applyFill="1" applyBorder="1" applyAlignment="1">
      <alignment vertical="center"/>
    </xf>
    <xf numFmtId="3" fontId="10" fillId="7" borderId="40" xfId="0" applyNumberFormat="1" applyFont="1" applyFill="1" applyBorder="1" applyAlignment="1">
      <alignment vertical="center"/>
    </xf>
    <xf numFmtId="0" fontId="10" fillId="6" borderId="17" xfId="0" applyFont="1" applyFill="1" applyBorder="1" applyAlignment="1">
      <alignment vertical="center"/>
    </xf>
    <xf numFmtId="164" fontId="10" fillId="2" borderId="17" xfId="0" applyNumberFormat="1" applyFont="1" applyFill="1" applyBorder="1" applyAlignment="1">
      <alignment horizontal="right" vertical="center"/>
    </xf>
    <xf numFmtId="165" fontId="10" fillId="7" borderId="27" xfId="0" applyNumberFormat="1" applyFont="1" applyFill="1" applyBorder="1" applyAlignment="1">
      <alignment vertical="center"/>
    </xf>
    <xf numFmtId="0" fontId="1" fillId="2" borderId="17" xfId="0" applyFont="1" applyFill="1" applyBorder="1" applyAlignment="1">
      <alignment horizontal="right"/>
    </xf>
    <xf numFmtId="0" fontId="0" fillId="2" borderId="50" xfId="0" applyFont="1" applyFill="1" applyBorder="1" applyAlignment="1"/>
    <xf numFmtId="0" fontId="1" fillId="2" borderId="51" xfId="0" applyFont="1" applyFill="1" applyBorder="1" applyAlignment="1">
      <alignment wrapText="1"/>
    </xf>
    <xf numFmtId="49" fontId="6" fillId="3" borderId="41" xfId="0" applyNumberFormat="1" applyFont="1" applyFill="1" applyBorder="1" applyAlignment="1">
      <alignment vertical="center" wrapText="1"/>
    </xf>
    <xf numFmtId="49" fontId="1" fillId="2" borderId="41" xfId="0" applyNumberFormat="1" applyFont="1" applyFill="1" applyBorder="1" applyAlignment="1">
      <alignment vertical="center" wrapText="1"/>
    </xf>
    <xf numFmtId="0" fontId="6" fillId="5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49" fontId="6" fillId="5" borderId="52" xfId="0" applyNumberFormat="1" applyFont="1" applyFill="1" applyBorder="1" applyAlignment="1">
      <alignment vertical="center"/>
    </xf>
    <xf numFmtId="0" fontId="6" fillId="5" borderId="53" xfId="0" applyFont="1" applyFill="1" applyBorder="1" applyAlignment="1">
      <alignment vertical="center"/>
    </xf>
    <xf numFmtId="164" fontId="6" fillId="5" borderId="54" xfId="0" applyNumberFormat="1" applyFont="1" applyFill="1" applyBorder="1" applyAlignment="1">
      <alignment vertical="center"/>
    </xf>
    <xf numFmtId="49" fontId="6" fillId="3" borderId="55" xfId="0" applyNumberFormat="1" applyFont="1" applyFill="1" applyBorder="1" applyAlignment="1">
      <alignment vertical="center"/>
    </xf>
    <xf numFmtId="164" fontId="6" fillId="3" borderId="56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0" fontId="6" fillId="5" borderId="58" xfId="0" applyFont="1" applyFill="1" applyBorder="1" applyAlignment="1">
      <alignment vertical="center"/>
    </xf>
    <xf numFmtId="164" fontId="6" fillId="5" borderId="59" xfId="0" applyNumberFormat="1" applyFont="1" applyFill="1" applyBorder="1" applyAlignment="1">
      <alignment vertical="center"/>
    </xf>
    <xf numFmtId="0" fontId="0" fillId="2" borderId="50" xfId="0" applyFont="1" applyFill="1" applyBorder="1" applyAlignment="1">
      <alignment horizontal="right"/>
    </xf>
    <xf numFmtId="0" fontId="1" fillId="2" borderId="51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1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horizontal="right" vertical="center"/>
    </xf>
    <xf numFmtId="3" fontId="2" fillId="3" borderId="6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  <xf numFmtId="0" fontId="1" fillId="0" borderId="41" xfId="0" applyFont="1" applyBorder="1" applyAlignment="1">
      <alignment horizontal="left" vertical="top" wrapText="1"/>
    </xf>
    <xf numFmtId="49" fontId="2" fillId="3" borderId="62" xfId="0" applyNumberFormat="1" applyFont="1" applyFill="1" applyBorder="1" applyAlignment="1">
      <alignment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right" vertical="center"/>
    </xf>
    <xf numFmtId="0" fontId="2" fillId="3" borderId="62" xfId="0" applyFont="1" applyFill="1" applyBorder="1" applyAlignment="1">
      <alignment vertical="center"/>
    </xf>
    <xf numFmtId="3" fontId="2" fillId="3" borderId="62" xfId="0" applyNumberFormat="1" applyFont="1" applyFill="1" applyBorder="1" applyAlignment="1">
      <alignment horizontal="right" vertical="center"/>
    </xf>
    <xf numFmtId="17" fontId="1" fillId="9" borderId="41" xfId="0" applyNumberFormat="1" applyFont="1" applyFill="1" applyBorder="1" applyAlignment="1">
      <alignment horizontal="left" vertical="top" wrapText="1"/>
    </xf>
    <xf numFmtId="168" fontId="1" fillId="9" borderId="41" xfId="3" applyNumberFormat="1" applyFont="1" applyFill="1" applyBorder="1" applyAlignment="1">
      <alignment vertical="center"/>
    </xf>
    <xf numFmtId="168" fontId="1" fillId="9" borderId="41" xfId="3" applyNumberFormat="1" applyFont="1" applyFill="1" applyBorder="1" applyAlignment="1">
      <alignment horizontal="left" vertical="center"/>
    </xf>
    <xf numFmtId="0" fontId="1" fillId="9" borderId="41" xfId="0" applyFont="1" applyFill="1" applyBorder="1" applyAlignment="1">
      <alignment horizontal="left" vertical="center"/>
    </xf>
    <xf numFmtId="3" fontId="7" fillId="9" borderId="41" xfId="0" applyNumberFormat="1" applyFont="1" applyFill="1" applyBorder="1" applyAlignment="1">
      <alignment horizontal="left"/>
    </xf>
    <xf numFmtId="0" fontId="1" fillId="2" borderId="63" xfId="0" applyFont="1" applyFill="1" applyBorder="1" applyAlignment="1"/>
    <xf numFmtId="0" fontId="7" fillId="9" borderId="41" xfId="0" applyFont="1" applyFill="1" applyBorder="1" applyAlignment="1">
      <alignment horizontal="left" vertical="center"/>
    </xf>
    <xf numFmtId="168" fontId="1" fillId="9" borderId="41" xfId="3" applyNumberFormat="1" applyFont="1" applyFill="1" applyBorder="1" applyAlignment="1">
      <alignment horizontal="justify" vertical="top" wrapText="1"/>
    </xf>
    <xf numFmtId="3" fontId="8" fillId="9" borderId="41" xfId="0" applyNumberFormat="1" applyFont="1" applyFill="1" applyBorder="1" applyAlignment="1">
      <alignment horizontal="left"/>
    </xf>
    <xf numFmtId="3" fontId="7" fillId="9" borderId="41" xfId="0" applyNumberFormat="1" applyFont="1" applyFill="1" applyBorder="1" applyAlignment="1">
      <alignment horizontal="center"/>
    </xf>
    <xf numFmtId="169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 applyProtection="1">
      <alignment horizontal="right"/>
      <protection hidden="1"/>
    </xf>
    <xf numFmtId="3" fontId="8" fillId="9" borderId="41" xfId="0" applyNumberFormat="1" applyFont="1" applyFill="1" applyBorder="1" applyAlignment="1">
      <alignment horizontal="justify" vertical="center" wrapText="1"/>
    </xf>
    <xf numFmtId="3" fontId="8" fillId="9" borderId="41" xfId="2" applyNumberFormat="1" applyFont="1" applyFill="1" applyBorder="1" applyAlignment="1">
      <alignment horizontal="center"/>
    </xf>
    <xf numFmtId="3" fontId="7" fillId="9" borderId="41" xfId="0" applyNumberFormat="1" applyFont="1" applyFill="1" applyBorder="1" applyProtection="1">
      <protection hidden="1"/>
    </xf>
    <xf numFmtId="2" fontId="8" fillId="9" borderId="41" xfId="2" applyNumberFormat="1" applyFont="1" applyFill="1" applyBorder="1" applyAlignment="1">
      <alignment horizontal="center"/>
    </xf>
    <xf numFmtId="3" fontId="1" fillId="9" borderId="41" xfId="0" applyNumberFormat="1" applyFont="1" applyFill="1" applyBorder="1" applyAlignment="1"/>
    <xf numFmtId="3" fontId="1" fillId="9" borderId="41" xfId="0" applyNumberFormat="1" applyFont="1" applyFill="1" applyBorder="1" applyAlignment="1">
      <alignment horizontal="center"/>
    </xf>
    <xf numFmtId="4" fontId="1" fillId="9" borderId="41" xfId="0" applyNumberFormat="1" applyFont="1" applyFill="1" applyBorder="1" applyAlignment="1">
      <alignment horizontal="center"/>
    </xf>
    <xf numFmtId="3" fontId="7" fillId="9" borderId="41" xfId="0" applyNumberFormat="1" applyFont="1" applyFill="1" applyBorder="1" applyAlignment="1">
      <alignment horizontal="justify" vertical="top" wrapText="1"/>
    </xf>
    <xf numFmtId="3" fontId="7" fillId="9" borderId="41" xfId="0" applyNumberFormat="1" applyFont="1" applyFill="1" applyBorder="1" applyAlignment="1">
      <alignment horizontal="center" vertical="center"/>
    </xf>
    <xf numFmtId="2" fontId="7" fillId="9" borderId="41" xfId="2" applyNumberFormat="1" applyFont="1" applyFill="1" applyBorder="1" applyAlignment="1">
      <alignment horizontal="center" vertical="center"/>
    </xf>
    <xf numFmtId="3" fontId="2" fillId="3" borderId="41" xfId="0" applyNumberFormat="1" applyFont="1" applyFill="1" applyBorder="1" applyAlignment="1">
      <alignment horizontal="right" vertical="center"/>
    </xf>
    <xf numFmtId="0" fontId="1" fillId="9" borderId="41" xfId="0" applyFont="1" applyFill="1" applyBorder="1" applyAlignment="1"/>
    <xf numFmtId="0" fontId="1" fillId="9" borderId="41" xfId="0" applyFont="1" applyFill="1" applyBorder="1" applyAlignment="1">
      <alignment horizontal="center" vertical="center"/>
    </xf>
    <xf numFmtId="49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right"/>
    </xf>
    <xf numFmtId="49" fontId="6" fillId="9" borderId="41" xfId="0" applyNumberFormat="1" applyFont="1" applyFill="1" applyBorder="1" applyAlignment="1">
      <alignment horizontal="center" vertical="center" wrapText="1"/>
    </xf>
    <xf numFmtId="49" fontId="6" fillId="9" borderId="41" xfId="0" applyNumberFormat="1" applyFont="1" applyFill="1" applyBorder="1" applyAlignment="1">
      <alignment horizontal="right" vertical="center" wrapText="1"/>
    </xf>
    <xf numFmtId="0" fontId="0" fillId="9" borderId="19" xfId="0" applyFont="1" applyFill="1" applyBorder="1" applyAlignment="1"/>
    <xf numFmtId="0" fontId="0" fillId="9" borderId="0" xfId="0" applyFont="1" applyFill="1" applyAlignment="1"/>
    <xf numFmtId="3" fontId="13" fillId="9" borderId="41" xfId="0" applyNumberFormat="1" applyFont="1" applyFill="1" applyBorder="1" applyAlignment="1">
      <alignment horizontal="justify" vertical="top" wrapText="1"/>
    </xf>
    <xf numFmtId="3" fontId="14" fillId="9" borderId="41" xfId="0" applyNumberFormat="1" applyFont="1" applyFill="1" applyBorder="1" applyAlignment="1">
      <alignment horizontal="left"/>
    </xf>
    <xf numFmtId="0" fontId="8" fillId="9" borderId="48" xfId="0" applyFont="1" applyFill="1" applyBorder="1" applyAlignment="1">
      <alignment horizontal="left"/>
    </xf>
    <xf numFmtId="1" fontId="8" fillId="9" borderId="48" xfId="0" applyNumberFormat="1" applyFont="1" applyFill="1" applyBorder="1" applyAlignment="1">
      <alignment horizontal="left" vertical="top" wrapText="1"/>
    </xf>
    <xf numFmtId="17" fontId="8" fillId="0" borderId="49" xfId="1" applyNumberFormat="1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0" fillId="2" borderId="50" xfId="0" applyFont="1" applyFill="1" applyBorder="1" applyAlignment="1">
      <alignment horizontal="left"/>
    </xf>
    <xf numFmtId="1" fontId="1" fillId="9" borderId="64" xfId="0" applyNumberFormat="1" applyFont="1" applyFill="1" applyBorder="1" applyAlignment="1">
      <alignment horizontal="left" vertical="top" wrapText="1"/>
    </xf>
    <xf numFmtId="14" fontId="1" fillId="2" borderId="7" xfId="0" applyNumberFormat="1" applyFont="1" applyFill="1" applyBorder="1" applyAlignment="1">
      <alignment horizontal="left"/>
    </xf>
    <xf numFmtId="0" fontId="1" fillId="2" borderId="12" xfId="0" applyFont="1" applyFill="1" applyBorder="1" applyAlignment="1">
      <alignment horizontal="left" vertical="center"/>
    </xf>
    <xf numFmtId="49" fontId="6" fillId="3" borderId="5" xfId="0" applyNumberFormat="1" applyFont="1" applyFill="1" applyBorder="1" applyAlignment="1">
      <alignment horizontal="left" vertical="center" wrapText="1"/>
    </xf>
    <xf numFmtId="0" fontId="2" fillId="3" borderId="61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49" fontId="6" fillId="3" borderId="13" xfId="0" applyNumberFormat="1" applyFont="1" applyFill="1" applyBorder="1" applyAlignment="1">
      <alignment horizontal="left" vertical="center" wrapText="1"/>
    </xf>
    <xf numFmtId="0" fontId="8" fillId="0" borderId="41" xfId="0" applyFont="1" applyBorder="1" applyAlignment="1">
      <alignment horizontal="left"/>
    </xf>
    <xf numFmtId="0" fontId="2" fillId="3" borderId="13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/>
    </xf>
    <xf numFmtId="49" fontId="6" fillId="3" borderId="42" xfId="0" applyNumberFormat="1" applyFont="1" applyFill="1" applyBorder="1" applyAlignment="1">
      <alignment horizontal="left" vertical="center"/>
    </xf>
    <xf numFmtId="3" fontId="1" fillId="9" borderId="41" xfId="0" applyNumberFormat="1" applyFont="1" applyFill="1" applyBorder="1" applyAlignment="1">
      <alignment horizontal="left"/>
    </xf>
    <xf numFmtId="0" fontId="2" fillId="3" borderId="62" xfId="0" applyFont="1" applyFill="1" applyBorder="1" applyAlignment="1">
      <alignment horizontal="left" vertical="center"/>
    </xf>
    <xf numFmtId="49" fontId="6" fillId="3" borderId="42" xfId="0" applyNumberFormat="1" applyFont="1" applyFill="1" applyBorder="1" applyAlignment="1">
      <alignment horizontal="left" vertical="center" wrapText="1"/>
    </xf>
    <xf numFmtId="49" fontId="6" fillId="9" borderId="41" xfId="0" applyNumberFormat="1" applyFont="1" applyFill="1" applyBorder="1" applyAlignment="1">
      <alignment horizontal="left" vertical="center" wrapText="1"/>
    </xf>
    <xf numFmtId="3" fontId="7" fillId="9" borderId="41" xfId="0" applyNumberFormat="1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6" fillId="5" borderId="5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left" vertical="center"/>
    </xf>
    <xf numFmtId="0" fontId="6" fillId="5" borderId="58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" fillId="2" borderId="3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37" xfId="0" applyFont="1" applyFill="1" applyBorder="1" applyAlignment="1">
      <alignment horizontal="left"/>
    </xf>
    <xf numFmtId="49" fontId="10" fillId="7" borderId="18" xfId="0" applyNumberFormat="1" applyFont="1" applyFill="1" applyBorder="1" applyAlignment="1">
      <alignment horizontal="left" vertical="center"/>
    </xf>
    <xf numFmtId="3" fontId="10" fillId="2" borderId="5" xfId="0" applyNumberFormat="1" applyFont="1" applyFill="1" applyBorder="1" applyAlignment="1">
      <alignment horizontal="left" vertical="center"/>
    </xf>
    <xf numFmtId="165" fontId="10" fillId="2" borderId="5" xfId="0" applyNumberFormat="1" applyFont="1" applyFill="1" applyBorder="1" applyAlignment="1">
      <alignment horizontal="left" vertical="center"/>
    </xf>
    <xf numFmtId="165" fontId="10" fillId="7" borderId="26" xfId="0" applyNumberFormat="1" applyFont="1" applyFill="1" applyBorder="1" applyAlignment="1">
      <alignment horizontal="left" vertical="center"/>
    </xf>
    <xf numFmtId="3" fontId="10" fillId="7" borderId="40" xfId="0" applyNumberFormat="1" applyFont="1" applyFill="1" applyBorder="1" applyAlignment="1">
      <alignment horizontal="left" vertical="center"/>
    </xf>
    <xf numFmtId="0" fontId="0" fillId="0" borderId="0" xfId="0" applyNumberFormat="1" applyFont="1" applyAlignment="1">
      <alignment horizontal="left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8" xfId="0" applyNumberFormat="1" applyFont="1" applyFill="1" applyBorder="1" applyAlignment="1">
      <alignment vertical="center"/>
    </xf>
    <xf numFmtId="0" fontId="10" fillId="8" borderId="29" xfId="0" applyFont="1" applyFill="1" applyBorder="1" applyAlignment="1">
      <alignment vertical="center"/>
    </xf>
    <xf numFmtId="49" fontId="12" fillId="8" borderId="45" xfId="0" applyNumberFormat="1" applyFont="1" applyFill="1" applyBorder="1" applyAlignment="1">
      <alignment horizontal="center"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0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0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3173</xdr:colOff>
      <xdr:row>0</xdr:row>
      <xdr:rowOff>92217</xdr:rowOff>
    </xdr:from>
    <xdr:to>
      <xdr:col>6</xdr:col>
      <xdr:colOff>1095374</xdr:colOff>
      <xdr:row>7</xdr:row>
      <xdr:rowOff>141598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6" y="92217"/>
          <a:ext cx="7053264" cy="1382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103"/>
  <sheetViews>
    <sheetView showGridLines="0" tabSelected="1" topLeftCell="A55" zoomScaleNormal="100" workbookViewId="0">
      <selection activeCell="L15" sqref="L15"/>
    </sheetView>
  </sheetViews>
  <sheetFormatPr baseColWidth="10" defaultColWidth="10.85546875" defaultRowHeight="11.25" customHeight="1" x14ac:dyDescent="0.25"/>
  <cols>
    <col min="1" max="1" width="4" style="1" customWidth="1"/>
    <col min="2" max="2" width="35.28515625" style="1" customWidth="1"/>
    <col min="3" max="3" width="12.28515625" style="187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8" width="10.85546875" style="1" customWidth="1"/>
  </cols>
  <sheetData>
    <row r="1" spans="1:248" ht="15" customHeight="1" x14ac:dyDescent="0.25">
      <c r="A1" s="2"/>
      <c r="B1" s="2"/>
      <c r="C1" s="153"/>
      <c r="D1" s="2"/>
      <c r="E1" s="2"/>
      <c r="F1" s="2"/>
      <c r="G1" s="9"/>
    </row>
    <row r="2" spans="1:248" ht="15" customHeight="1" x14ac:dyDescent="0.25">
      <c r="A2" s="2"/>
      <c r="B2" s="2"/>
      <c r="C2" s="153"/>
      <c r="D2" s="2"/>
      <c r="E2" s="2"/>
      <c r="F2" s="2"/>
      <c r="G2" s="9"/>
    </row>
    <row r="3" spans="1:248" ht="15" customHeight="1" x14ac:dyDescent="0.25">
      <c r="A3" s="2"/>
      <c r="B3" s="2"/>
      <c r="C3" s="153"/>
      <c r="D3" s="2"/>
      <c r="E3" s="2"/>
      <c r="F3" s="2"/>
      <c r="G3" s="9"/>
    </row>
    <row r="4" spans="1:248" ht="15" customHeight="1" x14ac:dyDescent="0.25">
      <c r="A4" s="2"/>
      <c r="B4" s="2"/>
      <c r="C4" s="153"/>
      <c r="D4" s="2"/>
      <c r="E4" s="2"/>
      <c r="F4" s="2"/>
      <c r="G4" s="9"/>
    </row>
    <row r="5" spans="1:248" ht="15" customHeight="1" x14ac:dyDescent="0.25">
      <c r="A5" s="2"/>
      <c r="B5" s="2"/>
      <c r="C5" s="153"/>
      <c r="D5" s="2"/>
      <c r="E5" s="2"/>
      <c r="F5" s="2"/>
      <c r="G5" s="9"/>
    </row>
    <row r="6" spans="1:248" ht="15" customHeight="1" x14ac:dyDescent="0.25">
      <c r="A6" s="2"/>
      <c r="B6" s="2"/>
      <c r="C6" s="153"/>
      <c r="D6" s="2"/>
      <c r="E6" s="2"/>
      <c r="F6" s="2"/>
      <c r="G6" s="9"/>
    </row>
    <row r="7" spans="1:248" ht="15" customHeight="1" x14ac:dyDescent="0.25">
      <c r="A7" s="2"/>
      <c r="B7" s="2"/>
      <c r="C7" s="153"/>
      <c r="D7" s="2"/>
      <c r="E7" s="2"/>
      <c r="F7" s="2"/>
      <c r="G7" s="9"/>
    </row>
    <row r="8" spans="1:248" ht="15" customHeight="1" x14ac:dyDescent="0.25">
      <c r="A8" s="2"/>
      <c r="B8" s="86"/>
      <c r="C8" s="154"/>
      <c r="D8" s="2"/>
      <c r="E8" s="3"/>
      <c r="F8" s="3"/>
      <c r="G8" s="102"/>
    </row>
    <row r="9" spans="1:248" ht="12.75" customHeight="1" x14ac:dyDescent="0.25">
      <c r="A9" s="8"/>
      <c r="B9" s="88" t="s">
        <v>0</v>
      </c>
      <c r="C9" s="122" t="s">
        <v>71</v>
      </c>
      <c r="D9" s="121"/>
      <c r="E9" s="195" t="s">
        <v>72</v>
      </c>
      <c r="F9" s="196"/>
      <c r="G9" s="123">
        <v>28000</v>
      </c>
    </row>
    <row r="10" spans="1:248" ht="33.75" customHeight="1" x14ac:dyDescent="0.25">
      <c r="A10" s="8"/>
      <c r="B10" s="89" t="s">
        <v>1</v>
      </c>
      <c r="C10" s="155" t="s">
        <v>76</v>
      </c>
      <c r="D10" s="14"/>
      <c r="E10" s="197" t="s">
        <v>2</v>
      </c>
      <c r="F10" s="198"/>
      <c r="G10" s="116" t="s">
        <v>119</v>
      </c>
    </row>
    <row r="11" spans="1:248" ht="18" customHeight="1" x14ac:dyDescent="0.25">
      <c r="A11" s="8"/>
      <c r="B11" s="89" t="s">
        <v>3</v>
      </c>
      <c r="C11" s="150" t="s">
        <v>52</v>
      </c>
      <c r="D11" s="14"/>
      <c r="E11" s="197" t="s">
        <v>66</v>
      </c>
      <c r="F11" s="198"/>
      <c r="G11" s="117">
        <v>1000</v>
      </c>
    </row>
    <row r="12" spans="1:248" ht="29.25" customHeight="1" x14ac:dyDescent="0.25">
      <c r="A12" s="8"/>
      <c r="B12" s="89" t="s">
        <v>4</v>
      </c>
      <c r="C12" s="150" t="s">
        <v>117</v>
      </c>
      <c r="D12" s="14"/>
      <c r="E12" s="108" t="s">
        <v>5</v>
      </c>
      <c r="F12" s="109"/>
      <c r="G12" s="118">
        <f>G9*G11</f>
        <v>28000000</v>
      </c>
    </row>
    <row r="13" spans="1:248" ht="11.25" customHeight="1" x14ac:dyDescent="0.25">
      <c r="A13" s="8"/>
      <c r="B13" s="89" t="s">
        <v>6</v>
      </c>
      <c r="C13" s="150" t="s">
        <v>118</v>
      </c>
      <c r="D13" s="14"/>
      <c r="E13" s="197" t="s">
        <v>7</v>
      </c>
      <c r="F13" s="198"/>
      <c r="G13" s="119" t="s">
        <v>69</v>
      </c>
    </row>
    <row r="14" spans="1:248" ht="30.75" customHeight="1" x14ac:dyDescent="0.25">
      <c r="A14" s="8"/>
      <c r="B14" s="89" t="s">
        <v>8</v>
      </c>
      <c r="C14" s="151" t="s">
        <v>118</v>
      </c>
      <c r="D14" s="14"/>
      <c r="E14" s="197" t="s">
        <v>9</v>
      </c>
      <c r="F14" s="198"/>
      <c r="G14" s="116" t="s">
        <v>119</v>
      </c>
    </row>
    <row r="15" spans="1:248" ht="39" customHeight="1" x14ac:dyDescent="0.25">
      <c r="A15" s="8"/>
      <c r="B15" s="89" t="s">
        <v>10</v>
      </c>
      <c r="C15" s="152">
        <v>44966</v>
      </c>
      <c r="D15" s="14"/>
      <c r="E15" s="199" t="s">
        <v>11</v>
      </c>
      <c r="F15" s="200"/>
      <c r="G15" s="110" t="s">
        <v>70</v>
      </c>
      <c r="IN15"/>
    </row>
    <row r="16" spans="1:248" ht="12" customHeight="1" x14ac:dyDescent="0.25">
      <c r="A16" s="2"/>
      <c r="B16" s="87"/>
      <c r="C16" s="156"/>
      <c r="D16" s="15"/>
      <c r="E16" s="16"/>
      <c r="F16" s="16"/>
      <c r="G16" s="103"/>
    </row>
    <row r="17" spans="1:7" ht="12" customHeight="1" x14ac:dyDescent="0.25">
      <c r="A17" s="5"/>
      <c r="B17" s="188" t="s">
        <v>12</v>
      </c>
      <c r="C17" s="189"/>
      <c r="D17" s="189"/>
      <c r="E17" s="189"/>
      <c r="F17" s="189"/>
      <c r="G17" s="189"/>
    </row>
    <row r="18" spans="1:7" ht="12" customHeight="1" x14ac:dyDescent="0.25">
      <c r="A18" s="2"/>
      <c r="B18" s="17"/>
      <c r="C18" s="18"/>
      <c r="D18" s="18"/>
      <c r="E18" s="18"/>
      <c r="F18" s="19"/>
      <c r="G18" s="20"/>
    </row>
    <row r="19" spans="1:7" ht="12" customHeight="1" x14ac:dyDescent="0.25">
      <c r="A19" s="4"/>
      <c r="B19" s="21" t="s">
        <v>13</v>
      </c>
      <c r="C19" s="157"/>
      <c r="D19" s="22"/>
      <c r="E19" s="22"/>
      <c r="F19" s="22"/>
      <c r="G19" s="23"/>
    </row>
    <row r="20" spans="1:7" ht="24" customHeight="1" x14ac:dyDescent="0.25">
      <c r="A20" s="5"/>
      <c r="B20" s="24" t="s">
        <v>14</v>
      </c>
      <c r="C20" s="158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" customHeight="1" x14ac:dyDescent="0.25">
      <c r="A21" s="5"/>
      <c r="B21" s="124" t="s">
        <v>80</v>
      </c>
      <c r="C21" s="120" t="s">
        <v>56</v>
      </c>
      <c r="D21" s="126">
        <v>2.5</v>
      </c>
      <c r="E21" s="125" t="s">
        <v>78</v>
      </c>
      <c r="F21" s="125">
        <v>20000</v>
      </c>
      <c r="G21" s="127">
        <f t="shared" ref="G21:G30" si="0">D21*F21</f>
        <v>50000</v>
      </c>
    </row>
    <row r="22" spans="1:7" ht="12" customHeight="1" x14ac:dyDescent="0.25">
      <c r="A22" s="5"/>
      <c r="B22" s="124" t="s">
        <v>74</v>
      </c>
      <c r="C22" s="120" t="s">
        <v>56</v>
      </c>
      <c r="D22" s="126">
        <v>10</v>
      </c>
      <c r="E22" s="125" t="s">
        <v>78</v>
      </c>
      <c r="F22" s="125">
        <v>20000</v>
      </c>
      <c r="G22" s="127">
        <f t="shared" si="0"/>
        <v>200000</v>
      </c>
    </row>
    <row r="23" spans="1:7" ht="12" customHeight="1" x14ac:dyDescent="0.25">
      <c r="A23" s="5"/>
      <c r="B23" s="124" t="s">
        <v>81</v>
      </c>
      <c r="C23" s="120" t="s">
        <v>56</v>
      </c>
      <c r="D23" s="126">
        <v>2.5</v>
      </c>
      <c r="E23" s="125" t="s">
        <v>78</v>
      </c>
      <c r="F23" s="125">
        <v>20000</v>
      </c>
      <c r="G23" s="127">
        <f t="shared" si="0"/>
        <v>50000</v>
      </c>
    </row>
    <row r="24" spans="1:7" ht="12" customHeight="1" x14ac:dyDescent="0.25">
      <c r="A24" s="8"/>
      <c r="B24" s="128" t="s">
        <v>82</v>
      </c>
      <c r="C24" s="120" t="s">
        <v>56</v>
      </c>
      <c r="D24" s="126">
        <v>6</v>
      </c>
      <c r="E24" s="125" t="s">
        <v>120</v>
      </c>
      <c r="F24" s="125">
        <v>20000</v>
      </c>
      <c r="G24" s="127">
        <f t="shared" si="0"/>
        <v>120000</v>
      </c>
    </row>
    <row r="25" spans="1:7" ht="12" customHeight="1" x14ac:dyDescent="0.25">
      <c r="A25" s="8"/>
      <c r="B25" s="128" t="s">
        <v>83</v>
      </c>
      <c r="C25" s="120" t="s">
        <v>56</v>
      </c>
      <c r="D25" s="126">
        <v>5</v>
      </c>
      <c r="E25" s="125" t="s">
        <v>87</v>
      </c>
      <c r="F25" s="125">
        <v>20000</v>
      </c>
      <c r="G25" s="127">
        <f t="shared" si="0"/>
        <v>100000</v>
      </c>
    </row>
    <row r="26" spans="1:7" ht="12" customHeight="1" x14ac:dyDescent="0.25">
      <c r="A26" s="8"/>
      <c r="B26" s="128" t="s">
        <v>84</v>
      </c>
      <c r="C26" s="120" t="s">
        <v>56</v>
      </c>
      <c r="D26" s="126">
        <v>10</v>
      </c>
      <c r="E26" s="125" t="s">
        <v>88</v>
      </c>
      <c r="F26" s="125">
        <v>20000</v>
      </c>
      <c r="G26" s="127">
        <f t="shared" si="0"/>
        <v>200000</v>
      </c>
    </row>
    <row r="27" spans="1:7" ht="12" customHeight="1" x14ac:dyDescent="0.25">
      <c r="A27" s="8"/>
      <c r="B27" s="128" t="s">
        <v>75</v>
      </c>
      <c r="C27" s="120" t="s">
        <v>56</v>
      </c>
      <c r="D27" s="126">
        <v>36</v>
      </c>
      <c r="E27" s="125" t="s">
        <v>89</v>
      </c>
      <c r="F27" s="125">
        <v>20000</v>
      </c>
      <c r="G27" s="127">
        <f t="shared" si="0"/>
        <v>720000</v>
      </c>
    </row>
    <row r="28" spans="1:7" ht="12" customHeight="1" x14ac:dyDescent="0.25">
      <c r="A28" s="8"/>
      <c r="B28" s="128" t="s">
        <v>85</v>
      </c>
      <c r="C28" s="120" t="s">
        <v>56</v>
      </c>
      <c r="D28" s="126">
        <v>6</v>
      </c>
      <c r="E28" s="125" t="s">
        <v>90</v>
      </c>
      <c r="F28" s="125">
        <v>20000</v>
      </c>
      <c r="G28" s="127">
        <f t="shared" si="0"/>
        <v>120000</v>
      </c>
    </row>
    <row r="29" spans="1:7" ht="12" customHeight="1" x14ac:dyDescent="0.25">
      <c r="A29" s="8"/>
      <c r="B29" s="128" t="s">
        <v>86</v>
      </c>
      <c r="C29" s="120" t="s">
        <v>56</v>
      </c>
      <c r="D29" s="126">
        <v>6</v>
      </c>
      <c r="E29" s="125" t="s">
        <v>91</v>
      </c>
      <c r="F29" s="125">
        <v>20000</v>
      </c>
      <c r="G29" s="127">
        <f t="shared" si="0"/>
        <v>120000</v>
      </c>
    </row>
    <row r="30" spans="1:7" ht="12" customHeight="1" x14ac:dyDescent="0.25">
      <c r="A30" s="8"/>
      <c r="B30" s="128" t="s">
        <v>68</v>
      </c>
      <c r="C30" s="120" t="s">
        <v>56</v>
      </c>
      <c r="D30" s="129">
        <v>120</v>
      </c>
      <c r="E30" s="125" t="s">
        <v>119</v>
      </c>
      <c r="F30" s="125">
        <v>20000</v>
      </c>
      <c r="G30" s="127">
        <f t="shared" si="0"/>
        <v>2400000</v>
      </c>
    </row>
    <row r="31" spans="1:7" ht="12.75" customHeight="1" x14ac:dyDescent="0.25">
      <c r="A31" s="8"/>
      <c r="B31" s="105" t="s">
        <v>20</v>
      </c>
      <c r="C31" s="159"/>
      <c r="D31" s="106"/>
      <c r="E31" s="106"/>
      <c r="F31" s="106"/>
      <c r="G31" s="107">
        <f>SUM(G21:G30)</f>
        <v>4080000</v>
      </c>
    </row>
    <row r="32" spans="1:7" ht="12" customHeight="1" x14ac:dyDescent="0.25">
      <c r="A32" s="5"/>
      <c r="B32" s="17"/>
      <c r="C32" s="18"/>
      <c r="D32" s="19"/>
      <c r="E32" s="19"/>
      <c r="F32" s="25"/>
      <c r="G32" s="26"/>
    </row>
    <row r="33" spans="1:8" ht="12" customHeight="1" x14ac:dyDescent="0.25">
      <c r="A33" s="2"/>
      <c r="B33" s="27" t="s">
        <v>21</v>
      </c>
      <c r="C33" s="160"/>
      <c r="D33" s="28"/>
      <c r="E33" s="28"/>
      <c r="F33" s="29"/>
      <c r="G33" s="30"/>
    </row>
    <row r="34" spans="1:8" ht="24" customHeight="1" x14ac:dyDescent="0.25">
      <c r="A34" s="4"/>
      <c r="B34" s="31" t="s">
        <v>14</v>
      </c>
      <c r="C34" s="161" t="s">
        <v>15</v>
      </c>
      <c r="D34" s="32" t="s">
        <v>16</v>
      </c>
      <c r="E34" s="24" t="s">
        <v>17</v>
      </c>
      <c r="F34" s="32" t="s">
        <v>18</v>
      </c>
      <c r="G34" s="31" t="s">
        <v>19</v>
      </c>
    </row>
    <row r="35" spans="1:8" ht="12" customHeight="1" x14ac:dyDescent="0.25">
      <c r="A35" s="4"/>
      <c r="B35" s="33"/>
      <c r="C35" s="162"/>
      <c r="D35" s="34"/>
      <c r="E35" s="34"/>
      <c r="F35" s="35"/>
      <c r="G35" s="36"/>
    </row>
    <row r="36" spans="1:8" ht="12" customHeight="1" x14ac:dyDescent="0.25">
      <c r="A36" s="4"/>
      <c r="B36" s="6" t="s">
        <v>22</v>
      </c>
      <c r="C36" s="163"/>
      <c r="D36" s="7"/>
      <c r="E36" s="7"/>
      <c r="F36" s="37"/>
      <c r="G36" s="12"/>
    </row>
    <row r="37" spans="1:8" ht="12" customHeight="1" x14ac:dyDescent="0.25">
      <c r="A37" s="4"/>
      <c r="B37" s="38"/>
      <c r="C37" s="164"/>
      <c r="D37" s="39"/>
      <c r="E37" s="39"/>
      <c r="F37" s="40"/>
      <c r="G37" s="41"/>
    </row>
    <row r="38" spans="1:8" ht="12" customHeight="1" x14ac:dyDescent="0.25">
      <c r="A38" s="2"/>
      <c r="B38" s="27" t="s">
        <v>23</v>
      </c>
      <c r="C38" s="160"/>
      <c r="D38" s="28"/>
      <c r="E38" s="28"/>
      <c r="F38" s="29"/>
      <c r="G38" s="30"/>
    </row>
    <row r="39" spans="1:8" ht="26.25" customHeight="1" x14ac:dyDescent="0.25">
      <c r="A39" s="4"/>
      <c r="B39" s="53" t="s">
        <v>14</v>
      </c>
      <c r="C39" s="165" t="s">
        <v>15</v>
      </c>
      <c r="D39" s="42" t="s">
        <v>16</v>
      </c>
      <c r="E39" s="24" t="s">
        <v>17</v>
      </c>
      <c r="F39" s="43" t="s">
        <v>18</v>
      </c>
      <c r="G39" s="42" t="s">
        <v>19</v>
      </c>
    </row>
    <row r="40" spans="1:8" ht="12.75" customHeight="1" x14ac:dyDescent="0.25">
      <c r="A40" s="5"/>
      <c r="B40" s="124" t="s">
        <v>94</v>
      </c>
      <c r="C40" s="120" t="s">
        <v>60</v>
      </c>
      <c r="D40" s="131">
        <v>0.1</v>
      </c>
      <c r="E40" s="125" t="s">
        <v>78</v>
      </c>
      <c r="F40" s="125">
        <v>160000</v>
      </c>
      <c r="G40" s="130">
        <f t="shared" ref="G40:G43" si="1">D40*F40</f>
        <v>16000</v>
      </c>
      <c r="H40" s="104"/>
    </row>
    <row r="41" spans="1:8" ht="12.75" customHeight="1" x14ac:dyDescent="0.25">
      <c r="A41" s="5"/>
      <c r="B41" s="120" t="s">
        <v>92</v>
      </c>
      <c r="C41" s="120" t="s">
        <v>60</v>
      </c>
      <c r="D41" s="131">
        <v>0.2</v>
      </c>
      <c r="E41" s="125" t="s">
        <v>78</v>
      </c>
      <c r="F41" s="125">
        <v>400000</v>
      </c>
      <c r="G41" s="130">
        <f t="shared" si="1"/>
        <v>80000</v>
      </c>
      <c r="H41" s="104"/>
    </row>
    <row r="42" spans="1:8" ht="12.75" customHeight="1" x14ac:dyDescent="0.25">
      <c r="A42" s="8"/>
      <c r="B42" s="124" t="s">
        <v>93</v>
      </c>
      <c r="C42" s="120" t="s">
        <v>60</v>
      </c>
      <c r="D42" s="131">
        <v>0.4</v>
      </c>
      <c r="E42" s="125" t="s">
        <v>78</v>
      </c>
      <c r="F42" s="125">
        <v>160000</v>
      </c>
      <c r="G42" s="130">
        <f t="shared" si="1"/>
        <v>64000</v>
      </c>
      <c r="H42" s="104"/>
    </row>
    <row r="43" spans="1:8" ht="12.75" customHeight="1" x14ac:dyDescent="0.25">
      <c r="A43" s="8"/>
      <c r="B43" s="124" t="s">
        <v>95</v>
      </c>
      <c r="C43" s="120" t="s">
        <v>60</v>
      </c>
      <c r="D43" s="131">
        <v>0.1</v>
      </c>
      <c r="E43" s="125" t="s">
        <v>97</v>
      </c>
      <c r="F43" s="125">
        <v>150000</v>
      </c>
      <c r="G43" s="130">
        <f t="shared" si="1"/>
        <v>15000</v>
      </c>
      <c r="H43" s="104"/>
    </row>
    <row r="44" spans="1:8" ht="12.75" customHeight="1" x14ac:dyDescent="0.25">
      <c r="A44" s="8"/>
      <c r="B44" s="132" t="s">
        <v>96</v>
      </c>
      <c r="C44" s="166" t="s">
        <v>60</v>
      </c>
      <c r="D44" s="134">
        <v>0.9</v>
      </c>
      <c r="E44" s="133" t="s">
        <v>90</v>
      </c>
      <c r="F44" s="133">
        <v>160000</v>
      </c>
      <c r="G44" s="132">
        <f>D44*F44</f>
        <v>144000</v>
      </c>
      <c r="H44" s="104"/>
    </row>
    <row r="45" spans="1:8" ht="12.75" customHeight="1" x14ac:dyDescent="0.25">
      <c r="A45" s="8"/>
      <c r="B45" s="111" t="s">
        <v>24</v>
      </c>
      <c r="C45" s="167"/>
      <c r="D45" s="113"/>
      <c r="E45" s="113"/>
      <c r="F45" s="113"/>
      <c r="G45" s="115">
        <f>SUM(G40:G44)</f>
        <v>319000</v>
      </c>
    </row>
    <row r="46" spans="1:8" ht="12" customHeight="1" x14ac:dyDescent="0.25">
      <c r="A46" s="4"/>
      <c r="B46" s="38"/>
      <c r="C46" s="164"/>
      <c r="D46" s="39"/>
      <c r="E46" s="39"/>
      <c r="F46" s="40"/>
      <c r="G46" s="41"/>
    </row>
    <row r="47" spans="1:8" ht="12" customHeight="1" x14ac:dyDescent="0.25">
      <c r="A47" s="2"/>
      <c r="B47" s="27" t="s">
        <v>25</v>
      </c>
      <c r="C47" s="160"/>
      <c r="D47" s="28"/>
      <c r="E47" s="28"/>
      <c r="F47" s="29"/>
      <c r="G47" s="30"/>
    </row>
    <row r="48" spans="1:8" ht="24" customHeight="1" x14ac:dyDescent="0.25">
      <c r="A48" s="4"/>
      <c r="B48" s="44" t="s">
        <v>26</v>
      </c>
      <c r="C48" s="168" t="s">
        <v>27</v>
      </c>
      <c r="D48" s="44" t="s">
        <v>28</v>
      </c>
      <c r="E48" s="44"/>
      <c r="F48" s="44" t="s">
        <v>18</v>
      </c>
      <c r="G48" s="45" t="s">
        <v>19</v>
      </c>
    </row>
    <row r="49" spans="1:248" s="147" customFormat="1" ht="12" customHeight="1" x14ac:dyDescent="0.25">
      <c r="A49" s="146"/>
      <c r="B49" s="148" t="s">
        <v>99</v>
      </c>
      <c r="C49" s="169"/>
      <c r="D49" s="144"/>
      <c r="E49" s="144"/>
      <c r="F49" s="144"/>
      <c r="G49" s="145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  <c r="AN49" s="104"/>
      <c r="AO49" s="104"/>
      <c r="AP49" s="104"/>
      <c r="AQ49" s="104"/>
      <c r="AR49" s="104"/>
      <c r="AS49" s="104"/>
      <c r="AT49" s="104"/>
      <c r="AU49" s="104"/>
      <c r="AV49" s="104"/>
      <c r="AW49" s="104"/>
      <c r="AX49" s="104"/>
      <c r="AY49" s="104"/>
      <c r="AZ49" s="104"/>
      <c r="BA49" s="104"/>
      <c r="BB49" s="104"/>
      <c r="BC49" s="104"/>
      <c r="BD49" s="104"/>
      <c r="BE49" s="104"/>
      <c r="BF49" s="104"/>
      <c r="BG49" s="104"/>
      <c r="BH49" s="104"/>
      <c r="BI49" s="104"/>
      <c r="BJ49" s="104"/>
      <c r="BK49" s="104"/>
      <c r="BL49" s="104"/>
      <c r="BM49" s="104"/>
      <c r="BN49" s="104"/>
      <c r="BO49" s="104"/>
      <c r="BP49" s="104"/>
      <c r="BQ49" s="104"/>
      <c r="BR49" s="104"/>
      <c r="BS49" s="104"/>
      <c r="BT49" s="104"/>
      <c r="BU49" s="104"/>
      <c r="BV49" s="104"/>
      <c r="BW49" s="104"/>
      <c r="BX49" s="104"/>
      <c r="BY49" s="104"/>
      <c r="BZ49" s="104"/>
      <c r="CA49" s="104"/>
      <c r="CB49" s="104"/>
      <c r="CC49" s="104"/>
      <c r="CD49" s="104"/>
      <c r="CE49" s="104"/>
      <c r="CF49" s="104"/>
      <c r="CG49" s="104"/>
      <c r="CH49" s="104"/>
      <c r="CI49" s="104"/>
      <c r="CJ49" s="104"/>
      <c r="CK49" s="104"/>
      <c r="CL49" s="104"/>
      <c r="CM49" s="104"/>
      <c r="CN49" s="104"/>
      <c r="CO49" s="104"/>
      <c r="CP49" s="104"/>
      <c r="CQ49" s="104"/>
      <c r="CR49" s="104"/>
      <c r="CS49" s="104"/>
      <c r="CT49" s="104"/>
      <c r="CU49" s="104"/>
      <c r="CV49" s="104"/>
      <c r="CW49" s="104"/>
      <c r="CX49" s="104"/>
      <c r="CY49" s="104"/>
      <c r="CZ49" s="104"/>
      <c r="DA49" s="104"/>
      <c r="DB49" s="104"/>
      <c r="DC49" s="104"/>
      <c r="DD49" s="104"/>
      <c r="DE49" s="104"/>
      <c r="DF49" s="104"/>
      <c r="DG49" s="104"/>
      <c r="DH49" s="104"/>
      <c r="DI49" s="104"/>
      <c r="DJ49" s="104"/>
      <c r="DK49" s="104"/>
      <c r="DL49" s="104"/>
      <c r="DM49" s="104"/>
      <c r="DN49" s="104"/>
      <c r="DO49" s="104"/>
      <c r="DP49" s="104"/>
      <c r="DQ49" s="104"/>
      <c r="DR49" s="104"/>
      <c r="DS49" s="104"/>
      <c r="DT49" s="104"/>
      <c r="DU49" s="104"/>
      <c r="DV49" s="104"/>
      <c r="DW49" s="104"/>
      <c r="DX49" s="104"/>
      <c r="DY49" s="104"/>
      <c r="DZ49" s="104"/>
      <c r="EA49" s="104"/>
      <c r="EB49" s="104"/>
      <c r="EC49" s="104"/>
      <c r="ED49" s="104"/>
      <c r="EE49" s="104"/>
      <c r="EF49" s="104"/>
      <c r="EG49" s="104"/>
      <c r="EH49" s="104"/>
      <c r="EI49" s="104"/>
      <c r="EJ49" s="104"/>
      <c r="EK49" s="104"/>
      <c r="EL49" s="104"/>
      <c r="EM49" s="104"/>
      <c r="EN49" s="104"/>
      <c r="EO49" s="104"/>
      <c r="EP49" s="104"/>
      <c r="EQ49" s="104"/>
      <c r="ER49" s="104"/>
      <c r="ES49" s="104"/>
      <c r="ET49" s="104"/>
      <c r="EU49" s="104"/>
      <c r="EV49" s="104"/>
      <c r="EW49" s="104"/>
      <c r="EX49" s="104"/>
      <c r="EY49" s="104"/>
      <c r="EZ49" s="104"/>
      <c r="FA49" s="104"/>
      <c r="FB49" s="104"/>
      <c r="FC49" s="104"/>
      <c r="FD49" s="104"/>
      <c r="FE49" s="104"/>
      <c r="FF49" s="104"/>
      <c r="FG49" s="104"/>
      <c r="FH49" s="104"/>
      <c r="FI49" s="104"/>
      <c r="FJ49" s="104"/>
      <c r="FK49" s="104"/>
      <c r="FL49" s="104"/>
      <c r="FM49" s="104"/>
      <c r="FN49" s="104"/>
      <c r="FO49" s="104"/>
      <c r="FP49" s="104"/>
      <c r="FQ49" s="104"/>
      <c r="FR49" s="104"/>
      <c r="FS49" s="104"/>
      <c r="FT49" s="104"/>
      <c r="FU49" s="104"/>
      <c r="FV49" s="104"/>
      <c r="FW49" s="104"/>
      <c r="FX49" s="104"/>
      <c r="FY49" s="104"/>
      <c r="FZ49" s="104"/>
      <c r="GA49" s="104"/>
      <c r="GB49" s="104"/>
      <c r="GC49" s="104"/>
      <c r="GD49" s="104"/>
      <c r="GE49" s="104"/>
      <c r="GF49" s="104"/>
      <c r="GG49" s="104"/>
      <c r="GH49" s="104"/>
      <c r="GI49" s="104"/>
      <c r="GJ49" s="104"/>
      <c r="GK49" s="104"/>
      <c r="GL49" s="104"/>
      <c r="GM49" s="104"/>
      <c r="GN49" s="104"/>
      <c r="GO49" s="104"/>
      <c r="GP49" s="104"/>
      <c r="GQ49" s="104"/>
      <c r="GR49" s="104"/>
      <c r="GS49" s="104"/>
      <c r="GT49" s="104"/>
      <c r="GU49" s="104"/>
      <c r="GV49" s="104"/>
      <c r="GW49" s="104"/>
      <c r="GX49" s="104"/>
      <c r="GY49" s="104"/>
      <c r="GZ49" s="104"/>
      <c r="HA49" s="104"/>
      <c r="HB49" s="104"/>
      <c r="HC49" s="104"/>
      <c r="HD49" s="104"/>
      <c r="HE49" s="104"/>
      <c r="HF49" s="104"/>
      <c r="HG49" s="104"/>
      <c r="HH49" s="104"/>
      <c r="HI49" s="104"/>
      <c r="HJ49" s="104"/>
      <c r="HK49" s="104"/>
      <c r="HL49" s="104"/>
      <c r="HM49" s="104"/>
      <c r="HN49" s="104"/>
      <c r="HO49" s="104"/>
      <c r="HP49" s="104"/>
      <c r="HQ49" s="104"/>
      <c r="HR49" s="104"/>
      <c r="HS49" s="104"/>
      <c r="HT49" s="104"/>
      <c r="HU49" s="104"/>
      <c r="HV49" s="104"/>
      <c r="HW49" s="104"/>
      <c r="HX49" s="104"/>
      <c r="HY49" s="104"/>
      <c r="HZ49" s="104"/>
      <c r="IA49" s="104"/>
      <c r="IB49" s="104"/>
      <c r="IC49" s="104"/>
      <c r="ID49" s="104"/>
      <c r="IE49" s="104"/>
      <c r="IF49" s="104"/>
      <c r="IG49" s="104"/>
      <c r="IH49" s="104"/>
      <c r="II49" s="104"/>
      <c r="IJ49" s="104"/>
      <c r="IK49" s="104"/>
      <c r="IL49" s="104"/>
      <c r="IM49" s="104"/>
      <c r="IN49" s="104"/>
    </row>
    <row r="50" spans="1:248" s="147" customFormat="1" ht="12" customHeight="1" x14ac:dyDescent="0.25">
      <c r="A50" s="146"/>
      <c r="B50" s="135" t="s">
        <v>98</v>
      </c>
      <c r="C50" s="170" t="s">
        <v>61</v>
      </c>
      <c r="D50" s="136">
        <v>40000</v>
      </c>
      <c r="E50" s="136" t="s">
        <v>78</v>
      </c>
      <c r="F50" s="136">
        <v>250</v>
      </c>
      <c r="G50" s="136">
        <f>D50*F50</f>
        <v>10000000</v>
      </c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  <c r="BX50" s="104"/>
      <c r="BY50" s="104"/>
      <c r="BZ50" s="104"/>
      <c r="CA50" s="104"/>
      <c r="CB50" s="104"/>
      <c r="CC50" s="104"/>
      <c r="CD50" s="104"/>
      <c r="CE50" s="104"/>
      <c r="CF50" s="104"/>
      <c r="CG50" s="104"/>
      <c r="CH50" s="104"/>
      <c r="CI50" s="104"/>
      <c r="CJ50" s="104"/>
      <c r="CK50" s="104"/>
      <c r="CL50" s="104"/>
      <c r="CM50" s="104"/>
      <c r="CN50" s="104"/>
      <c r="CO50" s="104"/>
      <c r="CP50" s="104"/>
      <c r="CQ50" s="104"/>
      <c r="CR50" s="104"/>
      <c r="CS50" s="104"/>
      <c r="CT50" s="104"/>
      <c r="CU50" s="104"/>
      <c r="CV50" s="104"/>
      <c r="CW50" s="104"/>
      <c r="CX50" s="104"/>
      <c r="CY50" s="104"/>
      <c r="CZ50" s="104"/>
      <c r="DA50" s="104"/>
      <c r="DB50" s="104"/>
      <c r="DC50" s="104"/>
      <c r="DD50" s="104"/>
      <c r="DE50" s="104"/>
      <c r="DF50" s="104"/>
      <c r="DG50" s="104"/>
      <c r="DH50" s="104"/>
      <c r="DI50" s="104"/>
      <c r="DJ50" s="104"/>
      <c r="DK50" s="104"/>
      <c r="DL50" s="104"/>
      <c r="DM50" s="104"/>
      <c r="DN50" s="104"/>
      <c r="DO50" s="104"/>
      <c r="DP50" s="104"/>
      <c r="DQ50" s="104"/>
      <c r="DR50" s="104"/>
      <c r="DS50" s="104"/>
      <c r="DT50" s="104"/>
      <c r="DU50" s="104"/>
      <c r="DV50" s="104"/>
      <c r="DW50" s="104"/>
      <c r="DX50" s="104"/>
      <c r="DY50" s="104"/>
      <c r="DZ50" s="104"/>
      <c r="EA50" s="104"/>
      <c r="EB50" s="104"/>
      <c r="EC50" s="104"/>
      <c r="ED50" s="104"/>
      <c r="EE50" s="104"/>
      <c r="EF50" s="104"/>
      <c r="EG50" s="104"/>
      <c r="EH50" s="104"/>
      <c r="EI50" s="104"/>
      <c r="EJ50" s="104"/>
      <c r="EK50" s="104"/>
      <c r="EL50" s="104"/>
      <c r="EM50" s="104"/>
      <c r="EN50" s="104"/>
      <c r="EO50" s="104"/>
      <c r="EP50" s="104"/>
      <c r="EQ50" s="104"/>
      <c r="ER50" s="104"/>
      <c r="ES50" s="104"/>
      <c r="ET50" s="104"/>
      <c r="EU50" s="104"/>
      <c r="EV50" s="104"/>
      <c r="EW50" s="104"/>
      <c r="EX50" s="104"/>
      <c r="EY50" s="104"/>
      <c r="EZ50" s="104"/>
      <c r="FA50" s="104"/>
      <c r="FB50" s="104"/>
      <c r="FC50" s="104"/>
      <c r="FD50" s="104"/>
      <c r="FE50" s="104"/>
      <c r="FF50" s="104"/>
      <c r="FG50" s="104"/>
      <c r="FH50" s="104"/>
      <c r="FI50" s="104"/>
      <c r="FJ50" s="104"/>
      <c r="FK50" s="104"/>
      <c r="FL50" s="104"/>
      <c r="FM50" s="104"/>
      <c r="FN50" s="104"/>
      <c r="FO50" s="104"/>
      <c r="FP50" s="104"/>
      <c r="FQ50" s="104"/>
      <c r="FR50" s="104"/>
      <c r="FS50" s="104"/>
      <c r="FT50" s="104"/>
      <c r="FU50" s="104"/>
      <c r="FV50" s="104"/>
      <c r="FW50" s="104"/>
      <c r="FX50" s="104"/>
      <c r="FY50" s="104"/>
      <c r="FZ50" s="104"/>
      <c r="GA50" s="104"/>
      <c r="GB50" s="104"/>
      <c r="GC50" s="104"/>
      <c r="GD50" s="104"/>
      <c r="GE50" s="104"/>
      <c r="GF50" s="104"/>
      <c r="GG50" s="104"/>
      <c r="GH50" s="104"/>
      <c r="GI50" s="104"/>
      <c r="GJ50" s="104"/>
      <c r="GK50" s="104"/>
      <c r="GL50" s="104"/>
      <c r="GM50" s="104"/>
      <c r="GN50" s="104"/>
      <c r="GO50" s="104"/>
      <c r="GP50" s="104"/>
      <c r="GQ50" s="104"/>
      <c r="GR50" s="104"/>
      <c r="GS50" s="104"/>
      <c r="GT50" s="104"/>
      <c r="GU50" s="104"/>
      <c r="GV50" s="104"/>
      <c r="GW50" s="104"/>
      <c r="GX50" s="104"/>
      <c r="GY50" s="104"/>
      <c r="GZ50" s="104"/>
      <c r="HA50" s="104"/>
      <c r="HB50" s="104"/>
      <c r="HC50" s="104"/>
      <c r="HD50" s="104"/>
      <c r="HE50" s="104"/>
      <c r="HF50" s="104"/>
      <c r="HG50" s="104"/>
      <c r="HH50" s="104"/>
      <c r="HI50" s="104"/>
      <c r="HJ50" s="104"/>
      <c r="HK50" s="104"/>
      <c r="HL50" s="104"/>
      <c r="HM50" s="104"/>
      <c r="HN50" s="104"/>
      <c r="HO50" s="104"/>
      <c r="HP50" s="104"/>
      <c r="HQ50" s="104"/>
      <c r="HR50" s="104"/>
      <c r="HS50" s="104"/>
      <c r="HT50" s="104"/>
      <c r="HU50" s="104"/>
      <c r="HV50" s="104"/>
      <c r="HW50" s="104"/>
      <c r="HX50" s="104"/>
      <c r="HY50" s="104"/>
      <c r="HZ50" s="104"/>
      <c r="IA50" s="104"/>
      <c r="IB50" s="104"/>
      <c r="IC50" s="104"/>
      <c r="ID50" s="104"/>
      <c r="IE50" s="104"/>
      <c r="IF50" s="104"/>
      <c r="IG50" s="104"/>
      <c r="IH50" s="104"/>
      <c r="II50" s="104"/>
      <c r="IJ50" s="104"/>
      <c r="IK50" s="104"/>
      <c r="IL50" s="104"/>
      <c r="IM50" s="104"/>
      <c r="IN50" s="104"/>
    </row>
    <row r="51" spans="1:248" s="147" customFormat="1" ht="12" customHeight="1" x14ac:dyDescent="0.25">
      <c r="A51" s="146"/>
      <c r="B51" s="148" t="s">
        <v>100</v>
      </c>
      <c r="C51" s="170"/>
      <c r="D51" s="136"/>
      <c r="E51" s="136"/>
      <c r="F51" s="136"/>
      <c r="G51" s="136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  <c r="AG51" s="104"/>
      <c r="AH51" s="104"/>
      <c r="AI51" s="104"/>
      <c r="AJ51" s="104"/>
      <c r="AK51" s="104"/>
      <c r="AL51" s="104"/>
      <c r="AM51" s="104"/>
      <c r="AN51" s="104"/>
      <c r="AO51" s="104"/>
      <c r="AP51" s="104"/>
      <c r="AQ51" s="104"/>
      <c r="AR51" s="104"/>
      <c r="AS51" s="104"/>
      <c r="AT51" s="104"/>
      <c r="AU51" s="104"/>
      <c r="AV51" s="104"/>
      <c r="AW51" s="104"/>
      <c r="AX51" s="104"/>
      <c r="AY51" s="104"/>
      <c r="AZ51" s="104"/>
      <c r="BA51" s="104"/>
      <c r="BB51" s="104"/>
      <c r="BC51" s="104"/>
      <c r="BD51" s="104"/>
      <c r="BE51" s="104"/>
      <c r="BF51" s="104"/>
      <c r="BG51" s="104"/>
      <c r="BH51" s="104"/>
      <c r="BI51" s="104"/>
      <c r="BJ51" s="104"/>
      <c r="BK51" s="104"/>
      <c r="BL51" s="104"/>
      <c r="BM51" s="104"/>
      <c r="BN51" s="104"/>
      <c r="BO51" s="104"/>
      <c r="BP51" s="104"/>
      <c r="BQ51" s="104"/>
      <c r="BR51" s="104"/>
      <c r="BS51" s="104"/>
      <c r="BT51" s="104"/>
      <c r="BU51" s="104"/>
      <c r="BV51" s="104"/>
      <c r="BW51" s="104"/>
      <c r="BX51" s="104"/>
      <c r="BY51" s="104"/>
      <c r="BZ51" s="104"/>
      <c r="CA51" s="104"/>
      <c r="CB51" s="104"/>
      <c r="CC51" s="104"/>
      <c r="CD51" s="104"/>
      <c r="CE51" s="104"/>
      <c r="CF51" s="104"/>
      <c r="CG51" s="104"/>
      <c r="CH51" s="104"/>
      <c r="CI51" s="104"/>
      <c r="CJ51" s="104"/>
      <c r="CK51" s="104"/>
      <c r="CL51" s="104"/>
      <c r="CM51" s="104"/>
      <c r="CN51" s="104"/>
      <c r="CO51" s="104"/>
      <c r="CP51" s="104"/>
      <c r="CQ51" s="104"/>
      <c r="CR51" s="104"/>
      <c r="CS51" s="104"/>
      <c r="CT51" s="104"/>
      <c r="CU51" s="104"/>
      <c r="CV51" s="104"/>
      <c r="CW51" s="104"/>
      <c r="CX51" s="104"/>
      <c r="CY51" s="104"/>
      <c r="CZ51" s="104"/>
      <c r="DA51" s="104"/>
      <c r="DB51" s="104"/>
      <c r="DC51" s="104"/>
      <c r="DD51" s="104"/>
      <c r="DE51" s="104"/>
      <c r="DF51" s="104"/>
      <c r="DG51" s="104"/>
      <c r="DH51" s="104"/>
      <c r="DI51" s="104"/>
      <c r="DJ51" s="104"/>
      <c r="DK51" s="104"/>
      <c r="DL51" s="104"/>
      <c r="DM51" s="104"/>
      <c r="DN51" s="104"/>
      <c r="DO51" s="104"/>
      <c r="DP51" s="104"/>
      <c r="DQ51" s="104"/>
      <c r="DR51" s="104"/>
      <c r="DS51" s="104"/>
      <c r="DT51" s="104"/>
      <c r="DU51" s="104"/>
      <c r="DV51" s="104"/>
      <c r="DW51" s="104"/>
      <c r="DX51" s="104"/>
      <c r="DY51" s="104"/>
      <c r="DZ51" s="104"/>
      <c r="EA51" s="104"/>
      <c r="EB51" s="104"/>
      <c r="EC51" s="104"/>
      <c r="ED51" s="104"/>
      <c r="EE51" s="104"/>
      <c r="EF51" s="104"/>
      <c r="EG51" s="104"/>
      <c r="EH51" s="104"/>
      <c r="EI51" s="104"/>
      <c r="EJ51" s="104"/>
      <c r="EK51" s="104"/>
      <c r="EL51" s="104"/>
      <c r="EM51" s="104"/>
      <c r="EN51" s="104"/>
      <c r="EO51" s="104"/>
      <c r="EP51" s="104"/>
      <c r="EQ51" s="104"/>
      <c r="ER51" s="104"/>
      <c r="ES51" s="104"/>
      <c r="ET51" s="104"/>
      <c r="EU51" s="104"/>
      <c r="EV51" s="104"/>
      <c r="EW51" s="104"/>
      <c r="EX51" s="104"/>
      <c r="EY51" s="104"/>
      <c r="EZ51" s="104"/>
      <c r="FA51" s="104"/>
      <c r="FB51" s="104"/>
      <c r="FC51" s="104"/>
      <c r="FD51" s="104"/>
      <c r="FE51" s="104"/>
      <c r="FF51" s="104"/>
      <c r="FG51" s="104"/>
      <c r="FH51" s="104"/>
      <c r="FI51" s="104"/>
      <c r="FJ51" s="104"/>
      <c r="FK51" s="104"/>
      <c r="FL51" s="104"/>
      <c r="FM51" s="104"/>
      <c r="FN51" s="104"/>
      <c r="FO51" s="104"/>
      <c r="FP51" s="104"/>
      <c r="FQ51" s="104"/>
      <c r="FR51" s="104"/>
      <c r="FS51" s="104"/>
      <c r="FT51" s="104"/>
      <c r="FU51" s="104"/>
      <c r="FV51" s="104"/>
      <c r="FW51" s="104"/>
      <c r="FX51" s="104"/>
      <c r="FY51" s="104"/>
      <c r="FZ51" s="104"/>
      <c r="GA51" s="104"/>
      <c r="GB51" s="104"/>
      <c r="GC51" s="104"/>
      <c r="GD51" s="104"/>
      <c r="GE51" s="104"/>
      <c r="GF51" s="104"/>
      <c r="GG51" s="104"/>
      <c r="GH51" s="104"/>
      <c r="GI51" s="104"/>
      <c r="GJ51" s="104"/>
      <c r="GK51" s="104"/>
      <c r="GL51" s="104"/>
      <c r="GM51" s="104"/>
      <c r="GN51" s="104"/>
      <c r="GO51" s="104"/>
      <c r="GP51" s="104"/>
      <c r="GQ51" s="104"/>
      <c r="GR51" s="104"/>
      <c r="GS51" s="104"/>
      <c r="GT51" s="104"/>
      <c r="GU51" s="104"/>
      <c r="GV51" s="104"/>
      <c r="GW51" s="104"/>
      <c r="GX51" s="104"/>
      <c r="GY51" s="104"/>
      <c r="GZ51" s="104"/>
      <c r="HA51" s="104"/>
      <c r="HB51" s="104"/>
      <c r="HC51" s="104"/>
      <c r="HD51" s="104"/>
      <c r="HE51" s="104"/>
      <c r="HF51" s="104"/>
      <c r="HG51" s="104"/>
      <c r="HH51" s="104"/>
      <c r="HI51" s="104"/>
      <c r="HJ51" s="104"/>
      <c r="HK51" s="104"/>
      <c r="HL51" s="104"/>
      <c r="HM51" s="104"/>
      <c r="HN51" s="104"/>
      <c r="HO51" s="104"/>
      <c r="HP51" s="104"/>
      <c r="HQ51" s="104"/>
      <c r="HR51" s="104"/>
      <c r="HS51" s="104"/>
      <c r="HT51" s="104"/>
      <c r="HU51" s="104"/>
      <c r="HV51" s="104"/>
      <c r="HW51" s="104"/>
      <c r="HX51" s="104"/>
      <c r="HY51" s="104"/>
      <c r="HZ51" s="104"/>
      <c r="IA51" s="104"/>
      <c r="IB51" s="104"/>
      <c r="IC51" s="104"/>
      <c r="ID51" s="104"/>
      <c r="IE51" s="104"/>
      <c r="IF51" s="104"/>
      <c r="IG51" s="104"/>
      <c r="IH51" s="104"/>
      <c r="II51" s="104"/>
      <c r="IJ51" s="104"/>
      <c r="IK51" s="104"/>
      <c r="IL51" s="104"/>
      <c r="IM51" s="104"/>
      <c r="IN51" s="104"/>
    </row>
    <row r="52" spans="1:248" s="147" customFormat="1" ht="12" customHeight="1" x14ac:dyDescent="0.25">
      <c r="A52" s="146"/>
      <c r="B52" s="135" t="s">
        <v>103</v>
      </c>
      <c r="C52" s="170" t="s">
        <v>58</v>
      </c>
      <c r="D52" s="136">
        <v>100</v>
      </c>
      <c r="E52" s="136" t="s">
        <v>106</v>
      </c>
      <c r="F52" s="136">
        <v>3282</v>
      </c>
      <c r="G52" s="136">
        <f t="shared" ref="G52:G64" si="2">D52*F52</f>
        <v>328200</v>
      </c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  <c r="AG52" s="104"/>
      <c r="AH52" s="104"/>
      <c r="AI52" s="104"/>
      <c r="AJ52" s="104"/>
      <c r="AK52" s="104"/>
      <c r="AL52" s="104"/>
      <c r="AM52" s="104"/>
      <c r="AN52" s="104"/>
      <c r="AO52" s="104"/>
      <c r="AP52" s="104"/>
      <c r="AQ52" s="104"/>
      <c r="AR52" s="104"/>
      <c r="AS52" s="104"/>
      <c r="AT52" s="104"/>
      <c r="AU52" s="104"/>
      <c r="AV52" s="104"/>
      <c r="AW52" s="104"/>
      <c r="AX52" s="104"/>
      <c r="AY52" s="104"/>
      <c r="AZ52" s="104"/>
      <c r="BA52" s="104"/>
      <c r="BB52" s="104"/>
      <c r="BC52" s="104"/>
      <c r="BD52" s="104"/>
      <c r="BE52" s="104"/>
      <c r="BF52" s="104"/>
      <c r="BG52" s="104"/>
      <c r="BH52" s="104"/>
      <c r="BI52" s="104"/>
      <c r="BJ52" s="104"/>
      <c r="BK52" s="104"/>
      <c r="BL52" s="104"/>
      <c r="BM52" s="104"/>
      <c r="BN52" s="104"/>
      <c r="BO52" s="104"/>
      <c r="BP52" s="104"/>
      <c r="BQ52" s="104"/>
      <c r="BR52" s="104"/>
      <c r="BS52" s="104"/>
      <c r="BT52" s="104"/>
      <c r="BU52" s="104"/>
      <c r="BV52" s="104"/>
      <c r="BW52" s="104"/>
      <c r="BX52" s="104"/>
      <c r="BY52" s="104"/>
      <c r="BZ52" s="104"/>
      <c r="CA52" s="104"/>
      <c r="CB52" s="104"/>
      <c r="CC52" s="104"/>
      <c r="CD52" s="104"/>
      <c r="CE52" s="104"/>
      <c r="CF52" s="104"/>
      <c r="CG52" s="104"/>
      <c r="CH52" s="104"/>
      <c r="CI52" s="104"/>
      <c r="CJ52" s="104"/>
      <c r="CK52" s="104"/>
      <c r="CL52" s="104"/>
      <c r="CM52" s="104"/>
      <c r="CN52" s="104"/>
      <c r="CO52" s="104"/>
      <c r="CP52" s="104"/>
      <c r="CQ52" s="104"/>
      <c r="CR52" s="104"/>
      <c r="CS52" s="104"/>
      <c r="CT52" s="104"/>
      <c r="CU52" s="104"/>
      <c r="CV52" s="104"/>
      <c r="CW52" s="104"/>
      <c r="CX52" s="104"/>
      <c r="CY52" s="104"/>
      <c r="CZ52" s="104"/>
      <c r="DA52" s="104"/>
      <c r="DB52" s="104"/>
      <c r="DC52" s="104"/>
      <c r="DD52" s="104"/>
      <c r="DE52" s="104"/>
      <c r="DF52" s="104"/>
      <c r="DG52" s="104"/>
      <c r="DH52" s="104"/>
      <c r="DI52" s="104"/>
      <c r="DJ52" s="104"/>
      <c r="DK52" s="104"/>
      <c r="DL52" s="104"/>
      <c r="DM52" s="104"/>
      <c r="DN52" s="104"/>
      <c r="DO52" s="104"/>
      <c r="DP52" s="104"/>
      <c r="DQ52" s="104"/>
      <c r="DR52" s="104"/>
      <c r="DS52" s="104"/>
      <c r="DT52" s="104"/>
      <c r="DU52" s="104"/>
      <c r="DV52" s="104"/>
      <c r="DW52" s="104"/>
      <c r="DX52" s="104"/>
      <c r="DY52" s="104"/>
      <c r="DZ52" s="104"/>
      <c r="EA52" s="104"/>
      <c r="EB52" s="104"/>
      <c r="EC52" s="104"/>
      <c r="ED52" s="104"/>
      <c r="EE52" s="104"/>
      <c r="EF52" s="104"/>
      <c r="EG52" s="104"/>
      <c r="EH52" s="104"/>
      <c r="EI52" s="104"/>
      <c r="EJ52" s="104"/>
      <c r="EK52" s="104"/>
      <c r="EL52" s="104"/>
      <c r="EM52" s="104"/>
      <c r="EN52" s="104"/>
      <c r="EO52" s="104"/>
      <c r="EP52" s="104"/>
      <c r="EQ52" s="104"/>
      <c r="ER52" s="104"/>
      <c r="ES52" s="104"/>
      <c r="ET52" s="104"/>
      <c r="EU52" s="104"/>
      <c r="EV52" s="104"/>
      <c r="EW52" s="104"/>
      <c r="EX52" s="104"/>
      <c r="EY52" s="104"/>
      <c r="EZ52" s="104"/>
      <c r="FA52" s="104"/>
      <c r="FB52" s="104"/>
      <c r="FC52" s="104"/>
      <c r="FD52" s="104"/>
      <c r="FE52" s="104"/>
      <c r="FF52" s="104"/>
      <c r="FG52" s="104"/>
      <c r="FH52" s="104"/>
      <c r="FI52" s="104"/>
      <c r="FJ52" s="104"/>
      <c r="FK52" s="104"/>
      <c r="FL52" s="104"/>
      <c r="FM52" s="104"/>
      <c r="FN52" s="104"/>
      <c r="FO52" s="104"/>
      <c r="FP52" s="104"/>
      <c r="FQ52" s="104"/>
      <c r="FR52" s="104"/>
      <c r="FS52" s="104"/>
      <c r="FT52" s="104"/>
      <c r="FU52" s="104"/>
      <c r="FV52" s="104"/>
      <c r="FW52" s="104"/>
      <c r="FX52" s="104"/>
      <c r="FY52" s="104"/>
      <c r="FZ52" s="104"/>
      <c r="GA52" s="104"/>
      <c r="GB52" s="104"/>
      <c r="GC52" s="104"/>
      <c r="GD52" s="104"/>
      <c r="GE52" s="104"/>
      <c r="GF52" s="104"/>
      <c r="GG52" s="104"/>
      <c r="GH52" s="104"/>
      <c r="GI52" s="104"/>
      <c r="GJ52" s="104"/>
      <c r="GK52" s="104"/>
      <c r="GL52" s="104"/>
      <c r="GM52" s="104"/>
      <c r="GN52" s="104"/>
      <c r="GO52" s="104"/>
      <c r="GP52" s="104"/>
      <c r="GQ52" s="104"/>
      <c r="GR52" s="104"/>
      <c r="GS52" s="104"/>
      <c r="GT52" s="104"/>
      <c r="GU52" s="104"/>
      <c r="GV52" s="104"/>
      <c r="GW52" s="104"/>
      <c r="GX52" s="104"/>
      <c r="GY52" s="104"/>
      <c r="GZ52" s="104"/>
      <c r="HA52" s="104"/>
      <c r="HB52" s="104"/>
      <c r="HC52" s="104"/>
      <c r="HD52" s="104"/>
      <c r="HE52" s="104"/>
      <c r="HF52" s="104"/>
      <c r="HG52" s="104"/>
      <c r="HH52" s="104"/>
      <c r="HI52" s="104"/>
      <c r="HJ52" s="104"/>
      <c r="HK52" s="104"/>
      <c r="HL52" s="104"/>
      <c r="HM52" s="104"/>
      <c r="HN52" s="104"/>
      <c r="HO52" s="104"/>
      <c r="HP52" s="104"/>
      <c r="HQ52" s="104"/>
      <c r="HR52" s="104"/>
      <c r="HS52" s="104"/>
      <c r="HT52" s="104"/>
      <c r="HU52" s="104"/>
      <c r="HV52" s="104"/>
      <c r="HW52" s="104"/>
      <c r="HX52" s="104"/>
      <c r="HY52" s="104"/>
      <c r="HZ52" s="104"/>
      <c r="IA52" s="104"/>
      <c r="IB52" s="104"/>
      <c r="IC52" s="104"/>
      <c r="ID52" s="104"/>
      <c r="IE52" s="104"/>
      <c r="IF52" s="104"/>
      <c r="IG52" s="104"/>
      <c r="IH52" s="104"/>
      <c r="II52" s="104"/>
      <c r="IJ52" s="104"/>
      <c r="IK52" s="104"/>
      <c r="IL52" s="104"/>
      <c r="IM52" s="104"/>
      <c r="IN52" s="104"/>
    </row>
    <row r="53" spans="1:248" s="147" customFormat="1" ht="12" customHeight="1" x14ac:dyDescent="0.25">
      <c r="A53" s="146"/>
      <c r="B53" s="135" t="s">
        <v>101</v>
      </c>
      <c r="C53" s="170" t="s">
        <v>58</v>
      </c>
      <c r="D53" s="136">
        <v>100</v>
      </c>
      <c r="E53" s="136" t="s">
        <v>79</v>
      </c>
      <c r="F53" s="136">
        <v>3282</v>
      </c>
      <c r="G53" s="136">
        <f t="shared" si="2"/>
        <v>328200</v>
      </c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4"/>
      <c r="AH53" s="104"/>
      <c r="AI53" s="104"/>
      <c r="AJ53" s="104"/>
      <c r="AK53" s="104"/>
      <c r="AL53" s="104"/>
      <c r="AM53" s="104"/>
      <c r="AN53" s="104"/>
      <c r="AO53" s="104"/>
      <c r="AP53" s="104"/>
      <c r="AQ53" s="104"/>
      <c r="AR53" s="104"/>
      <c r="AS53" s="104"/>
      <c r="AT53" s="104"/>
      <c r="AU53" s="104"/>
      <c r="AV53" s="104"/>
      <c r="AW53" s="104"/>
      <c r="AX53" s="104"/>
      <c r="AY53" s="104"/>
      <c r="AZ53" s="104"/>
      <c r="BA53" s="104"/>
      <c r="BB53" s="104"/>
      <c r="BC53" s="104"/>
      <c r="BD53" s="104"/>
      <c r="BE53" s="104"/>
      <c r="BF53" s="104"/>
      <c r="BG53" s="104"/>
      <c r="BH53" s="104"/>
      <c r="BI53" s="104"/>
      <c r="BJ53" s="104"/>
      <c r="BK53" s="104"/>
      <c r="BL53" s="104"/>
      <c r="BM53" s="104"/>
      <c r="BN53" s="104"/>
      <c r="BO53" s="104"/>
      <c r="BP53" s="104"/>
      <c r="BQ53" s="104"/>
      <c r="BR53" s="104"/>
      <c r="BS53" s="104"/>
      <c r="BT53" s="104"/>
      <c r="BU53" s="104"/>
      <c r="BV53" s="104"/>
      <c r="BW53" s="104"/>
      <c r="BX53" s="104"/>
      <c r="BY53" s="104"/>
      <c r="BZ53" s="104"/>
      <c r="CA53" s="104"/>
      <c r="CB53" s="104"/>
      <c r="CC53" s="104"/>
      <c r="CD53" s="104"/>
      <c r="CE53" s="104"/>
      <c r="CF53" s="104"/>
      <c r="CG53" s="104"/>
      <c r="CH53" s="104"/>
      <c r="CI53" s="104"/>
      <c r="CJ53" s="104"/>
      <c r="CK53" s="104"/>
      <c r="CL53" s="104"/>
      <c r="CM53" s="104"/>
      <c r="CN53" s="104"/>
      <c r="CO53" s="104"/>
      <c r="CP53" s="104"/>
      <c r="CQ53" s="104"/>
      <c r="CR53" s="104"/>
      <c r="CS53" s="104"/>
      <c r="CT53" s="104"/>
      <c r="CU53" s="104"/>
      <c r="CV53" s="104"/>
      <c r="CW53" s="104"/>
      <c r="CX53" s="104"/>
      <c r="CY53" s="104"/>
      <c r="CZ53" s="104"/>
      <c r="DA53" s="104"/>
      <c r="DB53" s="104"/>
      <c r="DC53" s="104"/>
      <c r="DD53" s="104"/>
      <c r="DE53" s="104"/>
      <c r="DF53" s="104"/>
      <c r="DG53" s="104"/>
      <c r="DH53" s="104"/>
      <c r="DI53" s="104"/>
      <c r="DJ53" s="104"/>
      <c r="DK53" s="104"/>
      <c r="DL53" s="104"/>
      <c r="DM53" s="104"/>
      <c r="DN53" s="104"/>
      <c r="DO53" s="104"/>
      <c r="DP53" s="104"/>
      <c r="DQ53" s="104"/>
      <c r="DR53" s="104"/>
      <c r="DS53" s="104"/>
      <c r="DT53" s="104"/>
      <c r="DU53" s="104"/>
      <c r="DV53" s="104"/>
      <c r="DW53" s="104"/>
      <c r="DX53" s="104"/>
      <c r="DY53" s="104"/>
      <c r="DZ53" s="104"/>
      <c r="EA53" s="104"/>
      <c r="EB53" s="104"/>
      <c r="EC53" s="104"/>
      <c r="ED53" s="104"/>
      <c r="EE53" s="104"/>
      <c r="EF53" s="104"/>
      <c r="EG53" s="104"/>
      <c r="EH53" s="104"/>
      <c r="EI53" s="104"/>
      <c r="EJ53" s="104"/>
      <c r="EK53" s="104"/>
      <c r="EL53" s="104"/>
      <c r="EM53" s="104"/>
      <c r="EN53" s="104"/>
      <c r="EO53" s="104"/>
      <c r="EP53" s="104"/>
      <c r="EQ53" s="104"/>
      <c r="ER53" s="104"/>
      <c r="ES53" s="104"/>
      <c r="ET53" s="104"/>
      <c r="EU53" s="104"/>
      <c r="EV53" s="104"/>
      <c r="EW53" s="104"/>
      <c r="EX53" s="104"/>
      <c r="EY53" s="104"/>
      <c r="EZ53" s="104"/>
      <c r="FA53" s="104"/>
      <c r="FB53" s="104"/>
      <c r="FC53" s="104"/>
      <c r="FD53" s="104"/>
      <c r="FE53" s="104"/>
      <c r="FF53" s="104"/>
      <c r="FG53" s="104"/>
      <c r="FH53" s="104"/>
      <c r="FI53" s="104"/>
      <c r="FJ53" s="104"/>
      <c r="FK53" s="104"/>
      <c r="FL53" s="104"/>
      <c r="FM53" s="104"/>
      <c r="FN53" s="104"/>
      <c r="FO53" s="104"/>
      <c r="FP53" s="104"/>
      <c r="FQ53" s="104"/>
      <c r="FR53" s="104"/>
      <c r="FS53" s="104"/>
      <c r="FT53" s="104"/>
      <c r="FU53" s="104"/>
      <c r="FV53" s="104"/>
      <c r="FW53" s="104"/>
      <c r="FX53" s="104"/>
      <c r="FY53" s="104"/>
      <c r="FZ53" s="104"/>
      <c r="GA53" s="104"/>
      <c r="GB53" s="104"/>
      <c r="GC53" s="104"/>
      <c r="GD53" s="104"/>
      <c r="GE53" s="104"/>
      <c r="GF53" s="104"/>
      <c r="GG53" s="104"/>
      <c r="GH53" s="104"/>
      <c r="GI53" s="104"/>
      <c r="GJ53" s="104"/>
      <c r="GK53" s="104"/>
      <c r="GL53" s="104"/>
      <c r="GM53" s="104"/>
      <c r="GN53" s="104"/>
      <c r="GO53" s="104"/>
      <c r="GP53" s="104"/>
      <c r="GQ53" s="104"/>
      <c r="GR53" s="104"/>
      <c r="GS53" s="104"/>
      <c r="GT53" s="104"/>
      <c r="GU53" s="104"/>
      <c r="GV53" s="104"/>
      <c r="GW53" s="104"/>
      <c r="GX53" s="104"/>
      <c r="GY53" s="104"/>
      <c r="GZ53" s="104"/>
      <c r="HA53" s="104"/>
      <c r="HB53" s="104"/>
      <c r="HC53" s="104"/>
      <c r="HD53" s="104"/>
      <c r="HE53" s="104"/>
      <c r="HF53" s="104"/>
      <c r="HG53" s="104"/>
      <c r="HH53" s="104"/>
      <c r="HI53" s="104"/>
      <c r="HJ53" s="104"/>
      <c r="HK53" s="104"/>
      <c r="HL53" s="104"/>
      <c r="HM53" s="104"/>
      <c r="HN53" s="104"/>
      <c r="HO53" s="104"/>
      <c r="HP53" s="104"/>
      <c r="HQ53" s="104"/>
      <c r="HR53" s="104"/>
      <c r="HS53" s="104"/>
      <c r="HT53" s="104"/>
      <c r="HU53" s="104"/>
      <c r="HV53" s="104"/>
      <c r="HW53" s="104"/>
      <c r="HX53" s="104"/>
      <c r="HY53" s="104"/>
      <c r="HZ53" s="104"/>
      <c r="IA53" s="104"/>
      <c r="IB53" s="104"/>
      <c r="IC53" s="104"/>
      <c r="ID53" s="104"/>
      <c r="IE53" s="104"/>
      <c r="IF53" s="104"/>
      <c r="IG53" s="104"/>
      <c r="IH53" s="104"/>
      <c r="II53" s="104"/>
      <c r="IJ53" s="104"/>
      <c r="IK53" s="104"/>
      <c r="IL53" s="104"/>
      <c r="IM53" s="104"/>
      <c r="IN53" s="104"/>
    </row>
    <row r="54" spans="1:248" s="147" customFormat="1" ht="12" customHeight="1" x14ac:dyDescent="0.25">
      <c r="A54" s="146"/>
      <c r="B54" s="135" t="s">
        <v>102</v>
      </c>
      <c r="C54" s="170" t="s">
        <v>58</v>
      </c>
      <c r="D54" s="136">
        <v>200</v>
      </c>
      <c r="E54" s="136" t="s">
        <v>106</v>
      </c>
      <c r="F54" s="136">
        <v>3282</v>
      </c>
      <c r="G54" s="136">
        <f t="shared" si="2"/>
        <v>656400</v>
      </c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AG54" s="104"/>
      <c r="AH54" s="104"/>
      <c r="AI54" s="104"/>
      <c r="AJ54" s="104"/>
      <c r="AK54" s="104"/>
      <c r="AL54" s="104"/>
      <c r="AM54" s="104"/>
      <c r="AN54" s="104"/>
      <c r="AO54" s="104"/>
      <c r="AP54" s="104"/>
      <c r="AQ54" s="104"/>
      <c r="AR54" s="104"/>
      <c r="AS54" s="104"/>
      <c r="AT54" s="104"/>
      <c r="AU54" s="104"/>
      <c r="AV54" s="104"/>
      <c r="AW54" s="104"/>
      <c r="AX54" s="104"/>
      <c r="AY54" s="104"/>
      <c r="AZ54" s="104"/>
      <c r="BA54" s="104"/>
      <c r="BB54" s="104"/>
      <c r="BC54" s="104"/>
      <c r="BD54" s="104"/>
      <c r="BE54" s="104"/>
      <c r="BF54" s="104"/>
      <c r="BG54" s="104"/>
      <c r="BH54" s="104"/>
      <c r="BI54" s="104"/>
      <c r="BJ54" s="104"/>
      <c r="BK54" s="104"/>
      <c r="BL54" s="104"/>
      <c r="BM54" s="104"/>
      <c r="BN54" s="104"/>
      <c r="BO54" s="104"/>
      <c r="BP54" s="104"/>
      <c r="BQ54" s="104"/>
      <c r="BR54" s="104"/>
      <c r="BS54" s="104"/>
      <c r="BT54" s="104"/>
      <c r="BU54" s="104"/>
      <c r="BV54" s="104"/>
      <c r="BW54" s="104"/>
      <c r="BX54" s="104"/>
      <c r="BY54" s="104"/>
      <c r="BZ54" s="104"/>
      <c r="CA54" s="104"/>
      <c r="CB54" s="104"/>
      <c r="CC54" s="104"/>
      <c r="CD54" s="104"/>
      <c r="CE54" s="104"/>
      <c r="CF54" s="104"/>
      <c r="CG54" s="104"/>
      <c r="CH54" s="104"/>
      <c r="CI54" s="104"/>
      <c r="CJ54" s="104"/>
      <c r="CK54" s="104"/>
      <c r="CL54" s="104"/>
      <c r="CM54" s="104"/>
      <c r="CN54" s="104"/>
      <c r="CO54" s="104"/>
      <c r="CP54" s="104"/>
      <c r="CQ54" s="104"/>
      <c r="CR54" s="104"/>
      <c r="CS54" s="104"/>
      <c r="CT54" s="104"/>
      <c r="CU54" s="104"/>
      <c r="CV54" s="104"/>
      <c r="CW54" s="104"/>
      <c r="CX54" s="104"/>
      <c r="CY54" s="104"/>
      <c r="CZ54" s="104"/>
      <c r="DA54" s="104"/>
      <c r="DB54" s="104"/>
      <c r="DC54" s="104"/>
      <c r="DD54" s="104"/>
      <c r="DE54" s="104"/>
      <c r="DF54" s="104"/>
      <c r="DG54" s="104"/>
      <c r="DH54" s="104"/>
      <c r="DI54" s="104"/>
      <c r="DJ54" s="104"/>
      <c r="DK54" s="104"/>
      <c r="DL54" s="104"/>
      <c r="DM54" s="104"/>
      <c r="DN54" s="104"/>
      <c r="DO54" s="104"/>
      <c r="DP54" s="104"/>
      <c r="DQ54" s="104"/>
      <c r="DR54" s="104"/>
      <c r="DS54" s="104"/>
      <c r="DT54" s="104"/>
      <c r="DU54" s="104"/>
      <c r="DV54" s="104"/>
      <c r="DW54" s="104"/>
      <c r="DX54" s="104"/>
      <c r="DY54" s="104"/>
      <c r="DZ54" s="104"/>
      <c r="EA54" s="104"/>
      <c r="EB54" s="104"/>
      <c r="EC54" s="104"/>
      <c r="ED54" s="104"/>
      <c r="EE54" s="104"/>
      <c r="EF54" s="104"/>
      <c r="EG54" s="104"/>
      <c r="EH54" s="104"/>
      <c r="EI54" s="104"/>
      <c r="EJ54" s="104"/>
      <c r="EK54" s="104"/>
      <c r="EL54" s="104"/>
      <c r="EM54" s="104"/>
      <c r="EN54" s="104"/>
      <c r="EO54" s="104"/>
      <c r="EP54" s="104"/>
      <c r="EQ54" s="104"/>
      <c r="ER54" s="104"/>
      <c r="ES54" s="104"/>
      <c r="ET54" s="104"/>
      <c r="EU54" s="104"/>
      <c r="EV54" s="104"/>
      <c r="EW54" s="104"/>
      <c r="EX54" s="104"/>
      <c r="EY54" s="104"/>
      <c r="EZ54" s="104"/>
      <c r="FA54" s="104"/>
      <c r="FB54" s="104"/>
      <c r="FC54" s="104"/>
      <c r="FD54" s="104"/>
      <c r="FE54" s="104"/>
      <c r="FF54" s="104"/>
      <c r="FG54" s="104"/>
      <c r="FH54" s="104"/>
      <c r="FI54" s="104"/>
      <c r="FJ54" s="104"/>
      <c r="FK54" s="104"/>
      <c r="FL54" s="104"/>
      <c r="FM54" s="104"/>
      <c r="FN54" s="104"/>
      <c r="FO54" s="104"/>
      <c r="FP54" s="104"/>
      <c r="FQ54" s="104"/>
      <c r="FR54" s="104"/>
      <c r="FS54" s="104"/>
      <c r="FT54" s="104"/>
      <c r="FU54" s="104"/>
      <c r="FV54" s="104"/>
      <c r="FW54" s="104"/>
      <c r="FX54" s="104"/>
      <c r="FY54" s="104"/>
      <c r="FZ54" s="104"/>
      <c r="GA54" s="104"/>
      <c r="GB54" s="104"/>
      <c r="GC54" s="104"/>
      <c r="GD54" s="104"/>
      <c r="GE54" s="104"/>
      <c r="GF54" s="104"/>
      <c r="GG54" s="104"/>
      <c r="GH54" s="104"/>
      <c r="GI54" s="104"/>
      <c r="GJ54" s="104"/>
      <c r="GK54" s="104"/>
      <c r="GL54" s="104"/>
      <c r="GM54" s="104"/>
      <c r="GN54" s="104"/>
      <c r="GO54" s="104"/>
      <c r="GP54" s="104"/>
      <c r="GQ54" s="104"/>
      <c r="GR54" s="104"/>
      <c r="GS54" s="104"/>
      <c r="GT54" s="104"/>
      <c r="GU54" s="104"/>
      <c r="GV54" s="104"/>
      <c r="GW54" s="104"/>
      <c r="GX54" s="104"/>
      <c r="GY54" s="104"/>
      <c r="GZ54" s="104"/>
      <c r="HA54" s="104"/>
      <c r="HB54" s="104"/>
      <c r="HC54" s="104"/>
      <c r="HD54" s="104"/>
      <c r="HE54" s="104"/>
      <c r="HF54" s="104"/>
      <c r="HG54" s="104"/>
      <c r="HH54" s="104"/>
      <c r="HI54" s="104"/>
      <c r="HJ54" s="104"/>
      <c r="HK54" s="104"/>
      <c r="HL54" s="104"/>
      <c r="HM54" s="104"/>
      <c r="HN54" s="104"/>
      <c r="HO54" s="104"/>
      <c r="HP54" s="104"/>
      <c r="HQ54" s="104"/>
      <c r="HR54" s="104"/>
      <c r="HS54" s="104"/>
      <c r="HT54" s="104"/>
      <c r="HU54" s="104"/>
      <c r="HV54" s="104"/>
      <c r="HW54" s="104"/>
      <c r="HX54" s="104"/>
      <c r="HY54" s="104"/>
      <c r="HZ54" s="104"/>
      <c r="IA54" s="104"/>
      <c r="IB54" s="104"/>
      <c r="IC54" s="104"/>
      <c r="ID54" s="104"/>
      <c r="IE54" s="104"/>
      <c r="IF54" s="104"/>
      <c r="IG54" s="104"/>
      <c r="IH54" s="104"/>
      <c r="II54" s="104"/>
      <c r="IJ54" s="104"/>
      <c r="IK54" s="104"/>
      <c r="IL54" s="104"/>
      <c r="IM54" s="104"/>
      <c r="IN54" s="104"/>
    </row>
    <row r="55" spans="1:248" s="147" customFormat="1" ht="12" customHeight="1" x14ac:dyDescent="0.25">
      <c r="A55" s="146"/>
      <c r="B55" s="135" t="s">
        <v>104</v>
      </c>
      <c r="C55" s="170" t="s">
        <v>105</v>
      </c>
      <c r="D55" s="136">
        <v>5</v>
      </c>
      <c r="E55" s="136" t="s">
        <v>107</v>
      </c>
      <c r="F55" s="136">
        <v>14558</v>
      </c>
      <c r="G55" s="136">
        <f t="shared" si="2"/>
        <v>72790</v>
      </c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  <c r="GF55" s="104"/>
      <c r="GG55" s="104"/>
      <c r="GH55" s="104"/>
      <c r="GI55" s="104"/>
      <c r="GJ55" s="104"/>
      <c r="GK55" s="104"/>
      <c r="GL55" s="104"/>
      <c r="GM55" s="104"/>
      <c r="GN55" s="104"/>
      <c r="GO55" s="104"/>
      <c r="GP55" s="104"/>
      <c r="GQ55" s="104"/>
      <c r="GR55" s="104"/>
      <c r="GS55" s="104"/>
      <c r="GT55" s="104"/>
      <c r="GU55" s="104"/>
      <c r="GV55" s="104"/>
      <c r="GW55" s="104"/>
      <c r="GX55" s="104"/>
      <c r="GY55" s="104"/>
      <c r="GZ55" s="104"/>
      <c r="HA55" s="104"/>
      <c r="HB55" s="104"/>
      <c r="HC55" s="104"/>
      <c r="HD55" s="104"/>
      <c r="HE55" s="104"/>
      <c r="HF55" s="104"/>
      <c r="HG55" s="104"/>
      <c r="HH55" s="104"/>
      <c r="HI55" s="104"/>
      <c r="HJ55" s="104"/>
      <c r="HK55" s="104"/>
      <c r="HL55" s="104"/>
      <c r="HM55" s="104"/>
      <c r="HN55" s="104"/>
      <c r="HO55" s="104"/>
      <c r="HP55" s="104"/>
      <c r="HQ55" s="104"/>
      <c r="HR55" s="104"/>
      <c r="HS55" s="104"/>
      <c r="HT55" s="104"/>
      <c r="HU55" s="104"/>
      <c r="HV55" s="104"/>
      <c r="HW55" s="104"/>
      <c r="HX55" s="104"/>
      <c r="HY55" s="104"/>
      <c r="HZ55" s="104"/>
      <c r="IA55" s="104"/>
      <c r="IB55" s="104"/>
      <c r="IC55" s="104"/>
      <c r="ID55" s="104"/>
      <c r="IE55" s="104"/>
      <c r="IF55" s="104"/>
      <c r="IG55" s="104"/>
      <c r="IH55" s="104"/>
      <c r="II55" s="104"/>
      <c r="IJ55" s="104"/>
      <c r="IK55" s="104"/>
      <c r="IL55" s="104"/>
      <c r="IM55" s="104"/>
      <c r="IN55" s="104"/>
    </row>
    <row r="56" spans="1:248" s="147" customFormat="1" ht="12" customHeight="1" x14ac:dyDescent="0.25">
      <c r="A56" s="146"/>
      <c r="B56" s="148" t="s">
        <v>108</v>
      </c>
      <c r="C56" s="170"/>
      <c r="D56" s="136"/>
      <c r="E56" s="136"/>
      <c r="F56" s="136"/>
      <c r="G56" s="136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  <c r="GF56" s="104"/>
      <c r="GG56" s="104"/>
      <c r="GH56" s="104"/>
      <c r="GI56" s="104"/>
      <c r="GJ56" s="104"/>
      <c r="GK56" s="104"/>
      <c r="GL56" s="104"/>
      <c r="GM56" s="104"/>
      <c r="GN56" s="104"/>
      <c r="GO56" s="104"/>
      <c r="GP56" s="104"/>
      <c r="GQ56" s="104"/>
      <c r="GR56" s="104"/>
      <c r="GS56" s="104"/>
      <c r="GT56" s="104"/>
      <c r="GU56" s="104"/>
      <c r="GV56" s="104"/>
      <c r="GW56" s="104"/>
      <c r="GX56" s="104"/>
      <c r="GY56" s="104"/>
      <c r="GZ56" s="104"/>
      <c r="HA56" s="104"/>
      <c r="HB56" s="104"/>
      <c r="HC56" s="104"/>
      <c r="HD56" s="104"/>
      <c r="HE56" s="104"/>
      <c r="HF56" s="104"/>
      <c r="HG56" s="104"/>
      <c r="HH56" s="104"/>
      <c r="HI56" s="104"/>
      <c r="HJ56" s="104"/>
      <c r="HK56" s="104"/>
      <c r="HL56" s="104"/>
      <c r="HM56" s="104"/>
      <c r="HN56" s="104"/>
      <c r="HO56" s="104"/>
      <c r="HP56" s="104"/>
      <c r="HQ56" s="104"/>
      <c r="HR56" s="104"/>
      <c r="HS56" s="104"/>
      <c r="HT56" s="104"/>
      <c r="HU56" s="104"/>
      <c r="HV56" s="104"/>
      <c r="HW56" s="104"/>
      <c r="HX56" s="104"/>
      <c r="HY56" s="104"/>
      <c r="HZ56" s="104"/>
      <c r="IA56" s="104"/>
      <c r="IB56" s="104"/>
      <c r="IC56" s="104"/>
      <c r="ID56" s="104"/>
      <c r="IE56" s="104"/>
      <c r="IF56" s="104"/>
      <c r="IG56" s="104"/>
      <c r="IH56" s="104"/>
      <c r="II56" s="104"/>
      <c r="IJ56" s="104"/>
      <c r="IK56" s="104"/>
      <c r="IL56" s="104"/>
      <c r="IM56" s="104"/>
      <c r="IN56" s="104"/>
    </row>
    <row r="57" spans="1:248" s="147" customFormat="1" ht="12" customHeight="1" x14ac:dyDescent="0.25">
      <c r="A57" s="146"/>
      <c r="B57" s="124" t="s">
        <v>53</v>
      </c>
      <c r="C57" s="170" t="s">
        <v>57</v>
      </c>
      <c r="D57" s="137">
        <v>2.5</v>
      </c>
      <c r="E57" s="136" t="s">
        <v>77</v>
      </c>
      <c r="F57" s="136">
        <v>8900</v>
      </c>
      <c r="G57" s="136">
        <f t="shared" si="2"/>
        <v>22250</v>
      </c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4"/>
      <c r="BC57" s="104"/>
      <c r="BD57" s="104"/>
      <c r="BE57" s="104"/>
      <c r="BF57" s="104"/>
      <c r="BG57" s="104"/>
      <c r="BH57" s="104"/>
      <c r="BI57" s="104"/>
      <c r="BJ57" s="104"/>
      <c r="BK57" s="104"/>
      <c r="BL57" s="104"/>
      <c r="BM57" s="104"/>
      <c r="BN57" s="104"/>
      <c r="BO57" s="104"/>
      <c r="BP57" s="104"/>
      <c r="BQ57" s="104"/>
      <c r="BR57" s="104"/>
      <c r="BS57" s="104"/>
      <c r="BT57" s="104"/>
      <c r="BU57" s="104"/>
      <c r="BV57" s="104"/>
      <c r="BW57" s="104"/>
      <c r="BX57" s="104"/>
      <c r="BY57" s="104"/>
      <c r="BZ57" s="104"/>
      <c r="CA57" s="104"/>
      <c r="CB57" s="104"/>
      <c r="CC57" s="104"/>
      <c r="CD57" s="104"/>
      <c r="CE57" s="104"/>
      <c r="CF57" s="104"/>
      <c r="CG57" s="104"/>
      <c r="CH57" s="104"/>
      <c r="CI57" s="104"/>
      <c r="CJ57" s="104"/>
      <c r="CK57" s="104"/>
      <c r="CL57" s="104"/>
      <c r="CM57" s="104"/>
      <c r="CN57" s="104"/>
      <c r="CO57" s="104"/>
      <c r="CP57" s="104"/>
      <c r="CQ57" s="104"/>
      <c r="CR57" s="104"/>
      <c r="CS57" s="104"/>
      <c r="CT57" s="104"/>
      <c r="CU57" s="104"/>
      <c r="CV57" s="104"/>
      <c r="CW57" s="104"/>
      <c r="CX57" s="104"/>
      <c r="CY57" s="104"/>
      <c r="CZ57" s="104"/>
      <c r="DA57" s="104"/>
      <c r="DB57" s="104"/>
      <c r="DC57" s="104"/>
      <c r="DD57" s="104"/>
      <c r="DE57" s="104"/>
      <c r="DF57" s="104"/>
      <c r="DG57" s="104"/>
      <c r="DH57" s="104"/>
      <c r="DI57" s="104"/>
      <c r="DJ57" s="104"/>
      <c r="DK57" s="104"/>
      <c r="DL57" s="104"/>
      <c r="DM57" s="104"/>
      <c r="DN57" s="104"/>
      <c r="DO57" s="104"/>
      <c r="DP57" s="104"/>
      <c r="DQ57" s="104"/>
      <c r="DR57" s="104"/>
      <c r="DS57" s="104"/>
      <c r="DT57" s="104"/>
      <c r="DU57" s="104"/>
      <c r="DV57" s="104"/>
      <c r="DW57" s="104"/>
      <c r="DX57" s="104"/>
      <c r="DY57" s="104"/>
      <c r="DZ57" s="104"/>
      <c r="EA57" s="104"/>
      <c r="EB57" s="104"/>
      <c r="EC57" s="104"/>
      <c r="ED57" s="104"/>
      <c r="EE57" s="104"/>
      <c r="EF57" s="104"/>
      <c r="EG57" s="104"/>
      <c r="EH57" s="104"/>
      <c r="EI57" s="104"/>
      <c r="EJ57" s="104"/>
      <c r="EK57" s="104"/>
      <c r="EL57" s="104"/>
      <c r="EM57" s="104"/>
      <c r="EN57" s="104"/>
      <c r="EO57" s="104"/>
      <c r="EP57" s="104"/>
      <c r="EQ57" s="104"/>
      <c r="ER57" s="104"/>
      <c r="ES57" s="104"/>
      <c r="ET57" s="104"/>
      <c r="EU57" s="104"/>
      <c r="EV57" s="104"/>
      <c r="EW57" s="104"/>
      <c r="EX57" s="104"/>
      <c r="EY57" s="104"/>
      <c r="EZ57" s="104"/>
      <c r="FA57" s="104"/>
      <c r="FB57" s="104"/>
      <c r="FC57" s="104"/>
      <c r="FD57" s="104"/>
      <c r="FE57" s="104"/>
      <c r="FF57" s="104"/>
      <c r="FG57" s="104"/>
      <c r="FH57" s="104"/>
      <c r="FI57" s="104"/>
      <c r="FJ57" s="104"/>
      <c r="FK57" s="104"/>
      <c r="FL57" s="104"/>
      <c r="FM57" s="104"/>
      <c r="FN57" s="104"/>
      <c r="FO57" s="104"/>
      <c r="FP57" s="104"/>
      <c r="FQ57" s="104"/>
      <c r="FR57" s="104"/>
      <c r="FS57" s="104"/>
      <c r="FT57" s="104"/>
      <c r="FU57" s="104"/>
      <c r="FV57" s="104"/>
      <c r="FW57" s="104"/>
      <c r="FX57" s="104"/>
      <c r="FY57" s="104"/>
      <c r="FZ57" s="104"/>
      <c r="GA57" s="104"/>
      <c r="GB57" s="104"/>
      <c r="GC57" s="104"/>
      <c r="GD57" s="104"/>
      <c r="GE57" s="104"/>
      <c r="GF57" s="104"/>
      <c r="GG57" s="104"/>
      <c r="GH57" s="104"/>
      <c r="GI57" s="104"/>
      <c r="GJ57" s="104"/>
      <c r="GK57" s="104"/>
      <c r="GL57" s="104"/>
      <c r="GM57" s="104"/>
      <c r="GN57" s="104"/>
      <c r="GO57" s="104"/>
      <c r="GP57" s="104"/>
      <c r="GQ57" s="104"/>
      <c r="GR57" s="104"/>
      <c r="GS57" s="104"/>
      <c r="GT57" s="104"/>
      <c r="GU57" s="104"/>
      <c r="GV57" s="104"/>
      <c r="GW57" s="104"/>
      <c r="GX57" s="104"/>
      <c r="GY57" s="104"/>
      <c r="GZ57" s="104"/>
      <c r="HA57" s="104"/>
      <c r="HB57" s="104"/>
      <c r="HC57" s="104"/>
      <c r="HD57" s="104"/>
      <c r="HE57" s="104"/>
      <c r="HF57" s="104"/>
      <c r="HG57" s="104"/>
      <c r="HH57" s="104"/>
      <c r="HI57" s="104"/>
      <c r="HJ57" s="104"/>
      <c r="HK57" s="104"/>
      <c r="HL57" s="104"/>
      <c r="HM57" s="104"/>
      <c r="HN57" s="104"/>
      <c r="HO57" s="104"/>
      <c r="HP57" s="104"/>
      <c r="HQ57" s="104"/>
      <c r="HR57" s="104"/>
      <c r="HS57" s="104"/>
      <c r="HT57" s="104"/>
      <c r="HU57" s="104"/>
      <c r="HV57" s="104"/>
      <c r="HW57" s="104"/>
      <c r="HX57" s="104"/>
      <c r="HY57" s="104"/>
      <c r="HZ57" s="104"/>
      <c r="IA57" s="104"/>
      <c r="IB57" s="104"/>
      <c r="IC57" s="104"/>
      <c r="ID57" s="104"/>
      <c r="IE57" s="104"/>
      <c r="IF57" s="104"/>
      <c r="IG57" s="104"/>
      <c r="IH57" s="104"/>
      <c r="II57" s="104"/>
      <c r="IJ57" s="104"/>
      <c r="IK57" s="104"/>
      <c r="IL57" s="104"/>
      <c r="IM57" s="104"/>
      <c r="IN57" s="104"/>
    </row>
    <row r="58" spans="1:248" s="147" customFormat="1" ht="12" customHeight="1" x14ac:dyDescent="0.25">
      <c r="A58" s="146"/>
      <c r="B58" s="124" t="s">
        <v>112</v>
      </c>
      <c r="C58" s="170" t="s">
        <v>105</v>
      </c>
      <c r="D58" s="137">
        <v>3</v>
      </c>
      <c r="E58" s="136" t="s">
        <v>107</v>
      </c>
      <c r="F58" s="136">
        <v>15030</v>
      </c>
      <c r="G58" s="136">
        <f t="shared" si="2"/>
        <v>45090</v>
      </c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104"/>
      <c r="AS58" s="104"/>
      <c r="AT58" s="104"/>
      <c r="AU58" s="104"/>
      <c r="AV58" s="104"/>
      <c r="AW58" s="104"/>
      <c r="AX58" s="104"/>
      <c r="AY58" s="104"/>
      <c r="AZ58" s="104"/>
      <c r="BA58" s="104"/>
      <c r="BB58" s="104"/>
      <c r="BC58" s="104"/>
      <c r="BD58" s="104"/>
      <c r="BE58" s="104"/>
      <c r="BF58" s="104"/>
      <c r="BG58" s="104"/>
      <c r="BH58" s="104"/>
      <c r="BI58" s="104"/>
      <c r="BJ58" s="104"/>
      <c r="BK58" s="104"/>
      <c r="BL58" s="104"/>
      <c r="BM58" s="104"/>
      <c r="BN58" s="104"/>
      <c r="BO58" s="104"/>
      <c r="BP58" s="104"/>
      <c r="BQ58" s="104"/>
      <c r="BR58" s="104"/>
      <c r="BS58" s="104"/>
      <c r="BT58" s="104"/>
      <c r="BU58" s="104"/>
      <c r="BV58" s="104"/>
      <c r="BW58" s="104"/>
      <c r="BX58" s="104"/>
      <c r="BY58" s="104"/>
      <c r="BZ58" s="104"/>
      <c r="CA58" s="104"/>
      <c r="CB58" s="104"/>
      <c r="CC58" s="104"/>
      <c r="CD58" s="104"/>
      <c r="CE58" s="104"/>
      <c r="CF58" s="104"/>
      <c r="CG58" s="104"/>
      <c r="CH58" s="104"/>
      <c r="CI58" s="104"/>
      <c r="CJ58" s="104"/>
      <c r="CK58" s="104"/>
      <c r="CL58" s="104"/>
      <c r="CM58" s="104"/>
      <c r="CN58" s="104"/>
      <c r="CO58" s="104"/>
      <c r="CP58" s="104"/>
      <c r="CQ58" s="104"/>
      <c r="CR58" s="104"/>
      <c r="CS58" s="104"/>
      <c r="CT58" s="104"/>
      <c r="CU58" s="104"/>
      <c r="CV58" s="104"/>
      <c r="CW58" s="104"/>
      <c r="CX58" s="104"/>
      <c r="CY58" s="104"/>
      <c r="CZ58" s="104"/>
      <c r="DA58" s="104"/>
      <c r="DB58" s="104"/>
      <c r="DC58" s="104"/>
      <c r="DD58" s="104"/>
      <c r="DE58" s="104"/>
      <c r="DF58" s="104"/>
      <c r="DG58" s="104"/>
      <c r="DH58" s="104"/>
      <c r="DI58" s="104"/>
      <c r="DJ58" s="104"/>
      <c r="DK58" s="104"/>
      <c r="DL58" s="104"/>
      <c r="DM58" s="104"/>
      <c r="DN58" s="104"/>
      <c r="DO58" s="104"/>
      <c r="DP58" s="104"/>
      <c r="DQ58" s="104"/>
      <c r="DR58" s="104"/>
      <c r="DS58" s="104"/>
      <c r="DT58" s="104"/>
      <c r="DU58" s="104"/>
      <c r="DV58" s="104"/>
      <c r="DW58" s="104"/>
      <c r="DX58" s="104"/>
      <c r="DY58" s="104"/>
      <c r="DZ58" s="104"/>
      <c r="EA58" s="104"/>
      <c r="EB58" s="104"/>
      <c r="EC58" s="104"/>
      <c r="ED58" s="104"/>
      <c r="EE58" s="104"/>
      <c r="EF58" s="104"/>
      <c r="EG58" s="104"/>
      <c r="EH58" s="104"/>
      <c r="EI58" s="104"/>
      <c r="EJ58" s="104"/>
      <c r="EK58" s="104"/>
      <c r="EL58" s="104"/>
      <c r="EM58" s="104"/>
      <c r="EN58" s="104"/>
      <c r="EO58" s="104"/>
      <c r="EP58" s="104"/>
      <c r="EQ58" s="104"/>
      <c r="ER58" s="104"/>
      <c r="ES58" s="104"/>
      <c r="ET58" s="104"/>
      <c r="EU58" s="104"/>
      <c r="EV58" s="104"/>
      <c r="EW58" s="104"/>
      <c r="EX58" s="104"/>
      <c r="EY58" s="104"/>
      <c r="EZ58" s="104"/>
      <c r="FA58" s="104"/>
      <c r="FB58" s="104"/>
      <c r="FC58" s="104"/>
      <c r="FD58" s="104"/>
      <c r="FE58" s="104"/>
      <c r="FF58" s="104"/>
      <c r="FG58" s="104"/>
      <c r="FH58" s="104"/>
      <c r="FI58" s="104"/>
      <c r="FJ58" s="104"/>
      <c r="FK58" s="104"/>
      <c r="FL58" s="104"/>
      <c r="FM58" s="104"/>
      <c r="FN58" s="104"/>
      <c r="FO58" s="104"/>
      <c r="FP58" s="104"/>
      <c r="FQ58" s="104"/>
      <c r="FR58" s="104"/>
      <c r="FS58" s="104"/>
      <c r="FT58" s="104"/>
      <c r="FU58" s="104"/>
      <c r="FV58" s="104"/>
      <c r="FW58" s="104"/>
      <c r="FX58" s="104"/>
      <c r="FY58" s="104"/>
      <c r="FZ58" s="104"/>
      <c r="GA58" s="104"/>
      <c r="GB58" s="104"/>
      <c r="GC58" s="104"/>
      <c r="GD58" s="104"/>
      <c r="GE58" s="104"/>
      <c r="GF58" s="104"/>
      <c r="GG58" s="104"/>
      <c r="GH58" s="104"/>
      <c r="GI58" s="104"/>
      <c r="GJ58" s="104"/>
      <c r="GK58" s="104"/>
      <c r="GL58" s="104"/>
      <c r="GM58" s="104"/>
      <c r="GN58" s="104"/>
      <c r="GO58" s="104"/>
      <c r="GP58" s="104"/>
      <c r="GQ58" s="104"/>
      <c r="GR58" s="104"/>
      <c r="GS58" s="104"/>
      <c r="GT58" s="104"/>
      <c r="GU58" s="104"/>
      <c r="GV58" s="104"/>
      <c r="GW58" s="104"/>
      <c r="GX58" s="104"/>
      <c r="GY58" s="104"/>
      <c r="GZ58" s="104"/>
      <c r="HA58" s="104"/>
      <c r="HB58" s="104"/>
      <c r="HC58" s="104"/>
      <c r="HD58" s="104"/>
      <c r="HE58" s="104"/>
      <c r="HF58" s="104"/>
      <c r="HG58" s="104"/>
      <c r="HH58" s="104"/>
      <c r="HI58" s="104"/>
      <c r="HJ58" s="104"/>
      <c r="HK58" s="104"/>
      <c r="HL58" s="104"/>
      <c r="HM58" s="104"/>
      <c r="HN58" s="104"/>
      <c r="HO58" s="104"/>
      <c r="HP58" s="104"/>
      <c r="HQ58" s="104"/>
      <c r="HR58" s="104"/>
      <c r="HS58" s="104"/>
      <c r="HT58" s="104"/>
      <c r="HU58" s="104"/>
      <c r="HV58" s="104"/>
      <c r="HW58" s="104"/>
      <c r="HX58" s="104"/>
      <c r="HY58" s="104"/>
      <c r="HZ58" s="104"/>
      <c r="IA58" s="104"/>
      <c r="IB58" s="104"/>
      <c r="IC58" s="104"/>
      <c r="ID58" s="104"/>
      <c r="IE58" s="104"/>
      <c r="IF58" s="104"/>
      <c r="IG58" s="104"/>
      <c r="IH58" s="104"/>
      <c r="II58" s="104"/>
      <c r="IJ58" s="104"/>
      <c r="IK58" s="104"/>
      <c r="IL58" s="104"/>
      <c r="IM58" s="104"/>
      <c r="IN58" s="104"/>
    </row>
    <row r="59" spans="1:248" s="147" customFormat="1" ht="12" customHeight="1" x14ac:dyDescent="0.25">
      <c r="A59" s="146"/>
      <c r="B59" s="149" t="s">
        <v>109</v>
      </c>
      <c r="C59" s="170"/>
      <c r="D59" s="137"/>
      <c r="E59" s="136"/>
      <c r="F59" s="136"/>
      <c r="G59" s="136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  <c r="AS59" s="104"/>
      <c r="AT59" s="104"/>
      <c r="AU59" s="104"/>
      <c r="AV59" s="104"/>
      <c r="AW59" s="104"/>
      <c r="AX59" s="104"/>
      <c r="AY59" s="104"/>
      <c r="AZ59" s="104"/>
      <c r="BA59" s="104"/>
      <c r="BB59" s="104"/>
      <c r="BC59" s="104"/>
      <c r="BD59" s="104"/>
      <c r="BE59" s="104"/>
      <c r="BF59" s="104"/>
      <c r="BG59" s="104"/>
      <c r="BH59" s="104"/>
      <c r="BI59" s="104"/>
      <c r="BJ59" s="104"/>
      <c r="BK59" s="104"/>
      <c r="BL59" s="104"/>
      <c r="BM59" s="104"/>
      <c r="BN59" s="104"/>
      <c r="BO59" s="104"/>
      <c r="BP59" s="104"/>
      <c r="BQ59" s="104"/>
      <c r="BR59" s="104"/>
      <c r="BS59" s="104"/>
      <c r="BT59" s="104"/>
      <c r="BU59" s="104"/>
      <c r="BV59" s="104"/>
      <c r="BW59" s="104"/>
      <c r="BX59" s="104"/>
      <c r="BY59" s="104"/>
      <c r="BZ59" s="104"/>
      <c r="CA59" s="104"/>
      <c r="CB59" s="104"/>
      <c r="CC59" s="104"/>
      <c r="CD59" s="104"/>
      <c r="CE59" s="104"/>
      <c r="CF59" s="104"/>
      <c r="CG59" s="104"/>
      <c r="CH59" s="104"/>
      <c r="CI59" s="104"/>
      <c r="CJ59" s="104"/>
      <c r="CK59" s="104"/>
      <c r="CL59" s="104"/>
      <c r="CM59" s="104"/>
      <c r="CN59" s="104"/>
      <c r="CO59" s="104"/>
      <c r="CP59" s="104"/>
      <c r="CQ59" s="104"/>
      <c r="CR59" s="104"/>
      <c r="CS59" s="104"/>
      <c r="CT59" s="104"/>
      <c r="CU59" s="104"/>
      <c r="CV59" s="104"/>
      <c r="CW59" s="104"/>
      <c r="CX59" s="104"/>
      <c r="CY59" s="104"/>
      <c r="CZ59" s="104"/>
      <c r="DA59" s="104"/>
      <c r="DB59" s="104"/>
      <c r="DC59" s="104"/>
      <c r="DD59" s="104"/>
      <c r="DE59" s="104"/>
      <c r="DF59" s="104"/>
      <c r="DG59" s="104"/>
      <c r="DH59" s="104"/>
      <c r="DI59" s="104"/>
      <c r="DJ59" s="104"/>
      <c r="DK59" s="104"/>
      <c r="DL59" s="104"/>
      <c r="DM59" s="104"/>
      <c r="DN59" s="104"/>
      <c r="DO59" s="104"/>
      <c r="DP59" s="104"/>
      <c r="DQ59" s="104"/>
      <c r="DR59" s="104"/>
      <c r="DS59" s="104"/>
      <c r="DT59" s="104"/>
      <c r="DU59" s="104"/>
      <c r="DV59" s="104"/>
      <c r="DW59" s="104"/>
      <c r="DX59" s="104"/>
      <c r="DY59" s="104"/>
      <c r="DZ59" s="104"/>
      <c r="EA59" s="104"/>
      <c r="EB59" s="104"/>
      <c r="EC59" s="104"/>
      <c r="ED59" s="104"/>
      <c r="EE59" s="104"/>
      <c r="EF59" s="104"/>
      <c r="EG59" s="104"/>
      <c r="EH59" s="104"/>
      <c r="EI59" s="104"/>
      <c r="EJ59" s="104"/>
      <c r="EK59" s="104"/>
      <c r="EL59" s="104"/>
      <c r="EM59" s="104"/>
      <c r="EN59" s="104"/>
      <c r="EO59" s="104"/>
      <c r="EP59" s="104"/>
      <c r="EQ59" s="104"/>
      <c r="ER59" s="104"/>
      <c r="ES59" s="104"/>
      <c r="ET59" s="104"/>
      <c r="EU59" s="104"/>
      <c r="EV59" s="104"/>
      <c r="EW59" s="104"/>
      <c r="EX59" s="104"/>
      <c r="EY59" s="104"/>
      <c r="EZ59" s="104"/>
      <c r="FA59" s="104"/>
      <c r="FB59" s="104"/>
      <c r="FC59" s="104"/>
      <c r="FD59" s="104"/>
      <c r="FE59" s="104"/>
      <c r="FF59" s="104"/>
      <c r="FG59" s="104"/>
      <c r="FH59" s="104"/>
      <c r="FI59" s="104"/>
      <c r="FJ59" s="104"/>
      <c r="FK59" s="104"/>
      <c r="FL59" s="104"/>
      <c r="FM59" s="104"/>
      <c r="FN59" s="104"/>
      <c r="FO59" s="104"/>
      <c r="FP59" s="104"/>
      <c r="FQ59" s="104"/>
      <c r="FR59" s="104"/>
      <c r="FS59" s="104"/>
      <c r="FT59" s="104"/>
      <c r="FU59" s="104"/>
      <c r="FV59" s="104"/>
      <c r="FW59" s="104"/>
      <c r="FX59" s="104"/>
      <c r="FY59" s="104"/>
      <c r="FZ59" s="104"/>
      <c r="GA59" s="104"/>
      <c r="GB59" s="104"/>
      <c r="GC59" s="104"/>
      <c r="GD59" s="104"/>
      <c r="GE59" s="104"/>
      <c r="GF59" s="104"/>
      <c r="GG59" s="104"/>
      <c r="GH59" s="104"/>
      <c r="GI59" s="104"/>
      <c r="GJ59" s="104"/>
      <c r="GK59" s="104"/>
      <c r="GL59" s="104"/>
      <c r="GM59" s="104"/>
      <c r="GN59" s="104"/>
      <c r="GO59" s="104"/>
      <c r="GP59" s="104"/>
      <c r="GQ59" s="104"/>
      <c r="GR59" s="104"/>
      <c r="GS59" s="104"/>
      <c r="GT59" s="104"/>
      <c r="GU59" s="104"/>
      <c r="GV59" s="104"/>
      <c r="GW59" s="104"/>
      <c r="GX59" s="104"/>
      <c r="GY59" s="104"/>
      <c r="GZ59" s="104"/>
      <c r="HA59" s="104"/>
      <c r="HB59" s="104"/>
      <c r="HC59" s="104"/>
      <c r="HD59" s="104"/>
      <c r="HE59" s="104"/>
      <c r="HF59" s="104"/>
      <c r="HG59" s="104"/>
      <c r="HH59" s="104"/>
      <c r="HI59" s="104"/>
      <c r="HJ59" s="104"/>
      <c r="HK59" s="104"/>
      <c r="HL59" s="104"/>
      <c r="HM59" s="104"/>
      <c r="HN59" s="104"/>
      <c r="HO59" s="104"/>
      <c r="HP59" s="104"/>
      <c r="HQ59" s="104"/>
      <c r="HR59" s="104"/>
      <c r="HS59" s="104"/>
      <c r="HT59" s="104"/>
      <c r="HU59" s="104"/>
      <c r="HV59" s="104"/>
      <c r="HW59" s="104"/>
      <c r="HX59" s="104"/>
      <c r="HY59" s="104"/>
      <c r="HZ59" s="104"/>
      <c r="IA59" s="104"/>
      <c r="IB59" s="104"/>
      <c r="IC59" s="104"/>
      <c r="ID59" s="104"/>
      <c r="IE59" s="104"/>
      <c r="IF59" s="104"/>
      <c r="IG59" s="104"/>
      <c r="IH59" s="104"/>
      <c r="II59" s="104"/>
      <c r="IJ59" s="104"/>
      <c r="IK59" s="104"/>
      <c r="IL59" s="104"/>
      <c r="IM59" s="104"/>
      <c r="IN59" s="104"/>
    </row>
    <row r="60" spans="1:248" s="147" customFormat="1" ht="12" customHeight="1" x14ac:dyDescent="0.25">
      <c r="A60" s="146"/>
      <c r="B60" s="124" t="s">
        <v>110</v>
      </c>
      <c r="C60" s="170" t="s">
        <v>105</v>
      </c>
      <c r="D60" s="137">
        <v>0.5</v>
      </c>
      <c r="E60" s="136" t="s">
        <v>115</v>
      </c>
      <c r="F60" s="136">
        <v>69290</v>
      </c>
      <c r="G60" s="136">
        <f t="shared" si="2"/>
        <v>34645</v>
      </c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104"/>
      <c r="AI60" s="104"/>
      <c r="AJ60" s="104"/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  <c r="HS60" s="104"/>
      <c r="HT60" s="104"/>
      <c r="HU60" s="104"/>
      <c r="HV60" s="104"/>
      <c r="HW60" s="104"/>
      <c r="HX60" s="104"/>
      <c r="HY60" s="104"/>
      <c r="HZ60" s="104"/>
      <c r="IA60" s="104"/>
      <c r="IB60" s="104"/>
      <c r="IC60" s="104"/>
      <c r="ID60" s="104"/>
      <c r="IE60" s="104"/>
      <c r="IF60" s="104"/>
      <c r="IG60" s="104"/>
      <c r="IH60" s="104"/>
      <c r="II60" s="104"/>
      <c r="IJ60" s="104"/>
      <c r="IK60" s="104"/>
      <c r="IL60" s="104"/>
      <c r="IM60" s="104"/>
      <c r="IN60" s="104"/>
    </row>
    <row r="61" spans="1:248" s="147" customFormat="1" ht="12" customHeight="1" x14ac:dyDescent="0.25">
      <c r="A61" s="146"/>
      <c r="B61" s="124" t="s">
        <v>116</v>
      </c>
      <c r="C61" s="170" t="s">
        <v>58</v>
      </c>
      <c r="D61" s="137">
        <v>2</v>
      </c>
      <c r="E61" s="136" t="s">
        <v>107</v>
      </c>
      <c r="F61" s="136">
        <v>39990</v>
      </c>
      <c r="G61" s="136">
        <f t="shared" si="2"/>
        <v>79980</v>
      </c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  <c r="AC61" s="104"/>
      <c r="AD61" s="104"/>
      <c r="AE61" s="104"/>
      <c r="AF61" s="104"/>
      <c r="AG61" s="104"/>
      <c r="AH61" s="104"/>
      <c r="AI61" s="104"/>
      <c r="AJ61" s="104"/>
      <c r="AK61" s="104"/>
      <c r="AL61" s="104"/>
      <c r="AM61" s="104"/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104"/>
      <c r="AY61" s="104"/>
      <c r="AZ61" s="104"/>
      <c r="BA61" s="104"/>
      <c r="BB61" s="104"/>
      <c r="BC61" s="104"/>
      <c r="BD61" s="104"/>
      <c r="BE61" s="104"/>
      <c r="BF61" s="104"/>
      <c r="BG61" s="104"/>
      <c r="BH61" s="104"/>
      <c r="BI61" s="104"/>
      <c r="BJ61" s="104"/>
      <c r="BK61" s="104"/>
      <c r="BL61" s="104"/>
      <c r="BM61" s="104"/>
      <c r="BN61" s="104"/>
      <c r="BO61" s="104"/>
      <c r="BP61" s="104"/>
      <c r="BQ61" s="104"/>
      <c r="BR61" s="104"/>
      <c r="BS61" s="104"/>
      <c r="BT61" s="104"/>
      <c r="BU61" s="104"/>
      <c r="BV61" s="104"/>
      <c r="BW61" s="104"/>
      <c r="BX61" s="104"/>
      <c r="BY61" s="104"/>
      <c r="BZ61" s="104"/>
      <c r="CA61" s="104"/>
      <c r="CB61" s="104"/>
      <c r="CC61" s="104"/>
      <c r="CD61" s="104"/>
      <c r="CE61" s="104"/>
      <c r="CF61" s="104"/>
      <c r="CG61" s="104"/>
      <c r="CH61" s="104"/>
      <c r="CI61" s="104"/>
      <c r="CJ61" s="104"/>
      <c r="CK61" s="104"/>
      <c r="CL61" s="104"/>
      <c r="CM61" s="104"/>
      <c r="CN61" s="104"/>
      <c r="CO61" s="104"/>
      <c r="CP61" s="104"/>
      <c r="CQ61" s="104"/>
      <c r="CR61" s="104"/>
      <c r="CS61" s="104"/>
      <c r="CT61" s="104"/>
      <c r="CU61" s="104"/>
      <c r="CV61" s="104"/>
      <c r="CW61" s="104"/>
      <c r="CX61" s="104"/>
      <c r="CY61" s="104"/>
      <c r="CZ61" s="104"/>
      <c r="DA61" s="104"/>
      <c r="DB61" s="104"/>
      <c r="DC61" s="104"/>
      <c r="DD61" s="104"/>
      <c r="DE61" s="104"/>
      <c r="DF61" s="104"/>
      <c r="DG61" s="104"/>
      <c r="DH61" s="104"/>
      <c r="DI61" s="104"/>
      <c r="DJ61" s="104"/>
      <c r="DK61" s="104"/>
      <c r="DL61" s="104"/>
      <c r="DM61" s="104"/>
      <c r="DN61" s="104"/>
      <c r="DO61" s="104"/>
      <c r="DP61" s="104"/>
      <c r="DQ61" s="104"/>
      <c r="DR61" s="104"/>
      <c r="DS61" s="104"/>
      <c r="DT61" s="104"/>
      <c r="DU61" s="104"/>
      <c r="DV61" s="104"/>
      <c r="DW61" s="104"/>
      <c r="DX61" s="104"/>
      <c r="DY61" s="104"/>
      <c r="DZ61" s="104"/>
      <c r="EA61" s="104"/>
      <c r="EB61" s="104"/>
      <c r="EC61" s="104"/>
      <c r="ED61" s="104"/>
      <c r="EE61" s="104"/>
      <c r="EF61" s="104"/>
      <c r="EG61" s="104"/>
      <c r="EH61" s="104"/>
      <c r="EI61" s="104"/>
      <c r="EJ61" s="104"/>
      <c r="EK61" s="104"/>
      <c r="EL61" s="104"/>
      <c r="EM61" s="104"/>
      <c r="EN61" s="104"/>
      <c r="EO61" s="104"/>
      <c r="EP61" s="104"/>
      <c r="EQ61" s="104"/>
      <c r="ER61" s="104"/>
      <c r="ES61" s="104"/>
      <c r="ET61" s="104"/>
      <c r="EU61" s="104"/>
      <c r="EV61" s="104"/>
      <c r="EW61" s="104"/>
      <c r="EX61" s="104"/>
      <c r="EY61" s="104"/>
      <c r="EZ61" s="104"/>
      <c r="FA61" s="104"/>
      <c r="FB61" s="104"/>
      <c r="FC61" s="104"/>
      <c r="FD61" s="104"/>
      <c r="FE61" s="104"/>
      <c r="FF61" s="104"/>
      <c r="FG61" s="104"/>
      <c r="FH61" s="104"/>
      <c r="FI61" s="104"/>
      <c r="FJ61" s="104"/>
      <c r="FK61" s="104"/>
      <c r="FL61" s="104"/>
      <c r="FM61" s="104"/>
      <c r="FN61" s="104"/>
      <c r="FO61" s="104"/>
      <c r="FP61" s="104"/>
      <c r="FQ61" s="104"/>
      <c r="FR61" s="104"/>
      <c r="FS61" s="104"/>
      <c r="FT61" s="104"/>
      <c r="FU61" s="104"/>
      <c r="FV61" s="104"/>
      <c r="FW61" s="104"/>
      <c r="FX61" s="104"/>
      <c r="FY61" s="104"/>
      <c r="FZ61" s="104"/>
      <c r="GA61" s="104"/>
      <c r="GB61" s="104"/>
      <c r="GC61" s="104"/>
      <c r="GD61" s="104"/>
      <c r="GE61" s="104"/>
      <c r="GF61" s="104"/>
      <c r="GG61" s="104"/>
      <c r="GH61" s="104"/>
      <c r="GI61" s="104"/>
      <c r="GJ61" s="104"/>
      <c r="GK61" s="104"/>
      <c r="GL61" s="104"/>
      <c r="GM61" s="104"/>
      <c r="GN61" s="104"/>
      <c r="GO61" s="104"/>
      <c r="GP61" s="104"/>
      <c r="GQ61" s="104"/>
      <c r="GR61" s="104"/>
      <c r="GS61" s="104"/>
      <c r="GT61" s="104"/>
      <c r="GU61" s="104"/>
      <c r="GV61" s="104"/>
      <c r="GW61" s="104"/>
      <c r="GX61" s="104"/>
      <c r="GY61" s="104"/>
      <c r="GZ61" s="104"/>
      <c r="HA61" s="104"/>
      <c r="HB61" s="104"/>
      <c r="HC61" s="104"/>
      <c r="HD61" s="104"/>
      <c r="HE61" s="104"/>
      <c r="HF61" s="104"/>
      <c r="HG61" s="104"/>
      <c r="HH61" s="104"/>
      <c r="HI61" s="104"/>
      <c r="HJ61" s="104"/>
      <c r="HK61" s="104"/>
      <c r="HL61" s="104"/>
      <c r="HM61" s="104"/>
      <c r="HN61" s="104"/>
      <c r="HO61" s="104"/>
      <c r="HP61" s="104"/>
      <c r="HQ61" s="104"/>
      <c r="HR61" s="104"/>
      <c r="HS61" s="104"/>
      <c r="HT61" s="104"/>
      <c r="HU61" s="104"/>
      <c r="HV61" s="104"/>
      <c r="HW61" s="104"/>
      <c r="HX61" s="104"/>
      <c r="HY61" s="104"/>
      <c r="HZ61" s="104"/>
      <c r="IA61" s="104"/>
      <c r="IB61" s="104"/>
      <c r="IC61" s="104"/>
      <c r="ID61" s="104"/>
      <c r="IE61" s="104"/>
      <c r="IF61" s="104"/>
      <c r="IG61" s="104"/>
      <c r="IH61" s="104"/>
      <c r="II61" s="104"/>
      <c r="IJ61" s="104"/>
      <c r="IK61" s="104"/>
      <c r="IL61" s="104"/>
      <c r="IM61" s="104"/>
      <c r="IN61" s="104"/>
    </row>
    <row r="62" spans="1:248" ht="12" customHeight="1" x14ac:dyDescent="0.25">
      <c r="A62" s="8"/>
      <c r="B62" s="135" t="s">
        <v>111</v>
      </c>
      <c r="C62" s="170" t="s">
        <v>58</v>
      </c>
      <c r="D62" s="136">
        <v>1</v>
      </c>
      <c r="E62" s="136" t="s">
        <v>115</v>
      </c>
      <c r="F62" s="136">
        <v>109776</v>
      </c>
      <c r="G62" s="136">
        <f t="shared" si="2"/>
        <v>109776</v>
      </c>
    </row>
    <row r="63" spans="1:248" ht="12" customHeight="1" x14ac:dyDescent="0.25">
      <c r="A63" s="8"/>
      <c r="B63" s="148" t="s">
        <v>113</v>
      </c>
      <c r="C63" s="170"/>
      <c r="D63" s="136"/>
      <c r="E63" s="136"/>
      <c r="F63" s="136"/>
      <c r="G63" s="136"/>
    </row>
    <row r="64" spans="1:248" ht="12" customHeight="1" x14ac:dyDescent="0.25">
      <c r="A64" s="8"/>
      <c r="B64" s="135" t="s">
        <v>114</v>
      </c>
      <c r="C64" s="170" t="s">
        <v>105</v>
      </c>
      <c r="D64" s="136">
        <v>1</v>
      </c>
      <c r="E64" s="136" t="s">
        <v>107</v>
      </c>
      <c r="F64" s="136">
        <v>50000</v>
      </c>
      <c r="G64" s="136">
        <f t="shared" si="2"/>
        <v>50000</v>
      </c>
    </row>
    <row r="65" spans="1:8" s="1" customFormat="1" ht="12.75" customHeight="1" x14ac:dyDescent="0.25">
      <c r="A65" s="8"/>
      <c r="B65" s="46" t="s">
        <v>29</v>
      </c>
      <c r="C65" s="171"/>
      <c r="D65" s="47"/>
      <c r="E65" s="47"/>
      <c r="F65" s="47"/>
      <c r="G65" s="138">
        <f>SUM(G50:G64)</f>
        <v>11727331</v>
      </c>
    </row>
    <row r="66" spans="1:8" s="1" customFormat="1" ht="12" customHeight="1" x14ac:dyDescent="0.25">
      <c r="A66" s="8"/>
      <c r="B66" s="48"/>
      <c r="C66" s="172"/>
      <c r="D66" s="49"/>
      <c r="E66" s="50"/>
      <c r="F66" s="51"/>
      <c r="G66" s="52"/>
    </row>
    <row r="67" spans="1:8" s="1" customFormat="1" ht="12" customHeight="1" x14ac:dyDescent="0.25">
      <c r="A67" s="2"/>
      <c r="B67" s="27" t="s">
        <v>30</v>
      </c>
      <c r="C67" s="160"/>
      <c r="D67" s="28"/>
      <c r="E67" s="28"/>
      <c r="F67" s="29"/>
      <c r="G67" s="30"/>
    </row>
    <row r="68" spans="1:8" s="1" customFormat="1" ht="24" customHeight="1" x14ac:dyDescent="0.25">
      <c r="A68" s="4"/>
      <c r="B68" s="53" t="s">
        <v>31</v>
      </c>
      <c r="C68" s="168" t="s">
        <v>27</v>
      </c>
      <c r="D68" s="44" t="s">
        <v>28</v>
      </c>
      <c r="E68" s="53"/>
      <c r="F68" s="44" t="s">
        <v>18</v>
      </c>
      <c r="G68" s="53" t="s">
        <v>19</v>
      </c>
    </row>
    <row r="69" spans="1:8" s="1" customFormat="1" ht="14.25" customHeight="1" x14ac:dyDescent="0.25">
      <c r="A69" s="4"/>
      <c r="B69" s="139" t="s">
        <v>67</v>
      </c>
      <c r="C69" s="119" t="s">
        <v>61</v>
      </c>
      <c r="D69" s="140">
        <v>1</v>
      </c>
      <c r="E69" s="141" t="s">
        <v>77</v>
      </c>
      <c r="F69" s="142">
        <v>33000</v>
      </c>
      <c r="G69" s="143">
        <f>D69*F69</f>
        <v>33000</v>
      </c>
    </row>
    <row r="70" spans="1:8" s="1" customFormat="1" ht="14.25" customHeight="1" x14ac:dyDescent="0.25">
      <c r="A70" s="8"/>
      <c r="B70" s="139" t="s">
        <v>73</v>
      </c>
      <c r="C70" s="119" t="s">
        <v>61</v>
      </c>
      <c r="D70" s="140">
        <v>1</v>
      </c>
      <c r="E70" s="141" t="s">
        <v>77</v>
      </c>
      <c r="F70" s="142">
        <v>9996</v>
      </c>
      <c r="G70" s="143">
        <f>D70*F70</f>
        <v>9996</v>
      </c>
    </row>
    <row r="71" spans="1:8" s="1" customFormat="1" ht="13.5" customHeight="1" x14ac:dyDescent="0.25">
      <c r="A71" s="8"/>
      <c r="B71" s="111" t="s">
        <v>32</v>
      </c>
      <c r="C71" s="167"/>
      <c r="D71" s="112"/>
      <c r="E71" s="113"/>
      <c r="F71" s="114"/>
      <c r="G71" s="115">
        <f>G69+G70</f>
        <v>42996</v>
      </c>
      <c r="H71" s="11"/>
    </row>
    <row r="72" spans="1:8" s="1" customFormat="1" ht="12" customHeight="1" x14ac:dyDescent="0.25">
      <c r="A72" s="4"/>
      <c r="B72" s="54"/>
      <c r="C72" s="173"/>
      <c r="D72" s="54"/>
      <c r="E72" s="54"/>
      <c r="F72" s="55"/>
      <c r="G72" s="56"/>
    </row>
    <row r="73" spans="1:8" s="1" customFormat="1" ht="12" customHeight="1" x14ac:dyDescent="0.25">
      <c r="A73" s="2"/>
      <c r="B73" s="92" t="s">
        <v>33</v>
      </c>
      <c r="C73" s="174"/>
      <c r="D73" s="93"/>
      <c r="E73" s="93"/>
      <c r="F73" s="93"/>
      <c r="G73" s="94">
        <f>G31+G36+G45+G65+G71</f>
        <v>16169327</v>
      </c>
    </row>
    <row r="74" spans="1:8" s="1" customFormat="1" ht="12" customHeight="1" x14ac:dyDescent="0.25">
      <c r="A74" s="8"/>
      <c r="B74" s="95" t="s">
        <v>34</v>
      </c>
      <c r="C74" s="175"/>
      <c r="D74" s="91"/>
      <c r="E74" s="91"/>
      <c r="F74" s="91"/>
      <c r="G74" s="96">
        <f>G73*0.05</f>
        <v>808466.35000000009</v>
      </c>
    </row>
    <row r="75" spans="1:8" s="1" customFormat="1" ht="12" customHeight="1" x14ac:dyDescent="0.25">
      <c r="A75" s="8"/>
      <c r="B75" s="97" t="s">
        <v>35</v>
      </c>
      <c r="C75" s="176"/>
      <c r="D75" s="90"/>
      <c r="E75" s="90"/>
      <c r="F75" s="90"/>
      <c r="G75" s="98">
        <f>G74+G73</f>
        <v>16977793.350000001</v>
      </c>
    </row>
    <row r="76" spans="1:8" s="1" customFormat="1" ht="12" customHeight="1" x14ac:dyDescent="0.25">
      <c r="A76" s="8"/>
      <c r="B76" s="95" t="s">
        <v>36</v>
      </c>
      <c r="C76" s="175"/>
      <c r="D76" s="91"/>
      <c r="E76" s="91"/>
      <c r="F76" s="91"/>
      <c r="G76" s="96">
        <f>G12</f>
        <v>28000000</v>
      </c>
    </row>
    <row r="77" spans="1:8" s="1" customFormat="1" ht="12" customHeight="1" x14ac:dyDescent="0.25">
      <c r="A77" s="8"/>
      <c r="B77" s="99" t="s">
        <v>37</v>
      </c>
      <c r="C77" s="177"/>
      <c r="D77" s="100"/>
      <c r="E77" s="100"/>
      <c r="F77" s="100"/>
      <c r="G77" s="101">
        <f>G76-G75</f>
        <v>11022206.649999999</v>
      </c>
    </row>
    <row r="78" spans="1:8" s="1" customFormat="1" ht="12" customHeight="1" x14ac:dyDescent="0.25">
      <c r="A78" s="8"/>
      <c r="B78" s="57" t="s">
        <v>54</v>
      </c>
      <c r="C78" s="178"/>
      <c r="D78" s="58"/>
      <c r="E78" s="58"/>
      <c r="F78" s="58"/>
      <c r="G78" s="59"/>
    </row>
    <row r="79" spans="1:8" s="1" customFormat="1" ht="12.75" customHeight="1" thickBot="1" x14ac:dyDescent="0.3">
      <c r="A79" s="8"/>
      <c r="B79" s="60"/>
      <c r="C79" s="178"/>
      <c r="D79" s="58"/>
      <c r="E79" s="58"/>
      <c r="F79" s="58"/>
      <c r="G79" s="59"/>
    </row>
    <row r="80" spans="1:8" s="1" customFormat="1" ht="12" customHeight="1" x14ac:dyDescent="0.25">
      <c r="A80" s="8"/>
      <c r="B80" s="61" t="s">
        <v>55</v>
      </c>
      <c r="C80" s="179"/>
      <c r="D80" s="62"/>
      <c r="E80" s="62"/>
      <c r="F80" s="63"/>
      <c r="G80" s="59"/>
    </row>
    <row r="81" spans="1:7" s="1" customFormat="1" ht="12" customHeight="1" x14ac:dyDescent="0.25">
      <c r="A81" s="8"/>
      <c r="B81" s="64" t="s">
        <v>38</v>
      </c>
      <c r="C81" s="180"/>
      <c r="D81" s="65"/>
      <c r="E81" s="65"/>
      <c r="F81" s="66"/>
      <c r="G81" s="59"/>
    </row>
    <row r="82" spans="1:7" s="1" customFormat="1" ht="12" customHeight="1" x14ac:dyDescent="0.25">
      <c r="A82" s="8"/>
      <c r="B82" s="64" t="s">
        <v>39</v>
      </c>
      <c r="C82" s="180"/>
      <c r="D82" s="65"/>
      <c r="E82" s="65"/>
      <c r="F82" s="66"/>
      <c r="G82" s="59"/>
    </row>
    <row r="83" spans="1:7" s="1" customFormat="1" ht="12" customHeight="1" x14ac:dyDescent="0.25">
      <c r="A83" s="8"/>
      <c r="B83" s="64" t="s">
        <v>40</v>
      </c>
      <c r="C83" s="180"/>
      <c r="D83" s="65"/>
      <c r="E83" s="65"/>
      <c r="F83" s="66"/>
      <c r="G83" s="59"/>
    </row>
    <row r="84" spans="1:7" s="1" customFormat="1" ht="12" customHeight="1" x14ac:dyDescent="0.25">
      <c r="A84" s="8"/>
      <c r="B84" s="64" t="s">
        <v>41</v>
      </c>
      <c r="C84" s="180"/>
      <c r="D84" s="65"/>
      <c r="E84" s="65"/>
      <c r="F84" s="66"/>
      <c r="G84" s="59"/>
    </row>
    <row r="85" spans="1:7" s="1" customFormat="1" ht="12" customHeight="1" x14ac:dyDescent="0.25">
      <c r="A85" s="8"/>
      <c r="B85" s="64" t="s">
        <v>42</v>
      </c>
      <c r="C85" s="180"/>
      <c r="D85" s="65"/>
      <c r="E85" s="65"/>
      <c r="F85" s="66"/>
      <c r="G85" s="59"/>
    </row>
    <row r="86" spans="1:7" s="1" customFormat="1" ht="12.75" customHeight="1" thickBot="1" x14ac:dyDescent="0.3">
      <c r="A86" s="8"/>
      <c r="B86" s="67" t="s">
        <v>43</v>
      </c>
      <c r="C86" s="181"/>
      <c r="D86" s="68"/>
      <c r="E86" s="68"/>
      <c r="F86" s="69"/>
      <c r="G86" s="59"/>
    </row>
    <row r="87" spans="1:7" s="1" customFormat="1" ht="12.75" customHeight="1" x14ac:dyDescent="0.25">
      <c r="A87" s="8"/>
      <c r="B87" s="60"/>
      <c r="C87" s="180"/>
      <c r="D87" s="65"/>
      <c r="E87" s="65"/>
      <c r="F87" s="65"/>
      <c r="G87" s="59"/>
    </row>
    <row r="88" spans="1:7" s="1" customFormat="1" ht="15" customHeight="1" thickBot="1" x14ac:dyDescent="0.3">
      <c r="A88" s="8"/>
      <c r="B88" s="190" t="s">
        <v>44</v>
      </c>
      <c r="C88" s="191"/>
      <c r="D88" s="70"/>
      <c r="E88" s="71"/>
      <c r="F88" s="71"/>
      <c r="G88" s="59"/>
    </row>
    <row r="89" spans="1:7" s="1" customFormat="1" ht="12" customHeight="1" x14ac:dyDescent="0.25">
      <c r="A89" s="8"/>
      <c r="B89" s="72" t="s">
        <v>31</v>
      </c>
      <c r="C89" s="182" t="s">
        <v>59</v>
      </c>
      <c r="D89" s="73" t="s">
        <v>45</v>
      </c>
      <c r="E89" s="71"/>
      <c r="F89" s="71"/>
      <c r="G89" s="59"/>
    </row>
    <row r="90" spans="1:7" s="1" customFormat="1" ht="12" customHeight="1" x14ac:dyDescent="0.25">
      <c r="A90" s="8"/>
      <c r="B90" s="74" t="s">
        <v>46</v>
      </c>
      <c r="C90" s="183">
        <f>G31</f>
        <v>4080000</v>
      </c>
      <c r="D90" s="75">
        <f>(C90/C96)</f>
        <v>0.24031391570683711</v>
      </c>
      <c r="E90" s="71"/>
      <c r="F90" s="71"/>
      <c r="G90" s="59"/>
    </row>
    <row r="91" spans="1:7" s="1" customFormat="1" ht="12" customHeight="1" x14ac:dyDescent="0.25">
      <c r="A91" s="8"/>
      <c r="B91" s="74" t="s">
        <v>47</v>
      </c>
      <c r="C91" s="183">
        <f>G36</f>
        <v>0</v>
      </c>
      <c r="D91" s="75">
        <v>0</v>
      </c>
      <c r="E91" s="71"/>
      <c r="F91" s="71"/>
      <c r="G91" s="59"/>
    </row>
    <row r="92" spans="1:7" s="1" customFormat="1" ht="12" customHeight="1" x14ac:dyDescent="0.25">
      <c r="A92" s="8"/>
      <c r="B92" s="74" t="s">
        <v>48</v>
      </c>
      <c r="C92" s="183">
        <f>G45</f>
        <v>319000</v>
      </c>
      <c r="D92" s="75">
        <f>(C92/C96)</f>
        <v>1.8789249781980648E-2</v>
      </c>
      <c r="E92" s="71"/>
      <c r="F92" s="71"/>
      <c r="G92" s="59"/>
    </row>
    <row r="93" spans="1:7" s="1" customFormat="1" ht="12" customHeight="1" x14ac:dyDescent="0.25">
      <c r="A93" s="8"/>
      <c r="B93" s="74" t="s">
        <v>26</v>
      </c>
      <c r="C93" s="183">
        <f>G65</f>
        <v>11727331</v>
      </c>
      <c r="D93" s="75">
        <f>(C93/C96)</f>
        <v>0.69074530230396514</v>
      </c>
      <c r="E93" s="71"/>
      <c r="F93" s="71"/>
      <c r="G93" s="59"/>
    </row>
    <row r="94" spans="1:7" s="1" customFormat="1" ht="12" customHeight="1" x14ac:dyDescent="0.25">
      <c r="A94" s="8"/>
      <c r="B94" s="74" t="s">
        <v>49</v>
      </c>
      <c r="C94" s="184">
        <f>G71</f>
        <v>42996</v>
      </c>
      <c r="D94" s="75">
        <f>(C94/C96)</f>
        <v>2.532484588169404E-3</v>
      </c>
      <c r="E94" s="76"/>
      <c r="F94" s="76"/>
      <c r="G94" s="59"/>
    </row>
    <row r="95" spans="1:7" s="1" customFormat="1" ht="12" customHeight="1" x14ac:dyDescent="0.25">
      <c r="A95" s="8"/>
      <c r="B95" s="74" t="s">
        <v>50</v>
      </c>
      <c r="C95" s="184">
        <f>G74</f>
        <v>808466.35000000009</v>
      </c>
      <c r="D95" s="75">
        <f>(C95/C96)</f>
        <v>4.7619047619047623E-2</v>
      </c>
      <c r="E95" s="76"/>
      <c r="F95" s="76"/>
      <c r="G95" s="59"/>
    </row>
    <row r="96" spans="1:7" s="1" customFormat="1" ht="12.75" customHeight="1" thickBot="1" x14ac:dyDescent="0.3">
      <c r="A96" s="8"/>
      <c r="B96" s="77" t="s">
        <v>62</v>
      </c>
      <c r="C96" s="185">
        <f>SUM(C90:C95)</f>
        <v>16977793.350000001</v>
      </c>
      <c r="D96" s="79">
        <f>SUM(D90:D95)</f>
        <v>1</v>
      </c>
      <c r="E96" s="76"/>
      <c r="F96" s="76"/>
      <c r="G96" s="59"/>
    </row>
    <row r="97" spans="1:7" s="1" customFormat="1" ht="12" customHeight="1" x14ac:dyDescent="0.25">
      <c r="A97" s="8"/>
      <c r="B97" s="60"/>
      <c r="C97" s="178"/>
      <c r="D97" s="58"/>
      <c r="E97" s="58"/>
      <c r="F97" s="58"/>
      <c r="G97" s="59"/>
    </row>
    <row r="98" spans="1:7" s="1" customFormat="1" ht="12.75" customHeight="1" thickBot="1" x14ac:dyDescent="0.3">
      <c r="A98" s="8"/>
      <c r="B98" s="13"/>
      <c r="C98" s="178"/>
      <c r="D98" s="58"/>
      <c r="E98" s="58"/>
      <c r="F98" s="58"/>
      <c r="G98" s="59"/>
    </row>
    <row r="99" spans="1:7" s="1" customFormat="1" ht="12" customHeight="1" thickBot="1" x14ac:dyDescent="0.3">
      <c r="A99" s="8"/>
      <c r="B99" s="192" t="s">
        <v>63</v>
      </c>
      <c r="C99" s="193"/>
      <c r="D99" s="193"/>
      <c r="E99" s="194"/>
      <c r="F99" s="76"/>
      <c r="G99" s="59"/>
    </row>
    <row r="100" spans="1:7" s="1" customFormat="1" ht="12" customHeight="1" x14ac:dyDescent="0.25">
      <c r="A100" s="8"/>
      <c r="B100" s="80" t="s">
        <v>64</v>
      </c>
      <c r="C100" s="186">
        <v>27900</v>
      </c>
      <c r="D100" s="81">
        <v>28000</v>
      </c>
      <c r="E100" s="81">
        <v>28100</v>
      </c>
      <c r="F100" s="82"/>
      <c r="G100" s="83"/>
    </row>
    <row r="101" spans="1:7" s="1" customFormat="1" ht="12.75" customHeight="1" thickBot="1" x14ac:dyDescent="0.3">
      <c r="A101" s="8"/>
      <c r="B101" s="77" t="s">
        <v>65</v>
      </c>
      <c r="C101" s="185">
        <f>(G75/C100)</f>
        <v>608.523059139785</v>
      </c>
      <c r="D101" s="78">
        <f>(G75/D100)</f>
        <v>606.3497625</v>
      </c>
      <c r="E101" s="84">
        <f>(G75/E100)</f>
        <v>604.19193416370115</v>
      </c>
      <c r="F101" s="82"/>
      <c r="G101" s="83">
        <v>0</v>
      </c>
    </row>
    <row r="102" spans="1:7" s="1" customFormat="1" ht="15.6" customHeight="1" x14ac:dyDescent="0.25">
      <c r="A102" s="8"/>
      <c r="B102" s="57" t="s">
        <v>51</v>
      </c>
      <c r="C102" s="180"/>
      <c r="D102" s="65"/>
      <c r="E102" s="65"/>
      <c r="F102" s="65"/>
      <c r="G102" s="85"/>
    </row>
    <row r="103" spans="1:7" ht="11.25" customHeight="1" x14ac:dyDescent="0.25">
      <c r="A103" s="8"/>
    </row>
  </sheetData>
  <mergeCells count="9">
    <mergeCell ref="B17:G17"/>
    <mergeCell ref="B88:C88"/>
    <mergeCell ref="B99:E99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2023-04-27T14:59:15Z</dcterms:modified>
</cp:coreProperties>
</file>