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Gallinas Ponedo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43" i="1" l="1"/>
  <c r="G42" i="1"/>
  <c r="G41" i="1"/>
  <c r="D78" i="1"/>
  <c r="G12" i="1"/>
  <c r="G21" i="1"/>
  <c r="G22" i="1"/>
  <c r="G23" i="1"/>
  <c r="G24" i="1"/>
  <c r="G25" i="1"/>
  <c r="G26" i="1"/>
  <c r="G44" i="1" l="1"/>
  <c r="C71" i="1" s="1"/>
  <c r="G27" i="1"/>
  <c r="C68" i="1" s="1"/>
  <c r="C70" i="1"/>
  <c r="C72" i="1"/>
  <c r="C69" i="1" l="1"/>
  <c r="G54" i="1"/>
  <c r="G51" i="1" l="1"/>
  <c r="G52" i="1" s="1"/>
  <c r="C73" i="1" s="1"/>
  <c r="G53" i="1" l="1"/>
  <c r="D79" i="1" s="1"/>
  <c r="C74" i="1"/>
  <c r="D68" i="1" s="1"/>
  <c r="C79" i="1" l="1"/>
  <c r="E79" i="1"/>
  <c r="G55" i="1"/>
  <c r="D73" i="1"/>
  <c r="D71" i="1"/>
  <c r="D72" i="1"/>
  <c r="D70" i="1"/>
  <c r="D74" i="1" l="1"/>
</calcChain>
</file>

<file path=xl/sharedStrings.xml><?xml version="1.0" encoding="utf-8"?>
<sst xmlns="http://schemas.openxmlformats.org/spreadsheetml/2006/main" count="133" uniqueCount="92">
  <si>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</si>
  <si>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</si>
  <si>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</si>
  <si>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</si>
  <si>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</si>
  <si>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</si>
  <si>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</si>
  <si>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</si>
  <si>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</si>
  <si>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</si>
  <si>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</si>
  <si>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</si>
  <si>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</si>
  <si>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</si>
  <si>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</si>
  <si>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</si>
  <si>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</si>
  <si>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</si>
  <si>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</si>
  <si>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</si>
  <si>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</si>
  <si>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</si>
  <si>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</si>
  <si>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</si>
  <si>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</si>
  <si>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</si>
  <si>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</si>
  <si>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</si>
  <si>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</si>
  <si>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</si>
  <si>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</si>
  <si>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</si>
  <si>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</si>
  <si>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</si>
  <si>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</si>
  <si>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</si>
  <si>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</si>
  <si>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</si>
  <si>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</si>
  <si>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</si>
  <si>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</si>
  <si>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</si>
  <si>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</si>
  <si>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</si>
  <si>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</si>
  <si>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</si>
  <si>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</si>
  <si>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</si>
  <si>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</si>
  <si>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</si>
  <si>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</si>
  <si>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</si>
  <si>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</si>
  <si>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SEQUIA</t>
  </si>
  <si>
    <t>PRECIO ESPERADO ($/Unidades)</t>
  </si>
  <si>
    <t>Costo unitario ($/ Unidades) (*)</t>
  </si>
  <si>
    <t>ESCENARIOS COSTO UNITARIO  ($/unidades)</t>
  </si>
  <si>
    <t>RAZA</t>
  </si>
  <si>
    <t>LOHMANN BROWN</t>
  </si>
  <si>
    <t>MERCADO REGIONAL</t>
  </si>
  <si>
    <t>Enero-Diciembre</t>
  </si>
  <si>
    <t>Antiparasitario y vitaminas</t>
  </si>
  <si>
    <t>ml</t>
  </si>
  <si>
    <t>Marzo y Septiembre</t>
  </si>
  <si>
    <t>Alimento ponedora</t>
  </si>
  <si>
    <t>Kg</t>
  </si>
  <si>
    <t>Medicamentos para emergencias (CiperKill)</t>
  </si>
  <si>
    <t>global</t>
  </si>
  <si>
    <t>GALLINAS PONEDORAS</t>
  </si>
  <si>
    <t>COSTOS DIRECTOS DE PRODUCCIÓN POR PLANTEL 60 GALLINAS(INCLUYE IVA)</t>
  </si>
  <si>
    <t>RENDIMIENTO (PLANTEL 60 GALL)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</si>
  <si>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</si>
  <si>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MONITOREO SANIDAD DEL CORRAL</t>
  </si>
  <si>
    <t xml:space="preserve">LIMPIEZA GALLINERO </t>
  </si>
  <si>
    <t>ALIMENTACIÓN Y AGUA</t>
  </si>
  <si>
    <t>DESPARASITACIÓN Y VITAMINAS</t>
  </si>
  <si>
    <t>EVALUACIÓN DE LA CONDICIÓN CORPORAL</t>
  </si>
  <si>
    <t>REGISTROS</t>
  </si>
  <si>
    <t>ENERO-DICIEMBRE</t>
  </si>
  <si>
    <t>ABRIL-OCTUBRE</t>
  </si>
  <si>
    <t>NOV.-ENERO-ABRIL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</si>
  <si>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</si>
  <si>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</si>
  <si>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</t>
  </si>
  <si>
    <t>$/UP</t>
  </si>
  <si>
    <t>Rendimiento  (Unidades/UP)</t>
  </si>
  <si>
    <t>ENER-DIC</t>
  </si>
  <si>
    <t>ENE-DIC</t>
  </si>
  <si>
    <t>DEL MAULE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</si>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</sst>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3" fontId="4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3" fontId="0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1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166" fontId="1" fillId="2" borderId="10" xfId="0" applyNumberFormat="1" applyFont="1" applyFill="1" applyBorder="1" applyAlignment="1">
      <alignment horizontal="right" wrapText="1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3" fontId="1" fillId="0" borderId="10" xfId="2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/>
    <xf numFmtId="3" fontId="13" fillId="2" borderId="1" xfId="0" applyNumberFormat="1" applyFont="1" applyFill="1" applyBorder="1" applyAlignment="1"/>
    <xf numFmtId="3" fontId="13" fillId="2" borderId="1" xfId="0" applyNumberFormat="1" applyFont="1" applyFill="1" applyBorder="1" applyAlignment="1">
      <alignment horizontal="right"/>
    </xf>
    <xf numFmtId="49" fontId="13" fillId="2" borderId="10" xfId="0" applyNumberFormat="1" applyFont="1" applyFill="1" applyBorder="1" applyAlignment="1">
      <alignment horizontal="center" wrapText="1"/>
    </xf>
    <xf numFmtId="0" fontId="13" fillId="2" borderId="10" xfId="0" applyNumberFormat="1" applyFont="1" applyFill="1" applyBorder="1" applyAlignment="1">
      <alignment horizontal="center" wrapText="1"/>
    </xf>
    <xf numFmtId="3" fontId="13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right"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9" fillId="8" borderId="10" xfId="0" applyFont="1" applyFill="1" applyBorder="1" applyAlignment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 applyAlignment="1"/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3" fontId="7" fillId="7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828674</xdr:colOff>
      <xdr:row>1</xdr:row>
      <xdr:rowOff>114300</xdr:rowOff>
    </xdr:from>
    <xdr:to>
      <xdr:col>7</xdr:col>
      <xdr:colOff>19049</xdr:colOff>
      <xdr:row>7</xdr:row>
      <xdr:rowOff>146384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30480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zoomScale="148" zoomScaleNormal="148" workbookViewId="0">
      <selection activeCell="A15" sqref="A15"/>
    </sheetView>
  </sheetViews>
  <sheetFormatPr baseColWidth="10" defaultColWidth="10.85546875" defaultRowHeight="11.25" customHeight="1" x14ac:dyDescent="0.25"/>
  <cols>
    <col min="1" max="1" width="12.7109375" style="2" customWidth="1"/>
    <col min="2" max="2" width="21.28515625" style="2" customWidth="1"/>
    <col min="3" max="3" width="17" style="2" customWidth="1"/>
    <col min="4" max="4" width="14.85546875" style="2" customWidth="1"/>
    <col min="5" max="5" width="18.140625" style="2" customWidth="1"/>
    <col min="6" max="6" width="18.7109375" style="2" customWidth="1"/>
    <col min="7" max="7" width="13.28515625" style="12" customWidth="1"/>
    <col min="8" max="8" width="10.85546875" style="2" customWidth="1"/>
    <col min="9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7"/>
    </row>
    <row r="2" spans="1:8" ht="15" customHeight="1" x14ac:dyDescent="0.25">
      <c r="A2" s="6"/>
      <c r="B2" s="6"/>
      <c r="C2" s="6"/>
      <c r="D2" s="6"/>
      <c r="E2" s="6"/>
      <c r="F2" s="6"/>
      <c r="G2" s="7"/>
    </row>
    <row r="3" spans="1:8" ht="15" customHeight="1" x14ac:dyDescent="0.25">
      <c r="A3" s="6"/>
      <c r="B3" s="6"/>
      <c r="C3" s="6"/>
      <c r="D3" s="6"/>
      <c r="E3" s="6"/>
      <c r="F3" s="6"/>
      <c r="G3" s="7"/>
    </row>
    <row r="4" spans="1:8" ht="15" customHeight="1" x14ac:dyDescent="0.25">
      <c r="A4" s="6"/>
      <c r="B4" s="6"/>
      <c r="C4" s="6"/>
      <c r="D4" s="6"/>
      <c r="E4" s="6"/>
      <c r="F4" s="6"/>
      <c r="G4" s="7"/>
    </row>
    <row r="5" spans="1:8" ht="15" customHeight="1" x14ac:dyDescent="0.25">
      <c r="A5" s="6"/>
      <c r="B5" s="6"/>
      <c r="C5" s="6"/>
      <c r="D5" s="6"/>
      <c r="E5" s="6"/>
      <c r="F5" s="6"/>
      <c r="G5" s="7"/>
    </row>
    <row r="6" spans="1:8" ht="15" customHeight="1" x14ac:dyDescent="0.25">
      <c r="A6" s="6"/>
      <c r="B6" s="6"/>
      <c r="C6" s="6"/>
      <c r="D6" s="6"/>
      <c r="E6" s="6"/>
      <c r="F6" s="6"/>
      <c r="G6" s="7"/>
    </row>
    <row r="7" spans="1:8" ht="15" customHeight="1" x14ac:dyDescent="0.25">
      <c r="A7" s="6"/>
      <c r="B7" s="6"/>
      <c r="C7" s="6"/>
      <c r="D7" s="6"/>
      <c r="E7" s="6"/>
      <c r="F7" s="6"/>
      <c r="G7" s="7"/>
    </row>
    <row r="8" spans="1:8" ht="33" customHeight="1" x14ac:dyDescent="0.25">
      <c r="A8" s="6"/>
      <c r="B8" s="6"/>
      <c r="C8" s="6"/>
      <c r="D8" s="6"/>
      <c r="E8" s="6"/>
      <c r="F8" s="8"/>
      <c r="G8" s="7"/>
    </row>
    <row r="9" spans="1:8" ht="12" customHeight="1" x14ac:dyDescent="0.25">
      <c r="A9" s="6"/>
      <c r="B9" s="33" t="s">
        <v>0</v>
      </c>
      <c r="C9" s="34" t="s">
        <v>68</v>
      </c>
      <c r="D9" s="10"/>
      <c r="E9" s="116" t="s">
        <v>70</v>
      </c>
      <c r="F9" s="117"/>
      <c r="G9" s="39">
        <v>12600</v>
      </c>
      <c r="H9" s="22"/>
    </row>
    <row r="10" spans="1:8" ht="18" customHeight="1" x14ac:dyDescent="0.25">
      <c r="A10" s="6"/>
      <c r="B10" s="35" t="s">
        <v>57</v>
      </c>
      <c r="C10" s="36" t="s">
        <v>58</v>
      </c>
      <c r="D10" s="10"/>
      <c r="E10" s="118" t="s">
        <v>1</v>
      </c>
      <c r="F10" s="119"/>
      <c r="G10" s="37" t="s">
        <v>86</v>
      </c>
      <c r="H10" s="22"/>
    </row>
    <row r="11" spans="1:8" ht="18" customHeight="1" x14ac:dyDescent="0.25">
      <c r="A11" s="6"/>
      <c r="B11" s="35" t="s">
        <v>2</v>
      </c>
      <c r="C11" s="37" t="s">
        <v>51</v>
      </c>
      <c r="D11" s="10"/>
      <c r="E11" s="127" t="s">
        <v>54</v>
      </c>
      <c r="F11" s="128"/>
      <c r="G11" s="40">
        <v>200</v>
      </c>
      <c r="H11" s="22"/>
    </row>
    <row r="12" spans="1:8" ht="11.25" customHeight="1" x14ac:dyDescent="0.25">
      <c r="A12" s="6"/>
      <c r="B12" s="35" t="s">
        <v>3</v>
      </c>
      <c r="C12" s="38" t="s">
        <v>88</v>
      </c>
      <c r="D12" s="10"/>
      <c r="E12" s="41" t="s">
        <v>4</v>
      </c>
      <c r="F12" s="42"/>
      <c r="G12" s="43">
        <f>G9*G11</f>
        <v>2520000</v>
      </c>
      <c r="H12" s="22"/>
    </row>
    <row r="13" spans="1:8" ht="11.25" customHeight="1" x14ac:dyDescent="0.25">
      <c r="A13" s="6"/>
      <c r="B13" s="35" t="s">
        <v>5</v>
      </c>
      <c r="C13" s="38" t="s">
        <v>89</v>
      </c>
      <c r="D13" s="10"/>
      <c r="E13" s="118" t="s">
        <v>6</v>
      </c>
      <c r="F13" s="119"/>
      <c r="G13" s="37" t="s">
        <v>59</v>
      </c>
      <c r="H13" s="22" t="s">
        <v>52</v>
      </c>
    </row>
    <row r="14" spans="1:8" ht="27" customHeight="1" x14ac:dyDescent="0.25">
      <c r="A14" s="6"/>
      <c r="B14" s="35" t="s">
        <v>7</v>
      </c>
      <c r="C14" s="38" t="s">
        <v>90</v>
      </c>
      <c r="D14" s="10"/>
      <c r="E14" s="118" t="s">
        <v>8</v>
      </c>
      <c r="F14" s="119"/>
      <c r="G14" s="37" t="s">
        <v>87</v>
      </c>
      <c r="H14" s="22"/>
    </row>
    <row r="15" spans="1:8" ht="10.5" customHeight="1" x14ac:dyDescent="0.25">
      <c r="A15" s="6"/>
      <c r="B15" s="35" t="s">
        <v>9</v>
      </c>
      <c r="C15" s="37" t="s">
        <v>91</v>
      </c>
      <c r="D15" s="10"/>
      <c r="E15" s="120" t="s">
        <v>10</v>
      </c>
      <c r="F15" s="121"/>
      <c r="G15" s="36" t="s">
        <v>53</v>
      </c>
      <c r="H15" s="22"/>
    </row>
    <row r="16" spans="1:8" ht="12" customHeight="1" x14ac:dyDescent="0.25">
      <c r="A16" s="6"/>
      <c r="B16" s="23"/>
      <c r="C16" s="24"/>
      <c r="D16" s="10"/>
      <c r="E16" s="10"/>
      <c r="F16" s="10"/>
      <c r="G16" s="25"/>
      <c r="H16" s="22"/>
    </row>
    <row r="17" spans="1:8" ht="12" customHeight="1" x14ac:dyDescent="0.25">
      <c r="A17" s="6"/>
      <c r="B17" s="122" t="s">
        <v>69</v>
      </c>
      <c r="C17" s="123"/>
      <c r="D17" s="123"/>
      <c r="E17" s="123"/>
      <c r="F17" s="123"/>
      <c r="G17" s="123"/>
      <c r="H17" s="22"/>
    </row>
    <row r="18" spans="1:8" ht="12" customHeight="1" x14ac:dyDescent="0.25">
      <c r="A18" s="6"/>
      <c r="B18" s="10"/>
      <c r="C18" s="26"/>
      <c r="D18" s="26"/>
      <c r="E18" s="26"/>
      <c r="F18" s="10"/>
      <c r="G18" s="27"/>
      <c r="H18" s="22"/>
    </row>
    <row r="19" spans="1:8" ht="12" customHeight="1" x14ac:dyDescent="0.25">
      <c r="A19" s="6"/>
      <c r="B19" s="44" t="s">
        <v>11</v>
      </c>
      <c r="C19" s="28"/>
      <c r="D19" s="28"/>
      <c r="E19" s="28"/>
      <c r="F19" s="28"/>
      <c r="G19" s="29"/>
      <c r="H19" s="22"/>
    </row>
    <row r="20" spans="1:8" ht="24" customHeight="1" x14ac:dyDescent="0.25">
      <c r="A20" s="6"/>
      <c r="B20" s="45" t="s">
        <v>12</v>
      </c>
      <c r="C20" s="45" t="s">
        <v>13</v>
      </c>
      <c r="D20" s="45" t="s">
        <v>14</v>
      </c>
      <c r="E20" s="45" t="s">
        <v>15</v>
      </c>
      <c r="F20" s="45" t="s">
        <v>16</v>
      </c>
      <c r="G20" s="45" t="s">
        <v>17</v>
      </c>
      <c r="H20" s="22"/>
    </row>
    <row r="21" spans="1:8" ht="12.75" customHeight="1" x14ac:dyDescent="0.25">
      <c r="A21" s="6"/>
      <c r="B21" s="46" t="s">
        <v>72</v>
      </c>
      <c r="C21" s="49" t="s">
        <v>18</v>
      </c>
      <c r="D21" s="51">
        <v>1</v>
      </c>
      <c r="E21" s="49" t="s">
        <v>78</v>
      </c>
      <c r="F21" s="52">
        <v>35000</v>
      </c>
      <c r="G21" s="50">
        <f t="shared" ref="G21:G26" si="0">D21*F21</f>
        <v>35000</v>
      </c>
      <c r="H21" s="22"/>
    </row>
    <row r="22" spans="1:8" ht="12.75" customHeight="1" x14ac:dyDescent="0.25">
      <c r="A22" s="6"/>
      <c r="B22" s="46" t="s">
        <v>73</v>
      </c>
      <c r="C22" s="49" t="s">
        <v>18</v>
      </c>
      <c r="D22" s="51">
        <v>4</v>
      </c>
      <c r="E22" s="49" t="s">
        <v>78</v>
      </c>
      <c r="F22" s="52">
        <v>35000</v>
      </c>
      <c r="G22" s="50">
        <f t="shared" si="0"/>
        <v>140000</v>
      </c>
      <c r="H22" s="22"/>
    </row>
    <row r="23" spans="1:8" ht="12.75" customHeight="1" x14ac:dyDescent="0.25">
      <c r="A23" s="6"/>
      <c r="B23" s="46" t="s">
        <v>74</v>
      </c>
      <c r="C23" s="49" t="s">
        <v>18</v>
      </c>
      <c r="D23" s="51">
        <v>4</v>
      </c>
      <c r="E23" s="49" t="s">
        <v>78</v>
      </c>
      <c r="F23" s="52">
        <v>35000</v>
      </c>
      <c r="G23" s="50">
        <f t="shared" si="0"/>
        <v>140000</v>
      </c>
      <c r="H23" s="22"/>
    </row>
    <row r="24" spans="1:8" ht="12.75" customHeight="1" x14ac:dyDescent="0.25">
      <c r="A24" s="6"/>
      <c r="B24" s="46" t="s">
        <v>75</v>
      </c>
      <c r="C24" s="49" t="s">
        <v>18</v>
      </c>
      <c r="D24" s="51">
        <v>2</v>
      </c>
      <c r="E24" s="49" t="s">
        <v>79</v>
      </c>
      <c r="F24" s="52">
        <v>35000</v>
      </c>
      <c r="G24" s="50">
        <f t="shared" si="0"/>
        <v>70000</v>
      </c>
      <c r="H24" s="22"/>
    </row>
    <row r="25" spans="1:8" ht="25.9" customHeight="1" x14ac:dyDescent="0.25">
      <c r="A25" s="6"/>
      <c r="B25" s="47" t="s">
        <v>76</v>
      </c>
      <c r="C25" s="53" t="s">
        <v>18</v>
      </c>
      <c r="D25" s="54">
        <v>1</v>
      </c>
      <c r="E25" s="53" t="s">
        <v>80</v>
      </c>
      <c r="F25" s="52">
        <v>35000</v>
      </c>
      <c r="G25" s="55">
        <f t="shared" si="0"/>
        <v>35000</v>
      </c>
      <c r="H25" s="22"/>
    </row>
    <row r="26" spans="1:8" ht="12.75" customHeight="1" x14ac:dyDescent="0.25">
      <c r="A26" s="6"/>
      <c r="B26" s="46" t="s">
        <v>77</v>
      </c>
      <c r="C26" s="49" t="s">
        <v>18</v>
      </c>
      <c r="D26" s="51">
        <v>1</v>
      </c>
      <c r="E26" s="49" t="s">
        <v>78</v>
      </c>
      <c r="F26" s="52">
        <v>35000</v>
      </c>
      <c r="G26" s="50">
        <f t="shared" si="0"/>
        <v>35000</v>
      </c>
      <c r="H26" s="22"/>
    </row>
    <row r="27" spans="1:8" ht="12.75" customHeight="1" x14ac:dyDescent="0.25">
      <c r="A27" s="6"/>
      <c r="B27" s="48" t="s">
        <v>19</v>
      </c>
      <c r="C27" s="56"/>
      <c r="D27" s="56"/>
      <c r="E27" s="56"/>
      <c r="F27" s="57"/>
      <c r="G27" s="58">
        <f>SUM(G21:G26)</f>
        <v>455000</v>
      </c>
      <c r="H27" s="22"/>
    </row>
    <row r="28" spans="1:8" ht="12" customHeight="1" x14ac:dyDescent="0.25">
      <c r="A28" s="6"/>
      <c r="B28" s="10"/>
      <c r="C28" s="10"/>
      <c r="D28" s="10"/>
      <c r="E28" s="10"/>
      <c r="F28" s="30"/>
      <c r="G28" s="9"/>
      <c r="H28" s="22"/>
    </row>
    <row r="29" spans="1:8" ht="12" customHeight="1" x14ac:dyDescent="0.25">
      <c r="A29" s="6"/>
      <c r="B29" s="44" t="s">
        <v>20</v>
      </c>
      <c r="C29" s="31"/>
      <c r="D29" s="31"/>
      <c r="E29" s="31"/>
      <c r="F29" s="28"/>
      <c r="G29" s="29"/>
      <c r="H29" s="22"/>
    </row>
    <row r="30" spans="1:8" ht="24" customHeight="1" x14ac:dyDescent="0.25">
      <c r="A30" s="6"/>
      <c r="B30" s="59" t="s">
        <v>12</v>
      </c>
      <c r="C30" s="45" t="s">
        <v>13</v>
      </c>
      <c r="D30" s="45" t="s">
        <v>14</v>
      </c>
      <c r="E30" s="59" t="s">
        <v>52</v>
      </c>
      <c r="F30" s="45" t="s">
        <v>16</v>
      </c>
      <c r="G30" s="59" t="s">
        <v>17</v>
      </c>
      <c r="H30" s="22"/>
    </row>
    <row r="31" spans="1:8" ht="12" customHeight="1" x14ac:dyDescent="0.25">
      <c r="A31" s="6"/>
      <c r="B31" s="60" t="s">
        <v>81</v>
      </c>
      <c r="C31" s="61" t="s">
        <v>52</v>
      </c>
      <c r="D31" s="61" t="s">
        <v>52</v>
      </c>
      <c r="E31" s="61" t="s">
        <v>52</v>
      </c>
      <c r="F31" s="62" t="s">
        <v>52</v>
      </c>
      <c r="G31" s="63"/>
      <c r="H31" s="22"/>
    </row>
    <row r="32" spans="1:8" ht="12" customHeight="1" x14ac:dyDescent="0.25">
      <c r="A32" s="6"/>
      <c r="B32" s="64" t="s">
        <v>21</v>
      </c>
      <c r="C32" s="65"/>
      <c r="D32" s="65"/>
      <c r="E32" s="65"/>
      <c r="F32" s="66"/>
      <c r="G32" s="67"/>
      <c r="H32" s="22"/>
    </row>
    <row r="33" spans="1:11" ht="12" customHeight="1" x14ac:dyDescent="0.25">
      <c r="A33" s="6"/>
      <c r="B33" s="10"/>
      <c r="C33" s="10"/>
      <c r="D33" s="10"/>
      <c r="E33" s="10"/>
      <c r="F33" s="30"/>
      <c r="G33" s="9"/>
      <c r="H33" s="22"/>
    </row>
    <row r="34" spans="1:11" ht="12" customHeight="1" x14ac:dyDescent="0.25">
      <c r="A34" s="6"/>
      <c r="B34" s="44" t="s">
        <v>22</v>
      </c>
      <c r="C34" s="68"/>
      <c r="D34" s="68"/>
      <c r="E34" s="68"/>
      <c r="F34" s="69"/>
      <c r="G34" s="70"/>
      <c r="H34" s="22"/>
    </row>
    <row r="35" spans="1:11" ht="24" customHeight="1" x14ac:dyDescent="0.25">
      <c r="A35" s="6"/>
      <c r="B35" s="59" t="s">
        <v>12</v>
      </c>
      <c r="C35" s="59" t="s">
        <v>13</v>
      </c>
      <c r="D35" s="59" t="s">
        <v>14</v>
      </c>
      <c r="E35" s="59" t="s">
        <v>15</v>
      </c>
      <c r="F35" s="45" t="s">
        <v>16</v>
      </c>
      <c r="G35" s="59" t="s">
        <v>17</v>
      </c>
      <c r="H35" s="22"/>
    </row>
    <row r="36" spans="1:11" ht="12.75" customHeight="1" x14ac:dyDescent="0.25">
      <c r="A36" s="6"/>
      <c r="B36" s="77" t="s">
        <v>81</v>
      </c>
      <c r="C36" s="74"/>
      <c r="D36" s="75"/>
      <c r="E36" s="74"/>
      <c r="F36" s="76"/>
      <c r="G36" s="76"/>
      <c r="H36" s="22"/>
    </row>
    <row r="37" spans="1:11" ht="12.75" customHeight="1" x14ac:dyDescent="0.25">
      <c r="A37" s="6"/>
      <c r="B37" s="64" t="s">
        <v>23</v>
      </c>
      <c r="C37" s="65"/>
      <c r="D37" s="65"/>
      <c r="E37" s="65"/>
      <c r="F37" s="65"/>
      <c r="G37" s="67"/>
      <c r="H37" s="22"/>
    </row>
    <row r="38" spans="1:11" ht="12" customHeight="1" x14ac:dyDescent="0.25">
      <c r="A38" s="6"/>
      <c r="B38" s="71"/>
      <c r="C38" s="71"/>
      <c r="D38" s="71"/>
      <c r="E38" s="71"/>
      <c r="F38" s="72"/>
      <c r="G38" s="73"/>
      <c r="H38" s="22"/>
    </row>
    <row r="39" spans="1:11" ht="12" customHeight="1" x14ac:dyDescent="0.25">
      <c r="A39" s="6"/>
      <c r="B39" s="44" t="s">
        <v>24</v>
      </c>
      <c r="C39" s="68"/>
      <c r="D39" s="68"/>
      <c r="E39" s="68"/>
      <c r="F39" s="69"/>
      <c r="G39" s="70"/>
      <c r="H39" s="22"/>
    </row>
    <row r="40" spans="1:11" ht="24" customHeight="1" x14ac:dyDescent="0.25">
      <c r="A40" s="6"/>
      <c r="B40" s="45" t="s">
        <v>25</v>
      </c>
      <c r="C40" s="45" t="s">
        <v>26</v>
      </c>
      <c r="D40" s="45" t="s">
        <v>27</v>
      </c>
      <c r="E40" s="45" t="s">
        <v>15</v>
      </c>
      <c r="F40" s="45" t="s">
        <v>16</v>
      </c>
      <c r="G40" s="78" t="s">
        <v>17</v>
      </c>
      <c r="H40" s="22"/>
      <c r="K40" s="2"/>
    </row>
    <row r="41" spans="1:11" ht="12.75" customHeight="1" x14ac:dyDescent="0.25">
      <c r="A41" s="6"/>
      <c r="B41" s="46" t="s">
        <v>61</v>
      </c>
      <c r="C41" s="51" t="s">
        <v>62</v>
      </c>
      <c r="D41" s="51">
        <v>12</v>
      </c>
      <c r="E41" s="49" t="s">
        <v>63</v>
      </c>
      <c r="F41" s="79">
        <v>5000</v>
      </c>
      <c r="G41" s="4">
        <f>D41*F41</f>
        <v>60000</v>
      </c>
      <c r="H41" s="22"/>
      <c r="K41" s="2"/>
    </row>
    <row r="42" spans="1:11" ht="12.75" customHeight="1" x14ac:dyDescent="0.25">
      <c r="A42" s="6"/>
      <c r="B42" s="46" t="s">
        <v>64</v>
      </c>
      <c r="C42" s="51" t="s">
        <v>65</v>
      </c>
      <c r="D42" s="51">
        <v>2628</v>
      </c>
      <c r="E42" s="49" t="s">
        <v>60</v>
      </c>
      <c r="F42" s="79">
        <v>510</v>
      </c>
      <c r="G42" s="4">
        <f>D42*F42</f>
        <v>1340280</v>
      </c>
      <c r="H42" s="22"/>
    </row>
    <row r="43" spans="1:11" ht="12.75" customHeight="1" x14ac:dyDescent="0.25">
      <c r="A43" s="6"/>
      <c r="B43" s="46" t="s">
        <v>66</v>
      </c>
      <c r="C43" s="51" t="s">
        <v>67</v>
      </c>
      <c r="D43" s="51">
        <v>10</v>
      </c>
      <c r="E43" s="51" t="s">
        <v>60</v>
      </c>
      <c r="F43" s="52">
        <v>10000</v>
      </c>
      <c r="G43" s="4">
        <f>D43*F43</f>
        <v>100000</v>
      </c>
      <c r="H43" s="22"/>
    </row>
    <row r="44" spans="1:11" ht="13.5" customHeight="1" x14ac:dyDescent="0.25">
      <c r="A44" s="6"/>
      <c r="B44" s="64" t="s">
        <v>28</v>
      </c>
      <c r="C44" s="56"/>
      <c r="D44" s="56"/>
      <c r="E44" s="56"/>
      <c r="F44" s="57"/>
      <c r="G44" s="67">
        <f>SUM(G41:G43)</f>
        <v>1500280</v>
      </c>
      <c r="H44" s="22"/>
    </row>
    <row r="45" spans="1:11" ht="12" customHeight="1" x14ac:dyDescent="0.25">
      <c r="A45" s="6"/>
      <c r="B45" s="42"/>
      <c r="C45" s="10"/>
      <c r="D45" s="10"/>
      <c r="E45" s="32"/>
      <c r="F45" s="30"/>
      <c r="G45" s="9"/>
      <c r="H45" s="22"/>
    </row>
    <row r="46" spans="1:11" ht="12" customHeight="1" x14ac:dyDescent="0.25">
      <c r="A46" s="6"/>
      <c r="B46" s="44" t="s">
        <v>29</v>
      </c>
      <c r="C46" s="31"/>
      <c r="D46" s="31"/>
      <c r="E46" s="31"/>
      <c r="F46" s="28"/>
      <c r="G46" s="29"/>
      <c r="H46" s="22"/>
    </row>
    <row r="47" spans="1:11" ht="24" customHeight="1" x14ac:dyDescent="0.25">
      <c r="A47" s="6"/>
      <c r="B47" s="59" t="s">
        <v>30</v>
      </c>
      <c r="C47" s="45" t="s">
        <v>26</v>
      </c>
      <c r="D47" s="45" t="s">
        <v>27</v>
      </c>
      <c r="E47" s="59" t="s">
        <v>15</v>
      </c>
      <c r="F47" s="45" t="s">
        <v>16</v>
      </c>
      <c r="G47" s="59" t="s">
        <v>17</v>
      </c>
      <c r="H47" s="22"/>
    </row>
    <row r="48" spans="1:11" ht="16.5" customHeight="1" x14ac:dyDescent="0.25">
      <c r="A48" s="6"/>
      <c r="B48" s="42" t="s">
        <v>81</v>
      </c>
      <c r="C48" s="80" t="s">
        <v>52</v>
      </c>
      <c r="D48" s="80" t="s">
        <v>52</v>
      </c>
      <c r="E48" s="3" t="s">
        <v>52</v>
      </c>
      <c r="F48" s="4" t="s">
        <v>52</v>
      </c>
      <c r="G48" s="4"/>
      <c r="H48" s="22"/>
    </row>
    <row r="49" spans="1:9" ht="13.5" customHeight="1" x14ac:dyDescent="0.25">
      <c r="A49" s="6"/>
      <c r="B49" s="64" t="s">
        <v>31</v>
      </c>
      <c r="C49" s="65"/>
      <c r="D49" s="65"/>
      <c r="E49" s="81"/>
      <c r="F49" s="66"/>
      <c r="G49" s="58"/>
      <c r="H49" s="22"/>
      <c r="I49" s="5"/>
    </row>
    <row r="50" spans="1:9" ht="12" customHeight="1" x14ac:dyDescent="0.25">
      <c r="A50" s="6"/>
      <c r="B50" s="10"/>
      <c r="C50" s="10"/>
      <c r="D50" s="10"/>
      <c r="E50" s="10"/>
      <c r="F50" s="30"/>
      <c r="G50" s="9"/>
      <c r="H50" s="22"/>
    </row>
    <row r="51" spans="1:9" ht="12" customHeight="1" x14ac:dyDescent="0.25">
      <c r="A51" s="6"/>
      <c r="B51" s="82" t="s">
        <v>32</v>
      </c>
      <c r="C51" s="83"/>
      <c r="D51" s="83"/>
      <c r="E51" s="83"/>
      <c r="F51" s="83"/>
      <c r="G51" s="84">
        <f>G27+G32+G37+G44+G49</f>
        <v>1955280</v>
      </c>
      <c r="H51" s="22"/>
    </row>
    <row r="52" spans="1:9" ht="12" customHeight="1" x14ac:dyDescent="0.25">
      <c r="A52" s="6"/>
      <c r="B52" s="85" t="s">
        <v>33</v>
      </c>
      <c r="C52" s="11"/>
      <c r="D52" s="11"/>
      <c r="E52" s="11"/>
      <c r="F52" s="11"/>
      <c r="G52" s="86">
        <f>G51*0.05</f>
        <v>97764</v>
      </c>
      <c r="H52" s="22"/>
    </row>
    <row r="53" spans="1:9" ht="12" customHeight="1" x14ac:dyDescent="0.25">
      <c r="A53" s="6"/>
      <c r="B53" s="87" t="s">
        <v>34</v>
      </c>
      <c r="C53" s="13"/>
      <c r="D53" s="13"/>
      <c r="E53" s="13"/>
      <c r="F53" s="13"/>
      <c r="G53" s="88">
        <f>G52+G51</f>
        <v>2053044</v>
      </c>
      <c r="H53" s="22"/>
    </row>
    <row r="54" spans="1:9" ht="12" customHeight="1" x14ac:dyDescent="0.25">
      <c r="A54" s="6"/>
      <c r="B54" s="85" t="s">
        <v>35</v>
      </c>
      <c r="C54" s="11"/>
      <c r="D54" s="11"/>
      <c r="E54" s="11"/>
      <c r="F54" s="11"/>
      <c r="G54" s="86">
        <f>G12</f>
        <v>2520000</v>
      </c>
      <c r="H54" s="22"/>
    </row>
    <row r="55" spans="1:9" ht="12" customHeight="1" x14ac:dyDescent="0.25">
      <c r="A55" s="6"/>
      <c r="B55" s="89" t="s">
        <v>36</v>
      </c>
      <c r="C55" s="90"/>
      <c r="D55" s="90"/>
      <c r="E55" s="90"/>
      <c r="F55" s="90"/>
      <c r="G55" s="91">
        <f>G54-G53</f>
        <v>466956</v>
      </c>
      <c r="H55" s="22"/>
    </row>
    <row r="56" spans="1:9" ht="12" customHeight="1" x14ac:dyDescent="0.25">
      <c r="A56" s="6"/>
      <c r="B56" s="16" t="s">
        <v>82</v>
      </c>
      <c r="C56" s="14"/>
      <c r="D56" s="14"/>
      <c r="E56" s="14"/>
      <c r="F56" s="14"/>
      <c r="G56" s="92"/>
      <c r="H56" s="22"/>
    </row>
    <row r="57" spans="1:9" ht="12" customHeight="1" thickBot="1" x14ac:dyDescent="0.3">
      <c r="A57" s="6"/>
      <c r="B57" s="17"/>
      <c r="C57" s="14"/>
      <c r="D57" s="14"/>
      <c r="E57" s="14"/>
      <c r="F57" s="14"/>
      <c r="G57" s="92"/>
      <c r="H57" s="22"/>
    </row>
    <row r="58" spans="1:9" ht="12" customHeight="1" x14ac:dyDescent="0.25">
      <c r="A58" s="6"/>
      <c r="B58" s="97" t="s">
        <v>71</v>
      </c>
      <c r="C58" s="98"/>
      <c r="D58" s="98"/>
      <c r="E58" s="99"/>
      <c r="F58" s="15"/>
      <c r="G58" s="92"/>
      <c r="H58" s="22"/>
    </row>
    <row r="59" spans="1:9" ht="12" customHeight="1" x14ac:dyDescent="0.25">
      <c r="A59" s="6"/>
      <c r="B59" s="100" t="s">
        <v>37</v>
      </c>
      <c r="C59" s="15"/>
      <c r="D59" s="15"/>
      <c r="E59" s="101"/>
      <c r="F59" s="15"/>
      <c r="G59" s="92"/>
      <c r="H59" s="22"/>
    </row>
    <row r="60" spans="1:9" ht="12" customHeight="1" x14ac:dyDescent="0.25">
      <c r="A60" s="6"/>
      <c r="B60" s="100" t="s">
        <v>38</v>
      </c>
      <c r="C60" s="15"/>
      <c r="D60" s="15"/>
      <c r="E60" s="101"/>
      <c r="F60" s="15"/>
      <c r="G60" s="92"/>
      <c r="H60" s="22"/>
    </row>
    <row r="61" spans="1:9" ht="12" customHeight="1" x14ac:dyDescent="0.25">
      <c r="A61" s="6"/>
      <c r="B61" s="100" t="s">
        <v>39</v>
      </c>
      <c r="C61" s="15"/>
      <c r="D61" s="15"/>
      <c r="E61" s="101"/>
      <c r="F61" s="15"/>
      <c r="G61" s="92"/>
      <c r="H61" s="22"/>
    </row>
    <row r="62" spans="1:9" ht="12" customHeight="1" x14ac:dyDescent="0.25">
      <c r="A62" s="6"/>
      <c r="B62" s="100" t="s">
        <v>40</v>
      </c>
      <c r="C62" s="15"/>
      <c r="D62" s="15"/>
      <c r="E62" s="101"/>
      <c r="F62" s="15"/>
      <c r="G62" s="92"/>
      <c r="H62" s="22"/>
    </row>
    <row r="63" spans="1:9" ht="12" customHeight="1" x14ac:dyDescent="0.25">
      <c r="A63" s="6"/>
      <c r="B63" s="100" t="s">
        <v>41</v>
      </c>
      <c r="C63" s="15"/>
      <c r="D63" s="15"/>
      <c r="E63" s="101"/>
      <c r="F63" s="15"/>
      <c r="G63" s="92"/>
      <c r="H63" s="22"/>
    </row>
    <row r="64" spans="1:9" ht="12" customHeight="1" thickBot="1" x14ac:dyDescent="0.3">
      <c r="A64" s="6"/>
      <c r="B64" s="102" t="s">
        <v>42</v>
      </c>
      <c r="C64" s="103"/>
      <c r="D64" s="103"/>
      <c r="E64" s="104"/>
      <c r="F64" s="15"/>
      <c r="G64" s="92"/>
      <c r="H64" s="22"/>
    </row>
    <row r="65" spans="1:8" ht="12" customHeight="1" x14ac:dyDescent="0.25">
      <c r="A65" s="6"/>
      <c r="B65" s="17"/>
      <c r="C65" s="15"/>
      <c r="D65" s="15"/>
      <c r="E65" s="15"/>
      <c r="F65" s="15"/>
      <c r="G65" s="92"/>
      <c r="H65" s="22"/>
    </row>
    <row r="66" spans="1:8" ht="12" customHeight="1" x14ac:dyDescent="0.25">
      <c r="A66" s="6"/>
      <c r="B66" s="125" t="s">
        <v>43</v>
      </c>
      <c r="C66" s="126"/>
      <c r="D66" s="105"/>
      <c r="E66" s="18"/>
      <c r="F66" s="18"/>
      <c r="G66" s="92"/>
      <c r="H66" s="22"/>
    </row>
    <row r="67" spans="1:8" ht="12" customHeight="1" x14ac:dyDescent="0.25">
      <c r="A67" s="6"/>
      <c r="B67" s="106" t="s">
        <v>30</v>
      </c>
      <c r="C67" s="107" t="s">
        <v>84</v>
      </c>
      <c r="D67" s="108" t="s">
        <v>44</v>
      </c>
      <c r="E67" s="18"/>
      <c r="F67" s="18"/>
      <c r="G67" s="92">
        <f>+F849</f>
        <v>0</v>
      </c>
      <c r="H67" s="22"/>
    </row>
    <row r="68" spans="1:8" ht="12" customHeight="1" x14ac:dyDescent="0.25">
      <c r="A68" s="6"/>
      <c r="B68" s="109" t="s">
        <v>45</v>
      </c>
      <c r="C68" s="110">
        <f>G27</f>
        <v>455000</v>
      </c>
      <c r="D68" s="111">
        <f>(C68/C74)</f>
        <v>0.22162213766485278</v>
      </c>
      <c r="E68" s="18"/>
      <c r="F68" s="18"/>
      <c r="G68" s="92"/>
      <c r="H68" s="22"/>
    </row>
    <row r="69" spans="1:8" ht="12" customHeight="1" x14ac:dyDescent="0.25">
      <c r="A69" s="6"/>
      <c r="B69" s="109" t="s">
        <v>46</v>
      </c>
      <c r="C69" s="110">
        <f>G32</f>
        <v>0</v>
      </c>
      <c r="D69" s="111">
        <v>0</v>
      </c>
      <c r="E69" s="18"/>
      <c r="F69" s="18"/>
      <c r="G69" s="92"/>
      <c r="H69" s="22"/>
    </row>
    <row r="70" spans="1:8" ht="12" customHeight="1" x14ac:dyDescent="0.25">
      <c r="A70" s="6"/>
      <c r="B70" s="109" t="s">
        <v>47</v>
      </c>
      <c r="C70" s="110">
        <f>G37</f>
        <v>0</v>
      </c>
      <c r="D70" s="111">
        <f>(C70/C74)</f>
        <v>0</v>
      </c>
      <c r="E70" s="18"/>
      <c r="F70" s="18"/>
      <c r="G70" s="92"/>
      <c r="H70" s="22"/>
    </row>
    <row r="71" spans="1:8" ht="12" customHeight="1" x14ac:dyDescent="0.25">
      <c r="A71" s="6"/>
      <c r="B71" s="109" t="s">
        <v>25</v>
      </c>
      <c r="C71" s="110">
        <f>G44</f>
        <v>1500280</v>
      </c>
      <c r="D71" s="111">
        <f>(C71/C74)</f>
        <v>0.7307588147160996</v>
      </c>
      <c r="E71" s="18"/>
      <c r="F71" s="18"/>
      <c r="G71" s="92"/>
      <c r="H71" s="22"/>
    </row>
    <row r="72" spans="1:8" ht="12" customHeight="1" x14ac:dyDescent="0.25">
      <c r="A72" s="6"/>
      <c r="B72" s="109" t="s">
        <v>48</v>
      </c>
      <c r="C72" s="112">
        <f>G49</f>
        <v>0</v>
      </c>
      <c r="D72" s="111">
        <f>(C72/C74)</f>
        <v>0</v>
      </c>
      <c r="E72" s="19"/>
      <c r="F72" s="19"/>
      <c r="G72" s="92"/>
      <c r="H72" s="22"/>
    </row>
    <row r="73" spans="1:8" ht="12" customHeight="1" x14ac:dyDescent="0.25">
      <c r="A73" s="6"/>
      <c r="B73" s="109" t="s">
        <v>49</v>
      </c>
      <c r="C73" s="112">
        <f>G52</f>
        <v>97764</v>
      </c>
      <c r="D73" s="111">
        <f>(C73/C74)</f>
        <v>4.7619047619047616E-2</v>
      </c>
      <c r="E73" s="19"/>
      <c r="F73" s="19"/>
      <c r="G73" s="92"/>
      <c r="H73" s="22"/>
    </row>
    <row r="74" spans="1:8" ht="12" customHeight="1" x14ac:dyDescent="0.25">
      <c r="A74" s="6"/>
      <c r="B74" s="106" t="s">
        <v>83</v>
      </c>
      <c r="C74" s="113">
        <f>SUM(C68:C73)</f>
        <v>2053044</v>
      </c>
      <c r="D74" s="114">
        <f>SUM(D68:D73)</f>
        <v>1</v>
      </c>
      <c r="E74" s="19"/>
      <c r="F74" s="19"/>
      <c r="G74" s="92"/>
      <c r="H74" s="22"/>
    </row>
    <row r="75" spans="1:8" ht="12" customHeight="1" x14ac:dyDescent="0.25">
      <c r="A75" s="6"/>
      <c r="B75" s="17"/>
      <c r="C75" s="14"/>
      <c r="D75" s="14"/>
      <c r="E75" s="14"/>
      <c r="F75" s="14"/>
      <c r="G75" s="92"/>
      <c r="H75" s="22"/>
    </row>
    <row r="76" spans="1:8" ht="12" customHeight="1" x14ac:dyDescent="0.25">
      <c r="A76" s="6"/>
      <c r="B76" s="93"/>
      <c r="C76" s="14"/>
      <c r="D76" s="14"/>
      <c r="E76" s="14"/>
      <c r="F76" s="14"/>
      <c r="G76" s="92"/>
      <c r="H76" s="22"/>
    </row>
    <row r="77" spans="1:8" ht="12" customHeight="1" x14ac:dyDescent="0.25">
      <c r="A77" s="6"/>
      <c r="B77" s="124" t="s">
        <v>56</v>
      </c>
      <c r="C77" s="124"/>
      <c r="D77" s="124"/>
      <c r="E77" s="124"/>
      <c r="F77" s="19"/>
      <c r="G77" s="92"/>
      <c r="H77" s="22"/>
    </row>
    <row r="78" spans="1:8" ht="12" customHeight="1" x14ac:dyDescent="0.25">
      <c r="A78" s="6"/>
      <c r="B78" s="106" t="s">
        <v>85</v>
      </c>
      <c r="C78" s="115">
        <v>10000</v>
      </c>
      <c r="D78" s="115">
        <f>G9</f>
        <v>12600</v>
      </c>
      <c r="E78" s="115">
        <v>28000</v>
      </c>
      <c r="F78" s="20"/>
      <c r="G78" s="94"/>
      <c r="H78" s="22"/>
    </row>
    <row r="79" spans="1:8" ht="12" customHeight="1" x14ac:dyDescent="0.25">
      <c r="A79" s="6"/>
      <c r="B79" s="106" t="s">
        <v>55</v>
      </c>
      <c r="C79" s="113">
        <f>(G53/C78)</f>
        <v>205.30439999999999</v>
      </c>
      <c r="D79" s="113">
        <f>(G53/D78)</f>
        <v>162.94</v>
      </c>
      <c r="E79" s="113">
        <f>(G53/E78)</f>
        <v>73.322999999999993</v>
      </c>
      <c r="F79" s="20"/>
      <c r="G79" s="94"/>
      <c r="H79" s="22"/>
    </row>
    <row r="80" spans="1:8" ht="12" customHeight="1" x14ac:dyDescent="0.25">
      <c r="A80" s="6"/>
      <c r="B80" s="16" t="s">
        <v>50</v>
      </c>
      <c r="C80" s="15"/>
      <c r="D80" s="15"/>
      <c r="E80" s="15"/>
      <c r="F80" s="15"/>
      <c r="G80" s="21"/>
      <c r="H80" s="22"/>
    </row>
    <row r="81" spans="2:8" ht="11.25" customHeight="1" x14ac:dyDescent="0.25">
      <c r="B81" s="95"/>
      <c r="C81" s="95"/>
      <c r="D81" s="95"/>
      <c r="E81" s="95"/>
      <c r="F81" s="95"/>
      <c r="G81" s="96"/>
      <c r="H81" s="22"/>
    </row>
    <row r="82" spans="2:8" ht="11.25" customHeight="1" x14ac:dyDescent="0.25">
      <c r="B82" s="95"/>
      <c r="C82" s="95"/>
      <c r="D82" s="95"/>
      <c r="E82" s="95"/>
      <c r="F82" s="95"/>
      <c r="G82" s="96"/>
      <c r="H82" s="22"/>
    </row>
  </sheetData>
  <mergeCells count="9">
    <mergeCell ref="E9:F9"/>
    <mergeCell ref="E14:F14"/>
    <mergeCell ref="E15:F15"/>
    <mergeCell ref="B17:G17"/>
    <mergeCell ref="B77:E77"/>
    <mergeCell ref="B66:C66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54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Gallinas Ponedoras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2022-03-02T18:16:11Z</cp:lastPrinted>
  <dcterms:created xsi:type="dcterms:W3CDTF">2020-11-27T12:49:26Z</dcterms:created>
  <dcterms:modified xsi:type="dcterms:W3CDTF">2023-03-21T17:15:12Z</dcterms:modified>
</cp:coreProperties>
</file>