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<sst xmlns="http://schemas.openxmlformats.org/spreadsheetml/2006/main" count="133" uniqueCount="92">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</sst>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" zoomScale="148" zoomScaleNormal="148" workbookViewId="0">
      <selection activeCell="C14" sqref="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5" t="s">
        <v>70</v>
      </c>
      <c r="F9" s="116"/>
      <c r="G9" s="38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7" t="s">
        <v>1</v>
      </c>
      <c r="F10" s="118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6" t="s">
        <v>54</v>
      </c>
      <c r="F11" s="127"/>
      <c r="G11" s="39">
        <v>200</v>
      </c>
      <c r="H11" s="22"/>
    </row>
    <row r="12" spans="1:8" ht="11.25" customHeight="1" x14ac:dyDescent="0.25">
      <c r="A12" s="6"/>
      <c r="B12" s="35" t="s">
        <v>3</v>
      </c>
      <c r="C12" s="36" t="s">
        <v>88</v>
      </c>
      <c r="D12" s="10"/>
      <c r="E12" s="40" t="s">
        <v>4</v>
      </c>
      <c r="F12" s="41"/>
      <c r="G12" s="42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6" t="s">
        <v>89</v>
      </c>
      <c r="D13" s="10"/>
      <c r="E13" s="117" t="s">
        <v>6</v>
      </c>
      <c r="F13" s="118"/>
      <c r="G13" s="37" t="s">
        <v>59</v>
      </c>
      <c r="H13" s="22" t="s">
        <v>52</v>
      </c>
    </row>
    <row r="14" spans="1:8" ht="38.25" x14ac:dyDescent="0.25">
      <c r="A14" s="6"/>
      <c r="B14" s="35" t="s">
        <v>7</v>
      </c>
      <c r="C14" s="36" t="s">
        <v>90</v>
      </c>
      <c r="D14" s="10"/>
      <c r="E14" s="117" t="s">
        <v>8</v>
      </c>
      <c r="F14" s="118"/>
      <c r="G14" s="37" t="s">
        <v>87</v>
      </c>
      <c r="H14" s="22"/>
    </row>
    <row r="15" spans="1:8" ht="25.5" customHeight="1" x14ac:dyDescent="0.25">
      <c r="A15" s="6"/>
      <c r="B15" s="35" t="s">
        <v>9</v>
      </c>
      <c r="C15" s="128" t="s">
        <v>91</v>
      </c>
      <c r="D15" s="10"/>
      <c r="E15" s="119" t="s">
        <v>10</v>
      </c>
      <c r="F15" s="120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1" t="s">
        <v>69</v>
      </c>
      <c r="C17" s="122"/>
      <c r="D17" s="122"/>
      <c r="E17" s="122"/>
      <c r="F17" s="122"/>
      <c r="G17" s="122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3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4" t="s">
        <v>12</v>
      </c>
      <c r="C20" s="44" t="s">
        <v>13</v>
      </c>
      <c r="D20" s="44" t="s">
        <v>14</v>
      </c>
      <c r="E20" s="44" t="s">
        <v>15</v>
      </c>
      <c r="F20" s="44" t="s">
        <v>16</v>
      </c>
      <c r="G20" s="44" t="s">
        <v>17</v>
      </c>
      <c r="H20" s="22"/>
    </row>
    <row r="21" spans="1:8" ht="12.75" customHeight="1" x14ac:dyDescent="0.25">
      <c r="A21" s="6"/>
      <c r="B21" s="45" t="s">
        <v>72</v>
      </c>
      <c r="C21" s="48" t="s">
        <v>18</v>
      </c>
      <c r="D21" s="50">
        <v>1</v>
      </c>
      <c r="E21" s="48" t="s">
        <v>78</v>
      </c>
      <c r="F21" s="51">
        <v>35000</v>
      </c>
      <c r="G21" s="49">
        <f t="shared" ref="G21:G26" si="0">D21*F21</f>
        <v>35000</v>
      </c>
      <c r="H21" s="22"/>
    </row>
    <row r="22" spans="1:8" ht="12.75" customHeight="1" x14ac:dyDescent="0.25">
      <c r="A22" s="6"/>
      <c r="B22" s="45" t="s">
        <v>73</v>
      </c>
      <c r="C22" s="48" t="s">
        <v>18</v>
      </c>
      <c r="D22" s="50">
        <v>4</v>
      </c>
      <c r="E22" s="48" t="s">
        <v>78</v>
      </c>
      <c r="F22" s="51">
        <v>35000</v>
      </c>
      <c r="G22" s="49">
        <f t="shared" si="0"/>
        <v>140000</v>
      </c>
      <c r="H22" s="22"/>
    </row>
    <row r="23" spans="1:8" ht="12.75" customHeight="1" x14ac:dyDescent="0.25">
      <c r="A23" s="6"/>
      <c r="B23" s="45" t="s">
        <v>74</v>
      </c>
      <c r="C23" s="48" t="s">
        <v>18</v>
      </c>
      <c r="D23" s="50">
        <v>4</v>
      </c>
      <c r="E23" s="48" t="s">
        <v>78</v>
      </c>
      <c r="F23" s="51">
        <v>35000</v>
      </c>
      <c r="G23" s="49">
        <f t="shared" si="0"/>
        <v>140000</v>
      </c>
      <c r="H23" s="22"/>
    </row>
    <row r="24" spans="1:8" ht="12.75" customHeight="1" x14ac:dyDescent="0.25">
      <c r="A24" s="6"/>
      <c r="B24" s="45" t="s">
        <v>75</v>
      </c>
      <c r="C24" s="48" t="s">
        <v>18</v>
      </c>
      <c r="D24" s="50">
        <v>2</v>
      </c>
      <c r="E24" s="48" t="s">
        <v>79</v>
      </c>
      <c r="F24" s="51">
        <v>35000</v>
      </c>
      <c r="G24" s="49">
        <f t="shared" si="0"/>
        <v>70000</v>
      </c>
      <c r="H24" s="22"/>
    </row>
    <row r="25" spans="1:8" ht="25.9" customHeight="1" x14ac:dyDescent="0.25">
      <c r="A25" s="6"/>
      <c r="B25" s="46" t="s">
        <v>76</v>
      </c>
      <c r="C25" s="52" t="s">
        <v>18</v>
      </c>
      <c r="D25" s="53">
        <v>1</v>
      </c>
      <c r="E25" s="52" t="s">
        <v>80</v>
      </c>
      <c r="F25" s="51">
        <v>35000</v>
      </c>
      <c r="G25" s="54">
        <f t="shared" si="0"/>
        <v>35000</v>
      </c>
      <c r="H25" s="22"/>
    </row>
    <row r="26" spans="1:8" ht="12.75" customHeight="1" x14ac:dyDescent="0.25">
      <c r="A26" s="6"/>
      <c r="B26" s="45" t="s">
        <v>77</v>
      </c>
      <c r="C26" s="48" t="s">
        <v>18</v>
      </c>
      <c r="D26" s="50">
        <v>1</v>
      </c>
      <c r="E26" s="48" t="s">
        <v>78</v>
      </c>
      <c r="F26" s="51">
        <v>35000</v>
      </c>
      <c r="G26" s="49">
        <f t="shared" si="0"/>
        <v>35000</v>
      </c>
      <c r="H26" s="22"/>
    </row>
    <row r="27" spans="1:8" ht="12.75" customHeight="1" x14ac:dyDescent="0.25">
      <c r="A27" s="6"/>
      <c r="B27" s="47" t="s">
        <v>19</v>
      </c>
      <c r="C27" s="55"/>
      <c r="D27" s="55"/>
      <c r="E27" s="55"/>
      <c r="F27" s="56"/>
      <c r="G27" s="57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3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8" t="s">
        <v>12</v>
      </c>
      <c r="C30" s="44" t="s">
        <v>13</v>
      </c>
      <c r="D30" s="44" t="s">
        <v>14</v>
      </c>
      <c r="E30" s="58" t="s">
        <v>52</v>
      </c>
      <c r="F30" s="44" t="s">
        <v>16</v>
      </c>
      <c r="G30" s="58" t="s">
        <v>17</v>
      </c>
      <c r="H30" s="22"/>
    </row>
    <row r="31" spans="1:8" ht="12" customHeight="1" x14ac:dyDescent="0.25">
      <c r="A31" s="6"/>
      <c r="B31" s="59" t="s">
        <v>81</v>
      </c>
      <c r="C31" s="60" t="s">
        <v>52</v>
      </c>
      <c r="D31" s="60" t="s">
        <v>52</v>
      </c>
      <c r="E31" s="60" t="s">
        <v>52</v>
      </c>
      <c r="F31" s="61" t="s">
        <v>52</v>
      </c>
      <c r="G31" s="62"/>
      <c r="H31" s="22"/>
    </row>
    <row r="32" spans="1:8" ht="12" customHeight="1" x14ac:dyDescent="0.25">
      <c r="A32" s="6"/>
      <c r="B32" s="63" t="s">
        <v>21</v>
      </c>
      <c r="C32" s="64"/>
      <c r="D32" s="64"/>
      <c r="E32" s="64"/>
      <c r="F32" s="65"/>
      <c r="G32" s="66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3" t="s">
        <v>22</v>
      </c>
      <c r="C34" s="67"/>
      <c r="D34" s="67"/>
      <c r="E34" s="67"/>
      <c r="F34" s="68"/>
      <c r="G34" s="69"/>
      <c r="H34" s="22"/>
    </row>
    <row r="35" spans="1:11" ht="24" customHeight="1" x14ac:dyDescent="0.25">
      <c r="A35" s="6"/>
      <c r="B35" s="58" t="s">
        <v>12</v>
      </c>
      <c r="C35" s="58" t="s">
        <v>13</v>
      </c>
      <c r="D35" s="58" t="s">
        <v>14</v>
      </c>
      <c r="E35" s="58" t="s">
        <v>15</v>
      </c>
      <c r="F35" s="44" t="s">
        <v>16</v>
      </c>
      <c r="G35" s="58" t="s">
        <v>17</v>
      </c>
      <c r="H35" s="22"/>
    </row>
    <row r="36" spans="1:11" ht="12.75" customHeight="1" x14ac:dyDescent="0.25">
      <c r="A36" s="6"/>
      <c r="B36" s="76" t="s">
        <v>81</v>
      </c>
      <c r="C36" s="73"/>
      <c r="D36" s="74"/>
      <c r="E36" s="73"/>
      <c r="F36" s="75"/>
      <c r="G36" s="75"/>
      <c r="H36" s="22"/>
    </row>
    <row r="37" spans="1:11" ht="12.75" customHeight="1" x14ac:dyDescent="0.25">
      <c r="A37" s="6"/>
      <c r="B37" s="63" t="s">
        <v>23</v>
      </c>
      <c r="C37" s="64"/>
      <c r="D37" s="64"/>
      <c r="E37" s="64"/>
      <c r="F37" s="64"/>
      <c r="G37" s="66"/>
      <c r="H37" s="22"/>
    </row>
    <row r="38" spans="1:11" ht="12" customHeight="1" x14ac:dyDescent="0.25">
      <c r="A38" s="6"/>
      <c r="B38" s="70"/>
      <c r="C38" s="70"/>
      <c r="D38" s="70"/>
      <c r="E38" s="70"/>
      <c r="F38" s="71"/>
      <c r="G38" s="72"/>
      <c r="H38" s="22"/>
    </row>
    <row r="39" spans="1:11" ht="12" customHeight="1" x14ac:dyDescent="0.25">
      <c r="A39" s="6"/>
      <c r="B39" s="43" t="s">
        <v>24</v>
      </c>
      <c r="C39" s="67"/>
      <c r="D39" s="67"/>
      <c r="E39" s="67"/>
      <c r="F39" s="68"/>
      <c r="G39" s="69"/>
      <c r="H39" s="22"/>
    </row>
    <row r="40" spans="1:11" ht="24" customHeight="1" x14ac:dyDescent="0.25">
      <c r="A40" s="6"/>
      <c r="B40" s="44" t="s">
        <v>25</v>
      </c>
      <c r="C40" s="44" t="s">
        <v>26</v>
      </c>
      <c r="D40" s="44" t="s">
        <v>27</v>
      </c>
      <c r="E40" s="44" t="s">
        <v>15</v>
      </c>
      <c r="F40" s="44" t="s">
        <v>16</v>
      </c>
      <c r="G40" s="77" t="s">
        <v>17</v>
      </c>
      <c r="H40" s="22"/>
      <c r="K40" s="2"/>
    </row>
    <row r="41" spans="1:11" ht="12.75" customHeight="1" x14ac:dyDescent="0.25">
      <c r="A41" s="6"/>
      <c r="B41" s="45" t="s">
        <v>61</v>
      </c>
      <c r="C41" s="50" t="s">
        <v>62</v>
      </c>
      <c r="D41" s="50">
        <v>12</v>
      </c>
      <c r="E41" s="48" t="s">
        <v>63</v>
      </c>
      <c r="F41" s="78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5" t="s">
        <v>64</v>
      </c>
      <c r="C42" s="50" t="s">
        <v>65</v>
      </c>
      <c r="D42" s="50">
        <v>2628</v>
      </c>
      <c r="E42" s="48" t="s">
        <v>60</v>
      </c>
      <c r="F42" s="78">
        <v>510</v>
      </c>
      <c r="G42" s="4">
        <f>D42*F42</f>
        <v>1340280</v>
      </c>
      <c r="H42" s="22"/>
    </row>
    <row r="43" spans="1:11" ht="12.75" customHeight="1" x14ac:dyDescent="0.25">
      <c r="A43" s="6"/>
      <c r="B43" s="45" t="s">
        <v>66</v>
      </c>
      <c r="C43" s="50" t="s">
        <v>67</v>
      </c>
      <c r="D43" s="50">
        <v>10</v>
      </c>
      <c r="E43" s="50" t="s">
        <v>60</v>
      </c>
      <c r="F43" s="51">
        <v>10000</v>
      </c>
      <c r="G43" s="4">
        <f>D43*F43</f>
        <v>100000</v>
      </c>
      <c r="H43" s="22"/>
    </row>
    <row r="44" spans="1:11" ht="13.5" customHeight="1" x14ac:dyDescent="0.25">
      <c r="A44" s="6"/>
      <c r="B44" s="63" t="s">
        <v>28</v>
      </c>
      <c r="C44" s="55"/>
      <c r="D44" s="55"/>
      <c r="E44" s="55"/>
      <c r="F44" s="56"/>
      <c r="G44" s="66">
        <f>SUM(G41:G43)</f>
        <v>1500280</v>
      </c>
      <c r="H44" s="22"/>
    </row>
    <row r="45" spans="1:11" ht="12" customHeight="1" x14ac:dyDescent="0.25">
      <c r="A45" s="6"/>
      <c r="B45" s="41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3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8" t="s">
        <v>30</v>
      </c>
      <c r="C47" s="44" t="s">
        <v>26</v>
      </c>
      <c r="D47" s="44" t="s">
        <v>27</v>
      </c>
      <c r="E47" s="58" t="s">
        <v>15</v>
      </c>
      <c r="F47" s="44" t="s">
        <v>16</v>
      </c>
      <c r="G47" s="58" t="s">
        <v>17</v>
      </c>
      <c r="H47" s="22"/>
    </row>
    <row r="48" spans="1:11" ht="16.5" customHeight="1" x14ac:dyDescent="0.25">
      <c r="A48" s="6"/>
      <c r="B48" s="41" t="s">
        <v>81</v>
      </c>
      <c r="C48" s="79" t="s">
        <v>52</v>
      </c>
      <c r="D48" s="79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3" t="s">
        <v>31</v>
      </c>
      <c r="C49" s="64"/>
      <c r="D49" s="64"/>
      <c r="E49" s="80"/>
      <c r="F49" s="65"/>
      <c r="G49" s="57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1" t="s">
        <v>32</v>
      </c>
      <c r="C51" s="82"/>
      <c r="D51" s="82"/>
      <c r="E51" s="82"/>
      <c r="F51" s="82"/>
      <c r="G51" s="83">
        <f>G27+G32+G37+G44+G49</f>
        <v>1955280</v>
      </c>
      <c r="H51" s="22"/>
    </row>
    <row r="52" spans="1:9" ht="12" customHeight="1" x14ac:dyDescent="0.25">
      <c r="A52" s="6"/>
      <c r="B52" s="84" t="s">
        <v>33</v>
      </c>
      <c r="C52" s="11"/>
      <c r="D52" s="11"/>
      <c r="E52" s="11"/>
      <c r="F52" s="11"/>
      <c r="G52" s="85">
        <f>G51*0.05</f>
        <v>97764</v>
      </c>
      <c r="H52" s="22"/>
    </row>
    <row r="53" spans="1:9" ht="12" customHeight="1" x14ac:dyDescent="0.25">
      <c r="A53" s="6"/>
      <c r="B53" s="86" t="s">
        <v>34</v>
      </c>
      <c r="C53" s="13"/>
      <c r="D53" s="13"/>
      <c r="E53" s="13"/>
      <c r="F53" s="13"/>
      <c r="G53" s="87">
        <f>G52+G51</f>
        <v>2053044</v>
      </c>
      <c r="H53" s="22"/>
    </row>
    <row r="54" spans="1:9" ht="12" customHeight="1" x14ac:dyDescent="0.25">
      <c r="A54" s="6"/>
      <c r="B54" s="84" t="s">
        <v>35</v>
      </c>
      <c r="C54" s="11"/>
      <c r="D54" s="11"/>
      <c r="E54" s="11"/>
      <c r="F54" s="11"/>
      <c r="G54" s="85">
        <f>G12</f>
        <v>2520000</v>
      </c>
      <c r="H54" s="22"/>
    </row>
    <row r="55" spans="1:9" ht="12" customHeight="1" x14ac:dyDescent="0.25">
      <c r="A55" s="6"/>
      <c r="B55" s="88" t="s">
        <v>36</v>
      </c>
      <c r="C55" s="89"/>
      <c r="D55" s="89"/>
      <c r="E55" s="89"/>
      <c r="F55" s="89"/>
      <c r="G55" s="90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1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1"/>
      <c r="H57" s="22"/>
    </row>
    <row r="58" spans="1:9" ht="12" customHeight="1" x14ac:dyDescent="0.25">
      <c r="A58" s="6"/>
      <c r="B58" s="96" t="s">
        <v>71</v>
      </c>
      <c r="C58" s="97"/>
      <c r="D58" s="97"/>
      <c r="E58" s="98"/>
      <c r="F58" s="15"/>
      <c r="G58" s="91"/>
      <c r="H58" s="22"/>
    </row>
    <row r="59" spans="1:9" ht="12" customHeight="1" x14ac:dyDescent="0.25">
      <c r="A59" s="6"/>
      <c r="B59" s="99" t="s">
        <v>37</v>
      </c>
      <c r="C59" s="15"/>
      <c r="D59" s="15"/>
      <c r="E59" s="100"/>
      <c r="F59" s="15"/>
      <c r="G59" s="91"/>
      <c r="H59" s="22"/>
    </row>
    <row r="60" spans="1:9" ht="12" customHeight="1" x14ac:dyDescent="0.25">
      <c r="A60" s="6"/>
      <c r="B60" s="99" t="s">
        <v>38</v>
      </c>
      <c r="C60" s="15"/>
      <c r="D60" s="15"/>
      <c r="E60" s="100"/>
      <c r="F60" s="15"/>
      <c r="G60" s="91"/>
      <c r="H60" s="22"/>
    </row>
    <row r="61" spans="1:9" ht="12" customHeight="1" x14ac:dyDescent="0.25">
      <c r="A61" s="6"/>
      <c r="B61" s="99" t="s">
        <v>39</v>
      </c>
      <c r="C61" s="15"/>
      <c r="D61" s="15"/>
      <c r="E61" s="100"/>
      <c r="F61" s="15"/>
      <c r="G61" s="91"/>
      <c r="H61" s="22"/>
    </row>
    <row r="62" spans="1:9" ht="12" customHeight="1" x14ac:dyDescent="0.25">
      <c r="A62" s="6"/>
      <c r="B62" s="99" t="s">
        <v>40</v>
      </c>
      <c r="C62" s="15"/>
      <c r="D62" s="15"/>
      <c r="E62" s="100"/>
      <c r="F62" s="15"/>
      <c r="G62" s="91"/>
      <c r="H62" s="22"/>
    </row>
    <row r="63" spans="1:9" ht="12" customHeight="1" x14ac:dyDescent="0.25">
      <c r="A63" s="6"/>
      <c r="B63" s="99" t="s">
        <v>41</v>
      </c>
      <c r="C63" s="15"/>
      <c r="D63" s="15"/>
      <c r="E63" s="100"/>
      <c r="F63" s="15"/>
      <c r="G63" s="91"/>
      <c r="H63" s="22"/>
    </row>
    <row r="64" spans="1:9" ht="12" customHeight="1" thickBot="1" x14ac:dyDescent="0.3">
      <c r="A64" s="6"/>
      <c r="B64" s="101" t="s">
        <v>42</v>
      </c>
      <c r="C64" s="102"/>
      <c r="D64" s="102"/>
      <c r="E64" s="103"/>
      <c r="F64" s="15"/>
      <c r="G64" s="91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1"/>
      <c r="H65" s="22"/>
    </row>
    <row r="66" spans="1:8" ht="12" customHeight="1" x14ac:dyDescent="0.25">
      <c r="A66" s="6"/>
      <c r="B66" s="124" t="s">
        <v>43</v>
      </c>
      <c r="C66" s="125"/>
      <c r="D66" s="104"/>
      <c r="E66" s="18"/>
      <c r="F66" s="18"/>
      <c r="G66" s="91"/>
      <c r="H66" s="22"/>
    </row>
    <row r="67" spans="1:8" ht="12" customHeight="1" x14ac:dyDescent="0.25">
      <c r="A67" s="6"/>
      <c r="B67" s="105" t="s">
        <v>30</v>
      </c>
      <c r="C67" s="106" t="s">
        <v>84</v>
      </c>
      <c r="D67" s="107" t="s">
        <v>44</v>
      </c>
      <c r="E67" s="18"/>
      <c r="F67" s="18"/>
      <c r="G67" s="91">
        <f>+F849</f>
        <v>0</v>
      </c>
      <c r="H67" s="22"/>
    </row>
    <row r="68" spans="1:8" ht="12" customHeight="1" x14ac:dyDescent="0.25">
      <c r="A68" s="6"/>
      <c r="B68" s="108" t="s">
        <v>45</v>
      </c>
      <c r="C68" s="109">
        <f>G27</f>
        <v>455000</v>
      </c>
      <c r="D68" s="110">
        <f>(C68/C74)</f>
        <v>0.22162213766485278</v>
      </c>
      <c r="E68" s="18"/>
      <c r="F68" s="18"/>
      <c r="G68" s="91"/>
      <c r="H68" s="22"/>
    </row>
    <row r="69" spans="1:8" ht="12" customHeight="1" x14ac:dyDescent="0.25">
      <c r="A69" s="6"/>
      <c r="B69" s="108" t="s">
        <v>46</v>
      </c>
      <c r="C69" s="109">
        <f>G32</f>
        <v>0</v>
      </c>
      <c r="D69" s="110">
        <v>0</v>
      </c>
      <c r="E69" s="18"/>
      <c r="F69" s="18"/>
      <c r="G69" s="91"/>
      <c r="H69" s="22"/>
    </row>
    <row r="70" spans="1:8" ht="12" customHeight="1" x14ac:dyDescent="0.25">
      <c r="A70" s="6"/>
      <c r="B70" s="108" t="s">
        <v>47</v>
      </c>
      <c r="C70" s="109">
        <f>G37</f>
        <v>0</v>
      </c>
      <c r="D70" s="110">
        <f>(C70/C74)</f>
        <v>0</v>
      </c>
      <c r="E70" s="18"/>
      <c r="F70" s="18"/>
      <c r="G70" s="91"/>
      <c r="H70" s="22"/>
    </row>
    <row r="71" spans="1:8" ht="12" customHeight="1" x14ac:dyDescent="0.25">
      <c r="A71" s="6"/>
      <c r="B71" s="108" t="s">
        <v>25</v>
      </c>
      <c r="C71" s="109">
        <f>G44</f>
        <v>1500280</v>
      </c>
      <c r="D71" s="110">
        <f>(C71/C74)</f>
        <v>0.7307588147160996</v>
      </c>
      <c r="E71" s="18"/>
      <c r="F71" s="18"/>
      <c r="G71" s="91"/>
      <c r="H71" s="22"/>
    </row>
    <row r="72" spans="1:8" ht="12" customHeight="1" x14ac:dyDescent="0.25">
      <c r="A72" s="6"/>
      <c r="B72" s="108" t="s">
        <v>48</v>
      </c>
      <c r="C72" s="111">
        <f>G49</f>
        <v>0</v>
      </c>
      <c r="D72" s="110">
        <f>(C72/C74)</f>
        <v>0</v>
      </c>
      <c r="E72" s="19"/>
      <c r="F72" s="19"/>
      <c r="G72" s="91"/>
      <c r="H72" s="22"/>
    </row>
    <row r="73" spans="1:8" ht="12" customHeight="1" x14ac:dyDescent="0.25">
      <c r="A73" s="6"/>
      <c r="B73" s="108" t="s">
        <v>49</v>
      </c>
      <c r="C73" s="111">
        <f>G52</f>
        <v>97764</v>
      </c>
      <c r="D73" s="110">
        <f>(C73/C74)</f>
        <v>4.7619047619047616E-2</v>
      </c>
      <c r="E73" s="19"/>
      <c r="F73" s="19"/>
      <c r="G73" s="91"/>
      <c r="H73" s="22"/>
    </row>
    <row r="74" spans="1:8" ht="12" customHeight="1" x14ac:dyDescent="0.25">
      <c r="A74" s="6"/>
      <c r="B74" s="105" t="s">
        <v>83</v>
      </c>
      <c r="C74" s="112">
        <f>SUM(C68:C73)</f>
        <v>2053044</v>
      </c>
      <c r="D74" s="113">
        <f>SUM(D68:D73)</f>
        <v>1</v>
      </c>
      <c r="E74" s="19"/>
      <c r="F74" s="19"/>
      <c r="G74" s="91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1"/>
      <c r="H75" s="22"/>
    </row>
    <row r="76" spans="1:8" ht="12" customHeight="1" x14ac:dyDescent="0.25">
      <c r="A76" s="6"/>
      <c r="B76" s="92"/>
      <c r="C76" s="14"/>
      <c r="D76" s="14"/>
      <c r="E76" s="14"/>
      <c r="F76" s="14"/>
      <c r="G76" s="91"/>
      <c r="H76" s="22"/>
    </row>
    <row r="77" spans="1:8" ht="12" customHeight="1" x14ac:dyDescent="0.25">
      <c r="A77" s="6"/>
      <c r="B77" s="123" t="s">
        <v>56</v>
      </c>
      <c r="C77" s="123"/>
      <c r="D77" s="123"/>
      <c r="E77" s="123"/>
      <c r="F77" s="19"/>
      <c r="G77" s="91"/>
      <c r="H77" s="22"/>
    </row>
    <row r="78" spans="1:8" ht="12" customHeight="1" x14ac:dyDescent="0.25">
      <c r="A78" s="6"/>
      <c r="B78" s="105" t="s">
        <v>85</v>
      </c>
      <c r="C78" s="114">
        <v>10000</v>
      </c>
      <c r="D78" s="114">
        <f>G9</f>
        <v>12600</v>
      </c>
      <c r="E78" s="114">
        <v>28000</v>
      </c>
      <c r="F78" s="20"/>
      <c r="G78" s="93"/>
      <c r="H78" s="22"/>
    </row>
    <row r="79" spans="1:8" ht="12" customHeight="1" x14ac:dyDescent="0.25">
      <c r="A79" s="6"/>
      <c r="B79" s="105" t="s">
        <v>55</v>
      </c>
      <c r="C79" s="112">
        <f>(G53/C78)</f>
        <v>205.30439999999999</v>
      </c>
      <c r="D79" s="112">
        <f>(G53/D78)</f>
        <v>162.94</v>
      </c>
      <c r="E79" s="112">
        <f>(G53/E78)</f>
        <v>73.322999999999993</v>
      </c>
      <c r="F79" s="20"/>
      <c r="G79" s="93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4"/>
      <c r="C81" s="94"/>
      <c r="D81" s="94"/>
      <c r="E81" s="94"/>
      <c r="F81" s="94"/>
      <c r="G81" s="95"/>
      <c r="H81" s="22"/>
    </row>
    <row r="82" spans="2:8" ht="11.25" customHeight="1" x14ac:dyDescent="0.25">
      <c r="B82" s="94"/>
      <c r="C82" s="94"/>
      <c r="D82" s="94"/>
      <c r="E82" s="94"/>
      <c r="F82" s="94"/>
      <c r="G82" s="95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2022-03-02T18:16:11Z</cp:lastPrinted>
  <dcterms:created xsi:type="dcterms:W3CDTF">2020-11-27T12:49:26Z</dcterms:created>
  <dcterms:modified xsi:type="dcterms:W3CDTF">2023-03-21T17:38:34Z</dcterms:modified>
</cp:coreProperties>
</file>