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475"/>
  </bookViews>
  <sheets>
    <sheet name="HORTALIZA EN GRAL" sheetId="4" r:id="rId1"/>
    <sheet name="Hoja1" sheetId="1" state="hidden" r:id="rId2"/>
    <sheet name="Hoja2" sheetId="2" state="hidden" r:id="rId3"/>
    <sheet name="Hoja3" sheetId="3" state="hidden" r:id="rId4"/>
  </sheets>
  <definedNames>
    <definedName name="_xlnm.Print_Area" localSheetId="0">'HORTALIZA EN GRAL'!$B$1:$G$62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4" l="1"/>
  <c r="G41" i="4"/>
  <c r="G40" i="4"/>
  <c r="G39" i="4"/>
  <c r="G38" i="4"/>
  <c r="G37" i="4"/>
  <c r="G32" i="4"/>
  <c r="G33" i="4" s="1"/>
  <c r="G31" i="4"/>
  <c r="G21" i="4"/>
  <c r="G20" i="4"/>
  <c r="G19" i="4"/>
  <c r="G18" i="4"/>
  <c r="G17" i="4"/>
  <c r="G16" i="4"/>
  <c r="G15" i="4"/>
  <c r="G43" i="4" l="1"/>
  <c r="G22" i="4"/>
  <c r="G50" i="4" l="1"/>
  <c r="G51" i="4" s="1"/>
  <c r="G52" i="4" l="1"/>
  <c r="G54" i="4" s="1"/>
</calcChain>
</file>

<file path=xl/sharedStrings.xml><?xml version="1.0" encoding="utf-8"?>
<sst xmlns="http://schemas.openxmlformats.org/spreadsheetml/2006/main" count="126" uniqueCount="83">
  <si>
    <t>RUBRO o CULTIVO</t>
  </si>
  <si>
    <t>HORTALIZA EN GENERAL</t>
  </si>
  <si>
    <t>RENDIMIENTO (Un/Há.)</t>
  </si>
  <si>
    <t>VARIEDAD</t>
  </si>
  <si>
    <t>FECHA ESTIMADA  PRECIO VENTA</t>
  </si>
  <si>
    <t>NIVEL TECNOLOGICO</t>
  </si>
  <si>
    <t>MEDIO</t>
  </si>
  <si>
    <t>REGION</t>
  </si>
  <si>
    <t>Xa Los Lagos</t>
  </si>
  <si>
    <t>INGRESO ESPERADO, con IVA ($)</t>
  </si>
  <si>
    <t>AREA</t>
  </si>
  <si>
    <t>DESTINO PRODUCCION</t>
  </si>
  <si>
    <t>CONSUMO FRESCO</t>
  </si>
  <si>
    <t>COMUNA/LOCALIDAD</t>
  </si>
  <si>
    <t>FECHA DE COSECHA</t>
  </si>
  <si>
    <t>FECHA PRECIO INSUMOS</t>
  </si>
  <si>
    <t>CONTINGENCIA</t>
  </si>
  <si>
    <t>Costos directos  de Producción por hectárea (Incluye IVA)</t>
  </si>
  <si>
    <t>MANO DE OBRA</t>
  </si>
  <si>
    <t>Labores</t>
  </si>
  <si>
    <t>Unidad</t>
  </si>
  <si>
    <t>N° Jornadas</t>
  </si>
  <si>
    <t>Época</t>
  </si>
  <si>
    <t xml:space="preserve"> Precio Unitario ($) </t>
  </si>
  <si>
    <t xml:space="preserve"> Sub Total ($) </t>
  </si>
  <si>
    <t>Melgadura</t>
  </si>
  <si>
    <t>JH</t>
  </si>
  <si>
    <t>Almacigo - Trasplante</t>
  </si>
  <si>
    <t>Mezcla Fertiliz. y otros</t>
  </si>
  <si>
    <t>Aplicación Biocidas (3)</t>
  </si>
  <si>
    <t>Riego</t>
  </si>
  <si>
    <t>Aporca, limpias, fertiliz.,otr</t>
  </si>
  <si>
    <t>Cosecha ,recolección,selección</t>
  </si>
  <si>
    <t>Subtotal Jornadas Hombre</t>
  </si>
  <si>
    <t>JORNADAS ANIMAL</t>
  </si>
  <si>
    <t>Subtotal Jornadas Animal</t>
  </si>
  <si>
    <t>MAQUINARIA</t>
  </si>
  <si>
    <t>Aradura</t>
  </si>
  <si>
    <t>JM</t>
  </si>
  <si>
    <t>Temporada</t>
  </si>
  <si>
    <t>Rastraje</t>
  </si>
  <si>
    <t>Subtotal Costo Maquinaria</t>
  </si>
  <si>
    <t>INSUMOS</t>
  </si>
  <si>
    <t>Insumos</t>
  </si>
  <si>
    <t>Unidad (Kg./Lt.)</t>
  </si>
  <si>
    <t>Cantidad (Kg., Lt)</t>
  </si>
  <si>
    <t>Nitromag</t>
  </si>
  <si>
    <t>Kg</t>
  </si>
  <si>
    <t>Sep-Octubre</t>
  </si>
  <si>
    <t>Superfosfato triple</t>
  </si>
  <si>
    <t>Muriato de Potasio</t>
  </si>
  <si>
    <t>Carbonato de Calcio</t>
  </si>
  <si>
    <t>Abril</t>
  </si>
  <si>
    <t>Herbicida</t>
  </si>
  <si>
    <t>Lt</t>
  </si>
  <si>
    <t>Semilla</t>
  </si>
  <si>
    <t>Septiembre</t>
  </si>
  <si>
    <t>Subtotal Insumos</t>
  </si>
  <si>
    <t>OTROS</t>
  </si>
  <si>
    <t>Item</t>
  </si>
  <si>
    <t>Fletes  insumos(1)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</si>
  <si>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</si>
  <si>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</si>
  <si>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</si>
  <si>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</si>
  <si>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</si>
  <si>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</si>
  <si>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</si>
  <si>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</si>
  <si>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IVA.</t>
  </si>
  <si>
    <t>2.  Precio de Insumos corresponde a  precios  colocados en el predio</t>
  </si>
  <si>
    <t xml:space="preserve">3. Precio esperado por ventas corresponde a precio colocado en el domicilio del comprador, inc. Ingreso a Feria 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</si>
  <si>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</si>
  <si>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</si>
  <si>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</si>
  <si>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Cilantro, acelgas,espinacas,perejil</t>
  </si>
  <si>
    <t xml:space="preserve">Varios </t>
  </si>
  <si>
    <t>Varios</t>
  </si>
  <si>
    <t>CASTRO</t>
  </si>
  <si>
    <t>DALCAHUE, CASTRO, PUQUELDON</t>
  </si>
  <si>
    <t>marzo-dic 23</t>
  </si>
  <si>
    <t>HELADAS, SEQUIA, VIENTO</t>
  </si>
  <si>
    <t>PRECIO ESPERADO PROMEDIO ($/Un)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</si>
</sst>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&quot;$&quot;\ * #,##0_-;\-&quot;$&quot;\ * #,##0_-;_-&quot;$&quot;\ * &quot;-&quot;_-;_-@_-"/>
    <numFmt numFmtId="166" formatCode="0.0%"/>
    <numFmt numFmtId="167" formatCode="_-* #,##0_-;\-* #,##0_-;_-* &quot;-&quot;??_-;_-@_-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</font>
    <font>
      <b/>
      <sz val="7"/>
      <color indexed="9"/>
      <name val="Calibri"/>
    </font>
    <font>
      <sz val="7"/>
      <color theme="0"/>
      <name val="Calibri"/>
    </font>
    <font>
      <b/>
      <i/>
      <sz val="7"/>
      <color indexed="9"/>
      <name val="Calibri"/>
    </font>
    <font>
      <b/>
      <i/>
      <sz val="7"/>
      <color theme="1"/>
      <name val="Calibri"/>
    </font>
    <font>
      <b/>
      <sz val="7"/>
      <color theme="0"/>
      <name val="Calibri"/>
    </font>
    <font>
      <sz val="7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166" fontId="2" fillId="0" borderId="0" xfId="1" applyNumberFormat="1" applyFont="1"/>
    <xf numFmtId="167" fontId="2" fillId="0" borderId="0" xfId="2" applyNumberFormat="1" applyFont="1"/>
    <xf numFmtId="167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wrapText="1"/>
    </xf>
    <xf numFmtId="17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67" fontId="4" fillId="0" borderId="0" xfId="2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</xf>
    <xf numFmtId="165" fontId="10" fillId="0" borderId="1" xfId="0" applyNumberFormat="1" applyFont="1" applyBorder="1" applyProtection="1">
      <protection locked="0"/>
    </xf>
    <xf numFmtId="165" fontId="10" fillId="0" borderId="1" xfId="0" applyNumberFormat="1" applyFont="1" applyBorder="1"/>
    <xf numFmtId="165" fontId="10" fillId="2" borderId="1" xfId="0" applyNumberFormat="1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</xf>
    <xf numFmtId="165" fontId="10" fillId="0" borderId="1" xfId="0" applyNumberFormat="1" applyFont="1" applyBorder="1" applyProtection="1"/>
    <xf numFmtId="0" fontId="9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167" fontId="6" fillId="5" borderId="4" xfId="2" applyNumberFormat="1" applyFont="1" applyFill="1" applyBorder="1" applyAlignment="1">
      <alignment vertical="center"/>
    </xf>
    <xf numFmtId="167" fontId="6" fillId="5" borderId="5" xfId="2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167" fontId="6" fillId="4" borderId="4" xfId="2" applyNumberFormat="1" applyFont="1" applyFill="1" applyBorder="1" applyAlignment="1">
      <alignment vertical="center"/>
    </xf>
    <xf numFmtId="167" fontId="6" fillId="4" borderId="5" xfId="2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Fill="1" applyBorder="1"/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167" fontId="9" fillId="4" borderId="1" xfId="2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/>
    <xf numFmtId="167" fontId="6" fillId="4" borderId="1" xfId="2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horizontal="right"/>
    </xf>
    <xf numFmtId="17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168" fontId="10" fillId="0" borderId="1" xfId="0" applyNumberFormat="1" applyFont="1" applyBorder="1" applyAlignment="1">
      <alignment horizontal="center"/>
    </xf>
    <xf numFmtId="3" fontId="10" fillId="2" borderId="1" xfId="0" applyNumberFormat="1" applyFont="1" applyFill="1" applyBorder="1" applyAlignment="1">
      <alignment horizontal="right" indent="1"/>
    </xf>
    <xf numFmtId="3" fontId="4" fillId="0" borderId="1" xfId="0" applyNumberFormat="1" applyFont="1" applyBorder="1"/>
    <xf numFmtId="0" fontId="10" fillId="0" borderId="1" xfId="0" applyFont="1" applyBorder="1" applyAlignment="1"/>
    <xf numFmtId="0" fontId="10" fillId="2" borderId="1" xfId="0" applyFont="1" applyFill="1" applyBorder="1" applyAlignment="1"/>
    <xf numFmtId="0" fontId="10" fillId="0" borderId="1" xfId="0" applyFont="1" applyBorder="1" applyAlignment="1" applyProtection="1"/>
    <xf numFmtId="0" fontId="10" fillId="2" borderId="1" xfId="0" applyFont="1" applyFill="1" applyBorder="1" applyAlignment="1" applyProtection="1"/>
    <xf numFmtId="0" fontId="4" fillId="0" borderId="1" xfId="0" applyFont="1" applyBorder="1"/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8">
    <cellStyle name="Millares 2" xfId="2"/>
    <cellStyle name="Moneda 2" xfId="3"/>
    <cellStyle name="Normal" xfId="0" builtinId="0"/>
    <cellStyle name="Normal 2" xfId="4"/>
    <cellStyle name="Normal 4" xfId="5"/>
    <cellStyle name="Normal 4 2" xfId="6"/>
    <cellStyle name="Porcentaje" xfId="1" builtinId="5"/>
    <cellStyle name="Porcentaje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showGridLines="0" tabSelected="1" topLeftCell="B1" zoomScale="140" zoomScaleNormal="140" workbookViewId="0">
      <selection activeCell="H4" sqref="H4"/>
    </sheetView>
  </sheetViews>
  <sheetFormatPr baseColWidth="10" defaultColWidth="11.42578125" defaultRowHeight="12" x14ac:dyDescent="0.2"/>
  <cols>
    <col min="1" max="1" width="3.140625" style="1" customWidth="1"/>
    <col min="2" max="2" width="25.140625" style="1" customWidth="1"/>
    <col min="3" max="3" width="20.28515625" style="1" customWidth="1"/>
    <col min="4" max="4" width="8.85546875" style="1" customWidth="1"/>
    <col min="5" max="5" width="11.42578125" style="1"/>
    <col min="6" max="6" width="13.28515625" style="1" customWidth="1"/>
    <col min="7" max="7" width="14.42578125" style="1" customWidth="1"/>
    <col min="8" max="256" width="11.42578125" style="1"/>
    <col min="257" max="257" width="3.140625" style="1" customWidth="1"/>
    <col min="258" max="258" width="21.28515625" style="1" customWidth="1"/>
    <col min="259" max="259" width="20.28515625" style="1" customWidth="1"/>
    <col min="260" max="262" width="11.42578125" style="1"/>
    <col min="263" max="263" width="14.42578125" style="1" customWidth="1"/>
    <col min="264" max="512" width="11.42578125" style="1"/>
    <col min="513" max="513" width="3.140625" style="1" customWidth="1"/>
    <col min="514" max="514" width="21.28515625" style="1" customWidth="1"/>
    <col min="515" max="515" width="20.28515625" style="1" customWidth="1"/>
    <col min="516" max="518" width="11.42578125" style="1"/>
    <col min="519" max="519" width="14.42578125" style="1" customWidth="1"/>
    <col min="520" max="768" width="11.42578125" style="1"/>
    <col min="769" max="769" width="3.140625" style="1" customWidth="1"/>
    <col min="770" max="770" width="21.28515625" style="1" customWidth="1"/>
    <col min="771" max="771" width="20.28515625" style="1" customWidth="1"/>
    <col min="772" max="774" width="11.42578125" style="1"/>
    <col min="775" max="775" width="14.42578125" style="1" customWidth="1"/>
    <col min="776" max="1024" width="11.42578125" style="1"/>
    <col min="1025" max="1025" width="3.140625" style="1" customWidth="1"/>
    <col min="1026" max="1026" width="21.28515625" style="1" customWidth="1"/>
    <col min="1027" max="1027" width="20.28515625" style="1" customWidth="1"/>
    <col min="1028" max="1030" width="11.42578125" style="1"/>
    <col min="1031" max="1031" width="14.42578125" style="1" customWidth="1"/>
    <col min="1032" max="1280" width="11.42578125" style="1"/>
    <col min="1281" max="1281" width="3.140625" style="1" customWidth="1"/>
    <col min="1282" max="1282" width="21.28515625" style="1" customWidth="1"/>
    <col min="1283" max="1283" width="20.28515625" style="1" customWidth="1"/>
    <col min="1284" max="1286" width="11.42578125" style="1"/>
    <col min="1287" max="1287" width="14.42578125" style="1" customWidth="1"/>
    <col min="1288" max="1536" width="11.42578125" style="1"/>
    <col min="1537" max="1537" width="3.140625" style="1" customWidth="1"/>
    <col min="1538" max="1538" width="21.28515625" style="1" customWidth="1"/>
    <col min="1539" max="1539" width="20.28515625" style="1" customWidth="1"/>
    <col min="1540" max="1542" width="11.42578125" style="1"/>
    <col min="1543" max="1543" width="14.42578125" style="1" customWidth="1"/>
    <col min="1544" max="1792" width="11.42578125" style="1"/>
    <col min="1793" max="1793" width="3.140625" style="1" customWidth="1"/>
    <col min="1794" max="1794" width="21.28515625" style="1" customWidth="1"/>
    <col min="1795" max="1795" width="20.28515625" style="1" customWidth="1"/>
    <col min="1796" max="1798" width="11.42578125" style="1"/>
    <col min="1799" max="1799" width="14.42578125" style="1" customWidth="1"/>
    <col min="1800" max="2048" width="11.42578125" style="1"/>
    <col min="2049" max="2049" width="3.140625" style="1" customWidth="1"/>
    <col min="2050" max="2050" width="21.28515625" style="1" customWidth="1"/>
    <col min="2051" max="2051" width="20.28515625" style="1" customWidth="1"/>
    <col min="2052" max="2054" width="11.42578125" style="1"/>
    <col min="2055" max="2055" width="14.42578125" style="1" customWidth="1"/>
    <col min="2056" max="2304" width="11.42578125" style="1"/>
    <col min="2305" max="2305" width="3.140625" style="1" customWidth="1"/>
    <col min="2306" max="2306" width="21.28515625" style="1" customWidth="1"/>
    <col min="2307" max="2307" width="20.28515625" style="1" customWidth="1"/>
    <col min="2308" max="2310" width="11.42578125" style="1"/>
    <col min="2311" max="2311" width="14.42578125" style="1" customWidth="1"/>
    <col min="2312" max="2560" width="11.42578125" style="1"/>
    <col min="2561" max="2561" width="3.140625" style="1" customWidth="1"/>
    <col min="2562" max="2562" width="21.28515625" style="1" customWidth="1"/>
    <col min="2563" max="2563" width="20.28515625" style="1" customWidth="1"/>
    <col min="2564" max="2566" width="11.42578125" style="1"/>
    <col min="2567" max="2567" width="14.42578125" style="1" customWidth="1"/>
    <col min="2568" max="2816" width="11.42578125" style="1"/>
    <col min="2817" max="2817" width="3.140625" style="1" customWidth="1"/>
    <col min="2818" max="2818" width="21.28515625" style="1" customWidth="1"/>
    <col min="2819" max="2819" width="20.28515625" style="1" customWidth="1"/>
    <col min="2820" max="2822" width="11.42578125" style="1"/>
    <col min="2823" max="2823" width="14.42578125" style="1" customWidth="1"/>
    <col min="2824" max="3072" width="11.42578125" style="1"/>
    <col min="3073" max="3073" width="3.140625" style="1" customWidth="1"/>
    <col min="3074" max="3074" width="21.28515625" style="1" customWidth="1"/>
    <col min="3075" max="3075" width="20.28515625" style="1" customWidth="1"/>
    <col min="3076" max="3078" width="11.42578125" style="1"/>
    <col min="3079" max="3079" width="14.42578125" style="1" customWidth="1"/>
    <col min="3080" max="3328" width="11.42578125" style="1"/>
    <col min="3329" max="3329" width="3.140625" style="1" customWidth="1"/>
    <col min="3330" max="3330" width="21.28515625" style="1" customWidth="1"/>
    <col min="3331" max="3331" width="20.28515625" style="1" customWidth="1"/>
    <col min="3332" max="3334" width="11.42578125" style="1"/>
    <col min="3335" max="3335" width="14.42578125" style="1" customWidth="1"/>
    <col min="3336" max="3584" width="11.42578125" style="1"/>
    <col min="3585" max="3585" width="3.140625" style="1" customWidth="1"/>
    <col min="3586" max="3586" width="21.28515625" style="1" customWidth="1"/>
    <col min="3587" max="3587" width="20.28515625" style="1" customWidth="1"/>
    <col min="3588" max="3590" width="11.42578125" style="1"/>
    <col min="3591" max="3591" width="14.42578125" style="1" customWidth="1"/>
    <col min="3592" max="3840" width="11.42578125" style="1"/>
    <col min="3841" max="3841" width="3.140625" style="1" customWidth="1"/>
    <col min="3842" max="3842" width="21.28515625" style="1" customWidth="1"/>
    <col min="3843" max="3843" width="20.28515625" style="1" customWidth="1"/>
    <col min="3844" max="3846" width="11.42578125" style="1"/>
    <col min="3847" max="3847" width="14.42578125" style="1" customWidth="1"/>
    <col min="3848" max="4096" width="11.42578125" style="1"/>
    <col min="4097" max="4097" width="3.140625" style="1" customWidth="1"/>
    <col min="4098" max="4098" width="21.28515625" style="1" customWidth="1"/>
    <col min="4099" max="4099" width="20.28515625" style="1" customWidth="1"/>
    <col min="4100" max="4102" width="11.42578125" style="1"/>
    <col min="4103" max="4103" width="14.42578125" style="1" customWidth="1"/>
    <col min="4104" max="4352" width="11.42578125" style="1"/>
    <col min="4353" max="4353" width="3.140625" style="1" customWidth="1"/>
    <col min="4354" max="4354" width="21.28515625" style="1" customWidth="1"/>
    <col min="4355" max="4355" width="20.28515625" style="1" customWidth="1"/>
    <col min="4356" max="4358" width="11.42578125" style="1"/>
    <col min="4359" max="4359" width="14.42578125" style="1" customWidth="1"/>
    <col min="4360" max="4608" width="11.42578125" style="1"/>
    <col min="4609" max="4609" width="3.140625" style="1" customWidth="1"/>
    <col min="4610" max="4610" width="21.28515625" style="1" customWidth="1"/>
    <col min="4611" max="4611" width="20.28515625" style="1" customWidth="1"/>
    <col min="4612" max="4614" width="11.42578125" style="1"/>
    <col min="4615" max="4615" width="14.42578125" style="1" customWidth="1"/>
    <col min="4616" max="4864" width="11.42578125" style="1"/>
    <col min="4865" max="4865" width="3.140625" style="1" customWidth="1"/>
    <col min="4866" max="4866" width="21.28515625" style="1" customWidth="1"/>
    <col min="4867" max="4867" width="20.28515625" style="1" customWidth="1"/>
    <col min="4868" max="4870" width="11.42578125" style="1"/>
    <col min="4871" max="4871" width="14.42578125" style="1" customWidth="1"/>
    <col min="4872" max="5120" width="11.42578125" style="1"/>
    <col min="5121" max="5121" width="3.140625" style="1" customWidth="1"/>
    <col min="5122" max="5122" width="21.28515625" style="1" customWidth="1"/>
    <col min="5123" max="5123" width="20.28515625" style="1" customWidth="1"/>
    <col min="5124" max="5126" width="11.42578125" style="1"/>
    <col min="5127" max="5127" width="14.42578125" style="1" customWidth="1"/>
    <col min="5128" max="5376" width="11.42578125" style="1"/>
    <col min="5377" max="5377" width="3.140625" style="1" customWidth="1"/>
    <col min="5378" max="5378" width="21.28515625" style="1" customWidth="1"/>
    <col min="5379" max="5379" width="20.28515625" style="1" customWidth="1"/>
    <col min="5380" max="5382" width="11.42578125" style="1"/>
    <col min="5383" max="5383" width="14.42578125" style="1" customWidth="1"/>
    <col min="5384" max="5632" width="11.42578125" style="1"/>
    <col min="5633" max="5633" width="3.140625" style="1" customWidth="1"/>
    <col min="5634" max="5634" width="21.28515625" style="1" customWidth="1"/>
    <col min="5635" max="5635" width="20.28515625" style="1" customWidth="1"/>
    <col min="5636" max="5638" width="11.42578125" style="1"/>
    <col min="5639" max="5639" width="14.42578125" style="1" customWidth="1"/>
    <col min="5640" max="5888" width="11.42578125" style="1"/>
    <col min="5889" max="5889" width="3.140625" style="1" customWidth="1"/>
    <col min="5890" max="5890" width="21.28515625" style="1" customWidth="1"/>
    <col min="5891" max="5891" width="20.28515625" style="1" customWidth="1"/>
    <col min="5892" max="5894" width="11.42578125" style="1"/>
    <col min="5895" max="5895" width="14.42578125" style="1" customWidth="1"/>
    <col min="5896" max="6144" width="11.42578125" style="1"/>
    <col min="6145" max="6145" width="3.140625" style="1" customWidth="1"/>
    <col min="6146" max="6146" width="21.28515625" style="1" customWidth="1"/>
    <col min="6147" max="6147" width="20.28515625" style="1" customWidth="1"/>
    <col min="6148" max="6150" width="11.42578125" style="1"/>
    <col min="6151" max="6151" width="14.42578125" style="1" customWidth="1"/>
    <col min="6152" max="6400" width="11.42578125" style="1"/>
    <col min="6401" max="6401" width="3.140625" style="1" customWidth="1"/>
    <col min="6402" max="6402" width="21.28515625" style="1" customWidth="1"/>
    <col min="6403" max="6403" width="20.28515625" style="1" customWidth="1"/>
    <col min="6404" max="6406" width="11.42578125" style="1"/>
    <col min="6407" max="6407" width="14.42578125" style="1" customWidth="1"/>
    <col min="6408" max="6656" width="11.42578125" style="1"/>
    <col min="6657" max="6657" width="3.140625" style="1" customWidth="1"/>
    <col min="6658" max="6658" width="21.28515625" style="1" customWidth="1"/>
    <col min="6659" max="6659" width="20.28515625" style="1" customWidth="1"/>
    <col min="6660" max="6662" width="11.42578125" style="1"/>
    <col min="6663" max="6663" width="14.42578125" style="1" customWidth="1"/>
    <col min="6664" max="6912" width="11.42578125" style="1"/>
    <col min="6913" max="6913" width="3.140625" style="1" customWidth="1"/>
    <col min="6914" max="6914" width="21.28515625" style="1" customWidth="1"/>
    <col min="6915" max="6915" width="20.28515625" style="1" customWidth="1"/>
    <col min="6916" max="6918" width="11.42578125" style="1"/>
    <col min="6919" max="6919" width="14.42578125" style="1" customWidth="1"/>
    <col min="6920" max="7168" width="11.42578125" style="1"/>
    <col min="7169" max="7169" width="3.140625" style="1" customWidth="1"/>
    <col min="7170" max="7170" width="21.28515625" style="1" customWidth="1"/>
    <col min="7171" max="7171" width="20.28515625" style="1" customWidth="1"/>
    <col min="7172" max="7174" width="11.42578125" style="1"/>
    <col min="7175" max="7175" width="14.42578125" style="1" customWidth="1"/>
    <col min="7176" max="7424" width="11.42578125" style="1"/>
    <col min="7425" max="7425" width="3.140625" style="1" customWidth="1"/>
    <col min="7426" max="7426" width="21.28515625" style="1" customWidth="1"/>
    <col min="7427" max="7427" width="20.28515625" style="1" customWidth="1"/>
    <col min="7428" max="7430" width="11.42578125" style="1"/>
    <col min="7431" max="7431" width="14.42578125" style="1" customWidth="1"/>
    <col min="7432" max="7680" width="11.42578125" style="1"/>
    <col min="7681" max="7681" width="3.140625" style="1" customWidth="1"/>
    <col min="7682" max="7682" width="21.28515625" style="1" customWidth="1"/>
    <col min="7683" max="7683" width="20.28515625" style="1" customWidth="1"/>
    <col min="7684" max="7686" width="11.42578125" style="1"/>
    <col min="7687" max="7687" width="14.42578125" style="1" customWidth="1"/>
    <col min="7688" max="7936" width="11.42578125" style="1"/>
    <col min="7937" max="7937" width="3.140625" style="1" customWidth="1"/>
    <col min="7938" max="7938" width="21.28515625" style="1" customWidth="1"/>
    <col min="7939" max="7939" width="20.28515625" style="1" customWidth="1"/>
    <col min="7940" max="7942" width="11.42578125" style="1"/>
    <col min="7943" max="7943" width="14.42578125" style="1" customWidth="1"/>
    <col min="7944" max="8192" width="11.42578125" style="1"/>
    <col min="8193" max="8193" width="3.140625" style="1" customWidth="1"/>
    <col min="8194" max="8194" width="21.28515625" style="1" customWidth="1"/>
    <col min="8195" max="8195" width="20.28515625" style="1" customWidth="1"/>
    <col min="8196" max="8198" width="11.42578125" style="1"/>
    <col min="8199" max="8199" width="14.42578125" style="1" customWidth="1"/>
    <col min="8200" max="8448" width="11.42578125" style="1"/>
    <col min="8449" max="8449" width="3.140625" style="1" customWidth="1"/>
    <col min="8450" max="8450" width="21.28515625" style="1" customWidth="1"/>
    <col min="8451" max="8451" width="20.28515625" style="1" customWidth="1"/>
    <col min="8452" max="8454" width="11.42578125" style="1"/>
    <col min="8455" max="8455" width="14.42578125" style="1" customWidth="1"/>
    <col min="8456" max="8704" width="11.42578125" style="1"/>
    <col min="8705" max="8705" width="3.140625" style="1" customWidth="1"/>
    <col min="8706" max="8706" width="21.28515625" style="1" customWidth="1"/>
    <col min="8707" max="8707" width="20.28515625" style="1" customWidth="1"/>
    <col min="8708" max="8710" width="11.42578125" style="1"/>
    <col min="8711" max="8711" width="14.42578125" style="1" customWidth="1"/>
    <col min="8712" max="8960" width="11.42578125" style="1"/>
    <col min="8961" max="8961" width="3.140625" style="1" customWidth="1"/>
    <col min="8962" max="8962" width="21.28515625" style="1" customWidth="1"/>
    <col min="8963" max="8963" width="20.28515625" style="1" customWidth="1"/>
    <col min="8964" max="8966" width="11.42578125" style="1"/>
    <col min="8967" max="8967" width="14.42578125" style="1" customWidth="1"/>
    <col min="8968" max="9216" width="11.42578125" style="1"/>
    <col min="9217" max="9217" width="3.140625" style="1" customWidth="1"/>
    <col min="9218" max="9218" width="21.28515625" style="1" customWidth="1"/>
    <col min="9219" max="9219" width="20.28515625" style="1" customWidth="1"/>
    <col min="9220" max="9222" width="11.42578125" style="1"/>
    <col min="9223" max="9223" width="14.42578125" style="1" customWidth="1"/>
    <col min="9224" max="9472" width="11.42578125" style="1"/>
    <col min="9473" max="9473" width="3.140625" style="1" customWidth="1"/>
    <col min="9474" max="9474" width="21.28515625" style="1" customWidth="1"/>
    <col min="9475" max="9475" width="20.28515625" style="1" customWidth="1"/>
    <col min="9476" max="9478" width="11.42578125" style="1"/>
    <col min="9479" max="9479" width="14.42578125" style="1" customWidth="1"/>
    <col min="9480" max="9728" width="11.42578125" style="1"/>
    <col min="9729" max="9729" width="3.140625" style="1" customWidth="1"/>
    <col min="9730" max="9730" width="21.28515625" style="1" customWidth="1"/>
    <col min="9731" max="9731" width="20.28515625" style="1" customWidth="1"/>
    <col min="9732" max="9734" width="11.42578125" style="1"/>
    <col min="9735" max="9735" width="14.42578125" style="1" customWidth="1"/>
    <col min="9736" max="9984" width="11.42578125" style="1"/>
    <col min="9985" max="9985" width="3.140625" style="1" customWidth="1"/>
    <col min="9986" max="9986" width="21.28515625" style="1" customWidth="1"/>
    <col min="9987" max="9987" width="20.28515625" style="1" customWidth="1"/>
    <col min="9988" max="9990" width="11.42578125" style="1"/>
    <col min="9991" max="9991" width="14.42578125" style="1" customWidth="1"/>
    <col min="9992" max="10240" width="11.42578125" style="1"/>
    <col min="10241" max="10241" width="3.140625" style="1" customWidth="1"/>
    <col min="10242" max="10242" width="21.28515625" style="1" customWidth="1"/>
    <col min="10243" max="10243" width="20.28515625" style="1" customWidth="1"/>
    <col min="10244" max="10246" width="11.42578125" style="1"/>
    <col min="10247" max="10247" width="14.42578125" style="1" customWidth="1"/>
    <col min="10248" max="10496" width="11.42578125" style="1"/>
    <col min="10497" max="10497" width="3.140625" style="1" customWidth="1"/>
    <col min="10498" max="10498" width="21.28515625" style="1" customWidth="1"/>
    <col min="10499" max="10499" width="20.28515625" style="1" customWidth="1"/>
    <col min="10500" max="10502" width="11.42578125" style="1"/>
    <col min="10503" max="10503" width="14.42578125" style="1" customWidth="1"/>
    <col min="10504" max="10752" width="11.42578125" style="1"/>
    <col min="10753" max="10753" width="3.140625" style="1" customWidth="1"/>
    <col min="10754" max="10754" width="21.28515625" style="1" customWidth="1"/>
    <col min="10755" max="10755" width="20.28515625" style="1" customWidth="1"/>
    <col min="10756" max="10758" width="11.42578125" style="1"/>
    <col min="10759" max="10759" width="14.42578125" style="1" customWidth="1"/>
    <col min="10760" max="11008" width="11.42578125" style="1"/>
    <col min="11009" max="11009" width="3.140625" style="1" customWidth="1"/>
    <col min="11010" max="11010" width="21.28515625" style="1" customWidth="1"/>
    <col min="11011" max="11011" width="20.28515625" style="1" customWidth="1"/>
    <col min="11012" max="11014" width="11.42578125" style="1"/>
    <col min="11015" max="11015" width="14.42578125" style="1" customWidth="1"/>
    <col min="11016" max="11264" width="11.42578125" style="1"/>
    <col min="11265" max="11265" width="3.140625" style="1" customWidth="1"/>
    <col min="11266" max="11266" width="21.28515625" style="1" customWidth="1"/>
    <col min="11267" max="11267" width="20.28515625" style="1" customWidth="1"/>
    <col min="11268" max="11270" width="11.42578125" style="1"/>
    <col min="11271" max="11271" width="14.42578125" style="1" customWidth="1"/>
    <col min="11272" max="11520" width="11.42578125" style="1"/>
    <col min="11521" max="11521" width="3.140625" style="1" customWidth="1"/>
    <col min="11522" max="11522" width="21.28515625" style="1" customWidth="1"/>
    <col min="11523" max="11523" width="20.28515625" style="1" customWidth="1"/>
    <col min="11524" max="11526" width="11.42578125" style="1"/>
    <col min="11527" max="11527" width="14.42578125" style="1" customWidth="1"/>
    <col min="11528" max="11776" width="11.42578125" style="1"/>
    <col min="11777" max="11777" width="3.140625" style="1" customWidth="1"/>
    <col min="11778" max="11778" width="21.28515625" style="1" customWidth="1"/>
    <col min="11779" max="11779" width="20.28515625" style="1" customWidth="1"/>
    <col min="11780" max="11782" width="11.42578125" style="1"/>
    <col min="11783" max="11783" width="14.42578125" style="1" customWidth="1"/>
    <col min="11784" max="12032" width="11.42578125" style="1"/>
    <col min="12033" max="12033" width="3.140625" style="1" customWidth="1"/>
    <col min="12034" max="12034" width="21.28515625" style="1" customWidth="1"/>
    <col min="12035" max="12035" width="20.28515625" style="1" customWidth="1"/>
    <col min="12036" max="12038" width="11.42578125" style="1"/>
    <col min="12039" max="12039" width="14.42578125" style="1" customWidth="1"/>
    <col min="12040" max="12288" width="11.42578125" style="1"/>
    <col min="12289" max="12289" width="3.140625" style="1" customWidth="1"/>
    <col min="12290" max="12290" width="21.28515625" style="1" customWidth="1"/>
    <col min="12291" max="12291" width="20.28515625" style="1" customWidth="1"/>
    <col min="12292" max="12294" width="11.42578125" style="1"/>
    <col min="12295" max="12295" width="14.42578125" style="1" customWidth="1"/>
    <col min="12296" max="12544" width="11.42578125" style="1"/>
    <col min="12545" max="12545" width="3.140625" style="1" customWidth="1"/>
    <col min="12546" max="12546" width="21.28515625" style="1" customWidth="1"/>
    <col min="12547" max="12547" width="20.28515625" style="1" customWidth="1"/>
    <col min="12548" max="12550" width="11.42578125" style="1"/>
    <col min="12551" max="12551" width="14.42578125" style="1" customWidth="1"/>
    <col min="12552" max="12800" width="11.42578125" style="1"/>
    <col min="12801" max="12801" width="3.140625" style="1" customWidth="1"/>
    <col min="12802" max="12802" width="21.28515625" style="1" customWidth="1"/>
    <col min="12803" max="12803" width="20.28515625" style="1" customWidth="1"/>
    <col min="12804" max="12806" width="11.42578125" style="1"/>
    <col min="12807" max="12807" width="14.42578125" style="1" customWidth="1"/>
    <col min="12808" max="13056" width="11.42578125" style="1"/>
    <col min="13057" max="13057" width="3.140625" style="1" customWidth="1"/>
    <col min="13058" max="13058" width="21.28515625" style="1" customWidth="1"/>
    <col min="13059" max="13059" width="20.28515625" style="1" customWidth="1"/>
    <col min="13060" max="13062" width="11.42578125" style="1"/>
    <col min="13063" max="13063" width="14.42578125" style="1" customWidth="1"/>
    <col min="13064" max="13312" width="11.42578125" style="1"/>
    <col min="13313" max="13313" width="3.140625" style="1" customWidth="1"/>
    <col min="13314" max="13314" width="21.28515625" style="1" customWidth="1"/>
    <col min="13315" max="13315" width="20.28515625" style="1" customWidth="1"/>
    <col min="13316" max="13318" width="11.42578125" style="1"/>
    <col min="13319" max="13319" width="14.42578125" style="1" customWidth="1"/>
    <col min="13320" max="13568" width="11.42578125" style="1"/>
    <col min="13569" max="13569" width="3.140625" style="1" customWidth="1"/>
    <col min="13570" max="13570" width="21.28515625" style="1" customWidth="1"/>
    <col min="13571" max="13571" width="20.28515625" style="1" customWidth="1"/>
    <col min="13572" max="13574" width="11.42578125" style="1"/>
    <col min="13575" max="13575" width="14.42578125" style="1" customWidth="1"/>
    <col min="13576" max="13824" width="11.42578125" style="1"/>
    <col min="13825" max="13825" width="3.140625" style="1" customWidth="1"/>
    <col min="13826" max="13826" width="21.28515625" style="1" customWidth="1"/>
    <col min="13827" max="13827" width="20.28515625" style="1" customWidth="1"/>
    <col min="13828" max="13830" width="11.42578125" style="1"/>
    <col min="13831" max="13831" width="14.42578125" style="1" customWidth="1"/>
    <col min="13832" max="14080" width="11.42578125" style="1"/>
    <col min="14081" max="14081" width="3.140625" style="1" customWidth="1"/>
    <col min="14082" max="14082" width="21.28515625" style="1" customWidth="1"/>
    <col min="14083" max="14083" width="20.28515625" style="1" customWidth="1"/>
    <col min="14084" max="14086" width="11.42578125" style="1"/>
    <col min="14087" max="14087" width="14.42578125" style="1" customWidth="1"/>
    <col min="14088" max="14336" width="11.42578125" style="1"/>
    <col min="14337" max="14337" width="3.140625" style="1" customWidth="1"/>
    <col min="14338" max="14338" width="21.28515625" style="1" customWidth="1"/>
    <col min="14339" max="14339" width="20.28515625" style="1" customWidth="1"/>
    <col min="14340" max="14342" width="11.42578125" style="1"/>
    <col min="14343" max="14343" width="14.42578125" style="1" customWidth="1"/>
    <col min="14344" max="14592" width="11.42578125" style="1"/>
    <col min="14593" max="14593" width="3.140625" style="1" customWidth="1"/>
    <col min="14594" max="14594" width="21.28515625" style="1" customWidth="1"/>
    <col min="14595" max="14595" width="20.28515625" style="1" customWidth="1"/>
    <col min="14596" max="14598" width="11.42578125" style="1"/>
    <col min="14599" max="14599" width="14.42578125" style="1" customWidth="1"/>
    <col min="14600" max="14848" width="11.42578125" style="1"/>
    <col min="14849" max="14849" width="3.140625" style="1" customWidth="1"/>
    <col min="14850" max="14850" width="21.28515625" style="1" customWidth="1"/>
    <col min="14851" max="14851" width="20.28515625" style="1" customWidth="1"/>
    <col min="14852" max="14854" width="11.42578125" style="1"/>
    <col min="14855" max="14855" width="14.42578125" style="1" customWidth="1"/>
    <col min="14856" max="15104" width="11.42578125" style="1"/>
    <col min="15105" max="15105" width="3.140625" style="1" customWidth="1"/>
    <col min="15106" max="15106" width="21.28515625" style="1" customWidth="1"/>
    <col min="15107" max="15107" width="20.28515625" style="1" customWidth="1"/>
    <col min="15108" max="15110" width="11.42578125" style="1"/>
    <col min="15111" max="15111" width="14.42578125" style="1" customWidth="1"/>
    <col min="15112" max="15360" width="11.42578125" style="1"/>
    <col min="15361" max="15361" width="3.140625" style="1" customWidth="1"/>
    <col min="15362" max="15362" width="21.28515625" style="1" customWidth="1"/>
    <col min="15363" max="15363" width="20.28515625" style="1" customWidth="1"/>
    <col min="15364" max="15366" width="11.42578125" style="1"/>
    <col min="15367" max="15367" width="14.42578125" style="1" customWidth="1"/>
    <col min="15368" max="15616" width="11.42578125" style="1"/>
    <col min="15617" max="15617" width="3.140625" style="1" customWidth="1"/>
    <col min="15618" max="15618" width="21.28515625" style="1" customWidth="1"/>
    <col min="15619" max="15619" width="20.28515625" style="1" customWidth="1"/>
    <col min="15620" max="15622" width="11.42578125" style="1"/>
    <col min="15623" max="15623" width="14.42578125" style="1" customWidth="1"/>
    <col min="15624" max="15872" width="11.42578125" style="1"/>
    <col min="15873" max="15873" width="3.140625" style="1" customWidth="1"/>
    <col min="15874" max="15874" width="21.28515625" style="1" customWidth="1"/>
    <col min="15875" max="15875" width="20.28515625" style="1" customWidth="1"/>
    <col min="15876" max="15878" width="11.42578125" style="1"/>
    <col min="15879" max="15879" width="14.42578125" style="1" customWidth="1"/>
    <col min="15880" max="16128" width="11.42578125" style="1"/>
    <col min="16129" max="16129" width="3.140625" style="1" customWidth="1"/>
    <col min="16130" max="16130" width="21.28515625" style="1" customWidth="1"/>
    <col min="16131" max="16131" width="20.28515625" style="1" customWidth="1"/>
    <col min="16132" max="16134" width="11.42578125" style="1"/>
    <col min="16135" max="16135" width="14.42578125" style="1" customWidth="1"/>
    <col min="16136" max="16384" width="11.42578125" style="1"/>
  </cols>
  <sheetData>
    <row r="1" spans="1:7" ht="14.1" customHeight="1" x14ac:dyDescent="0.2">
      <c r="A1" s="7"/>
      <c r="B1" s="7"/>
      <c r="C1" s="7"/>
      <c r="D1" s="7"/>
      <c r="E1" s="7"/>
      <c r="F1" s="7"/>
      <c r="G1" s="7"/>
    </row>
    <row r="2" spans="1:7" ht="14.1" customHeight="1" x14ac:dyDescent="0.2">
      <c r="A2" s="7"/>
      <c r="B2" s="39" t="s">
        <v>0</v>
      </c>
      <c r="C2" s="50" t="s">
        <v>1</v>
      </c>
      <c r="D2" s="7"/>
      <c r="E2" s="64" t="s">
        <v>2</v>
      </c>
      <c r="F2" s="64"/>
      <c r="G2" s="48">
        <v>20000</v>
      </c>
    </row>
    <row r="3" spans="1:7" ht="14.1" customHeight="1" x14ac:dyDescent="0.2">
      <c r="A3" s="7"/>
      <c r="B3" s="41" t="s">
        <v>3</v>
      </c>
      <c r="C3" s="51" t="s">
        <v>75</v>
      </c>
      <c r="D3" s="7"/>
      <c r="E3" s="65" t="s">
        <v>4</v>
      </c>
      <c r="F3" s="65"/>
      <c r="G3" s="49" t="s">
        <v>80</v>
      </c>
    </row>
    <row r="4" spans="1:7" ht="14.1" customHeight="1" x14ac:dyDescent="0.2">
      <c r="A4" s="7"/>
      <c r="B4" s="41" t="s">
        <v>5</v>
      </c>
      <c r="C4" s="50" t="s">
        <v>6</v>
      </c>
      <c r="D4" s="7"/>
      <c r="E4" s="65" t="s">
        <v>82</v>
      </c>
      <c r="F4" s="65"/>
      <c r="G4" s="48">
        <v>700</v>
      </c>
    </row>
    <row r="5" spans="1:7" ht="14.1" customHeight="1" x14ac:dyDescent="0.2">
      <c r="A5" s="7"/>
      <c r="B5" s="41" t="s">
        <v>7</v>
      </c>
      <c r="C5" s="50" t="s">
        <v>8</v>
      </c>
      <c r="D5" s="7"/>
      <c r="E5" s="40" t="s">
        <v>9</v>
      </c>
      <c r="F5" s="40"/>
      <c r="G5" s="48">
        <v>14000000</v>
      </c>
    </row>
    <row r="6" spans="1:7" ht="14.1" customHeight="1" x14ac:dyDescent="0.2">
      <c r="A6" s="7"/>
      <c r="B6" s="41" t="s">
        <v>10</v>
      </c>
      <c r="C6" s="52" t="s">
        <v>78</v>
      </c>
      <c r="D6" s="7"/>
      <c r="E6" s="65" t="s">
        <v>11</v>
      </c>
      <c r="F6" s="65"/>
      <c r="G6" s="50" t="s">
        <v>12</v>
      </c>
    </row>
    <row r="7" spans="1:7" ht="14.1" customHeight="1" x14ac:dyDescent="0.2">
      <c r="A7" s="7"/>
      <c r="B7" s="41" t="s">
        <v>13</v>
      </c>
      <c r="C7" s="52" t="s">
        <v>79</v>
      </c>
      <c r="D7" s="7"/>
      <c r="E7" s="65" t="s">
        <v>14</v>
      </c>
      <c r="F7" s="65"/>
      <c r="G7" s="49" t="s">
        <v>80</v>
      </c>
    </row>
    <row r="8" spans="1:7" ht="14.1" customHeight="1" x14ac:dyDescent="0.2">
      <c r="A8" s="7"/>
      <c r="B8" s="41" t="s">
        <v>15</v>
      </c>
      <c r="C8" s="49">
        <v>44986</v>
      </c>
      <c r="D8" s="7"/>
      <c r="E8" s="63" t="s">
        <v>16</v>
      </c>
      <c r="F8" s="63"/>
      <c r="G8" s="50" t="s">
        <v>81</v>
      </c>
    </row>
    <row r="9" spans="1:7" ht="14.1" customHeight="1" x14ac:dyDescent="0.2">
      <c r="A9" s="7"/>
      <c r="B9" s="8"/>
      <c r="C9" s="9"/>
      <c r="D9" s="10"/>
      <c r="E9" s="10"/>
      <c r="F9" s="10"/>
      <c r="G9" s="11"/>
    </row>
    <row r="10" spans="1:7" ht="14.1" customHeight="1" x14ac:dyDescent="0.2">
      <c r="A10" s="7"/>
      <c r="B10" s="67" t="s">
        <v>17</v>
      </c>
      <c r="C10" s="68"/>
      <c r="D10" s="68"/>
      <c r="E10" s="68"/>
      <c r="F10" s="68"/>
      <c r="G10" s="68"/>
    </row>
    <row r="11" spans="1:7" ht="14.1" customHeight="1" x14ac:dyDescent="0.2">
      <c r="A11" s="7"/>
      <c r="B11" s="12"/>
      <c r="C11" s="13"/>
      <c r="D11" s="13"/>
      <c r="E11" s="13"/>
      <c r="F11" s="13"/>
      <c r="G11" s="13"/>
    </row>
    <row r="12" spans="1:7" ht="14.1" customHeight="1" x14ac:dyDescent="0.2">
      <c r="A12" s="7"/>
      <c r="B12" s="7"/>
      <c r="C12" s="14"/>
      <c r="D12" s="14"/>
      <c r="E12" s="15"/>
      <c r="F12" s="16"/>
      <c r="G12" s="7"/>
    </row>
    <row r="13" spans="1:7" ht="14.1" customHeight="1" x14ac:dyDescent="0.2">
      <c r="A13" s="7"/>
      <c r="B13" s="47" t="s">
        <v>18</v>
      </c>
      <c r="C13" s="13"/>
      <c r="D13" s="13"/>
      <c r="E13" s="13"/>
      <c r="F13" s="17"/>
      <c r="G13" s="17"/>
    </row>
    <row r="14" spans="1:7" ht="14.1" customHeight="1" x14ac:dyDescent="0.2">
      <c r="A14" s="7"/>
      <c r="B14" s="43" t="s">
        <v>19</v>
      </c>
      <c r="C14" s="43" t="s">
        <v>20</v>
      </c>
      <c r="D14" s="43" t="s">
        <v>21</v>
      </c>
      <c r="E14" s="43" t="s">
        <v>22</v>
      </c>
      <c r="F14" s="44" t="s">
        <v>23</v>
      </c>
      <c r="G14" s="44" t="s">
        <v>24</v>
      </c>
    </row>
    <row r="15" spans="1:7" ht="14.1" customHeight="1" x14ac:dyDescent="0.2">
      <c r="A15" s="7"/>
      <c r="B15" s="61" t="s">
        <v>25</v>
      </c>
      <c r="C15" s="20" t="s">
        <v>26</v>
      </c>
      <c r="D15" s="18">
        <v>0.5</v>
      </c>
      <c r="E15" s="23" t="s">
        <v>39</v>
      </c>
      <c r="F15" s="28">
        <v>35000</v>
      </c>
      <c r="G15" s="25">
        <f t="shared" ref="G15:G21" si="0">F15*D15</f>
        <v>17500</v>
      </c>
    </row>
    <row r="16" spans="1:7" ht="14.1" customHeight="1" x14ac:dyDescent="0.2">
      <c r="A16" s="7"/>
      <c r="B16" s="61" t="s">
        <v>27</v>
      </c>
      <c r="C16" s="20" t="s">
        <v>26</v>
      </c>
      <c r="D16" s="18">
        <v>8</v>
      </c>
      <c r="E16" s="23" t="s">
        <v>39</v>
      </c>
      <c r="F16" s="28">
        <v>35000</v>
      </c>
      <c r="G16" s="25">
        <f t="shared" si="0"/>
        <v>280000</v>
      </c>
    </row>
    <row r="17" spans="1:8" ht="14.1" customHeight="1" x14ac:dyDescent="0.2">
      <c r="A17" s="7"/>
      <c r="B17" s="61" t="s">
        <v>28</v>
      </c>
      <c r="C17" s="20" t="s">
        <v>26</v>
      </c>
      <c r="D17" s="18">
        <v>3</v>
      </c>
      <c r="E17" s="23" t="s">
        <v>39</v>
      </c>
      <c r="F17" s="28">
        <v>35000</v>
      </c>
      <c r="G17" s="25">
        <f t="shared" si="0"/>
        <v>105000</v>
      </c>
    </row>
    <row r="18" spans="1:8" ht="14.1" customHeight="1" x14ac:dyDescent="0.2">
      <c r="A18" s="7"/>
      <c r="B18" s="61" t="s">
        <v>29</v>
      </c>
      <c r="C18" s="20" t="s">
        <v>26</v>
      </c>
      <c r="D18" s="18">
        <v>3</v>
      </c>
      <c r="E18" s="23" t="s">
        <v>39</v>
      </c>
      <c r="F18" s="28">
        <v>35000</v>
      </c>
      <c r="G18" s="25">
        <f t="shared" si="0"/>
        <v>105000</v>
      </c>
    </row>
    <row r="19" spans="1:8" ht="14.1" customHeight="1" x14ac:dyDescent="0.2">
      <c r="A19" s="7"/>
      <c r="B19" s="61" t="s">
        <v>30</v>
      </c>
      <c r="C19" s="20" t="s">
        <v>26</v>
      </c>
      <c r="D19" s="18">
        <v>10</v>
      </c>
      <c r="E19" s="23" t="s">
        <v>39</v>
      </c>
      <c r="F19" s="28">
        <v>35000</v>
      </c>
      <c r="G19" s="25">
        <f t="shared" si="0"/>
        <v>350000</v>
      </c>
    </row>
    <row r="20" spans="1:8" ht="14.1" customHeight="1" x14ac:dyDescent="0.2">
      <c r="A20" s="7"/>
      <c r="B20" s="61" t="s">
        <v>31</v>
      </c>
      <c r="C20" s="20" t="s">
        <v>26</v>
      </c>
      <c r="D20" s="18">
        <v>16</v>
      </c>
      <c r="E20" s="23" t="s">
        <v>39</v>
      </c>
      <c r="F20" s="28">
        <v>35000</v>
      </c>
      <c r="G20" s="25">
        <f t="shared" si="0"/>
        <v>560000</v>
      </c>
    </row>
    <row r="21" spans="1:8" ht="14.1" customHeight="1" x14ac:dyDescent="0.2">
      <c r="A21" s="7"/>
      <c r="B21" s="62" t="s">
        <v>32</v>
      </c>
      <c r="C21" s="21" t="s">
        <v>26</v>
      </c>
      <c r="D21" s="22">
        <v>35</v>
      </c>
      <c r="E21" s="23" t="s">
        <v>39</v>
      </c>
      <c r="F21" s="28">
        <v>35000</v>
      </c>
      <c r="G21" s="45">
        <f t="shared" si="0"/>
        <v>1225000</v>
      </c>
    </row>
    <row r="22" spans="1:8" ht="14.1" customHeight="1" x14ac:dyDescent="0.2">
      <c r="A22" s="7"/>
      <c r="B22" s="66" t="s">
        <v>33</v>
      </c>
      <c r="C22" s="66"/>
      <c r="D22" s="66"/>
      <c r="E22" s="69"/>
      <c r="F22" s="66"/>
      <c r="G22" s="46">
        <f>SUM(G15:G21)</f>
        <v>2642500</v>
      </c>
    </row>
    <row r="23" spans="1:8" ht="14.1" customHeight="1" x14ac:dyDescent="0.2">
      <c r="A23" s="10"/>
      <c r="B23" s="10"/>
      <c r="C23" s="10"/>
      <c r="D23" s="10"/>
      <c r="E23" s="11"/>
      <c r="F23" s="10"/>
      <c r="G23" s="10"/>
      <c r="H23" s="2"/>
    </row>
    <row r="24" spans="1:8" ht="14.1" customHeight="1" x14ac:dyDescent="0.2">
      <c r="A24" s="7"/>
      <c r="B24" s="47" t="s">
        <v>34</v>
      </c>
      <c r="C24" s="13"/>
      <c r="D24" s="13"/>
      <c r="E24" s="13"/>
      <c r="F24" s="17"/>
      <c r="G24" s="17"/>
    </row>
    <row r="25" spans="1:8" ht="14.1" customHeight="1" x14ac:dyDescent="0.2">
      <c r="A25" s="7"/>
      <c r="B25" s="43" t="s">
        <v>19</v>
      </c>
      <c r="C25" s="43" t="s">
        <v>20</v>
      </c>
      <c r="D25" s="43" t="s">
        <v>21</v>
      </c>
      <c r="E25" s="43" t="s">
        <v>22</v>
      </c>
      <c r="F25" s="44" t="s">
        <v>23</v>
      </c>
      <c r="G25" s="44" t="s">
        <v>24</v>
      </c>
    </row>
    <row r="26" spans="1:8" ht="14.1" customHeight="1" x14ac:dyDescent="0.2">
      <c r="A26" s="7"/>
      <c r="B26" s="40"/>
      <c r="C26" s="42"/>
      <c r="D26" s="40"/>
      <c r="E26" s="42"/>
      <c r="F26" s="40"/>
      <c r="G26" s="40"/>
    </row>
    <row r="27" spans="1:8" ht="14.1" customHeight="1" x14ac:dyDescent="0.2">
      <c r="A27" s="7"/>
      <c r="B27" s="66" t="s">
        <v>35</v>
      </c>
      <c r="C27" s="66"/>
      <c r="D27" s="66"/>
      <c r="E27" s="69"/>
      <c r="F27" s="66"/>
      <c r="G27" s="46"/>
    </row>
    <row r="28" spans="1:8" ht="14.1" customHeight="1" x14ac:dyDescent="0.2">
      <c r="A28" s="10"/>
      <c r="B28" s="10"/>
      <c r="C28" s="10"/>
      <c r="D28" s="10"/>
      <c r="E28" s="11"/>
      <c r="F28" s="10"/>
      <c r="G28" s="10"/>
      <c r="H28" s="2"/>
    </row>
    <row r="29" spans="1:8" ht="14.1" customHeight="1" x14ac:dyDescent="0.2">
      <c r="A29" s="7"/>
      <c r="B29" s="47" t="s">
        <v>36</v>
      </c>
      <c r="C29" s="13"/>
      <c r="D29" s="13"/>
      <c r="E29" s="13"/>
      <c r="F29" s="17"/>
      <c r="G29" s="17"/>
    </row>
    <row r="30" spans="1:8" ht="14.1" customHeight="1" x14ac:dyDescent="0.2">
      <c r="A30" s="7"/>
      <c r="B30" s="43" t="s">
        <v>19</v>
      </c>
      <c r="C30" s="43" t="s">
        <v>20</v>
      </c>
      <c r="D30" s="43" t="s">
        <v>21</v>
      </c>
      <c r="E30" s="43" t="s">
        <v>22</v>
      </c>
      <c r="F30" s="44" t="s">
        <v>23</v>
      </c>
      <c r="G30" s="44" t="s">
        <v>24</v>
      </c>
    </row>
    <row r="31" spans="1:8" ht="14.1" customHeight="1" x14ac:dyDescent="0.2">
      <c r="A31" s="7"/>
      <c r="B31" s="61" t="s">
        <v>37</v>
      </c>
      <c r="C31" s="20" t="s">
        <v>38</v>
      </c>
      <c r="D31" s="18">
        <v>2.5</v>
      </c>
      <c r="E31" s="23" t="s">
        <v>39</v>
      </c>
      <c r="F31" s="28">
        <v>40000</v>
      </c>
      <c r="G31" s="25">
        <f>F31*D31</f>
        <v>100000</v>
      </c>
    </row>
    <row r="32" spans="1:8" ht="14.1" customHeight="1" x14ac:dyDescent="0.2">
      <c r="A32" s="7"/>
      <c r="B32" s="61" t="s">
        <v>40</v>
      </c>
      <c r="C32" s="20" t="s">
        <v>38</v>
      </c>
      <c r="D32" s="18">
        <v>4.5</v>
      </c>
      <c r="E32" s="23" t="s">
        <v>39</v>
      </c>
      <c r="F32" s="28">
        <v>40000</v>
      </c>
      <c r="G32" s="25">
        <f>F32*D32</f>
        <v>180000</v>
      </c>
    </row>
    <row r="33" spans="1:11" ht="14.1" customHeight="1" x14ac:dyDescent="0.2">
      <c r="A33" s="7"/>
      <c r="B33" s="66" t="s">
        <v>41</v>
      </c>
      <c r="C33" s="66"/>
      <c r="D33" s="66"/>
      <c r="E33" s="69"/>
      <c r="F33" s="66"/>
      <c r="G33" s="46">
        <f>SUM(G31:G32)</f>
        <v>280000</v>
      </c>
    </row>
    <row r="34" spans="1:11" ht="14.1" customHeight="1" x14ac:dyDescent="0.2">
      <c r="A34" s="10"/>
      <c r="B34" s="10"/>
      <c r="C34" s="10"/>
      <c r="D34" s="10"/>
      <c r="E34" s="11"/>
      <c r="F34" s="10"/>
      <c r="G34" s="10"/>
      <c r="H34" s="2"/>
    </row>
    <row r="35" spans="1:11" ht="14.1" customHeight="1" x14ac:dyDescent="0.2">
      <c r="A35" s="7"/>
      <c r="B35" s="47" t="s">
        <v>42</v>
      </c>
      <c r="C35" s="13"/>
      <c r="D35" s="13"/>
      <c r="E35" s="13"/>
      <c r="F35" s="17"/>
      <c r="G35" s="17"/>
    </row>
    <row r="36" spans="1:11" ht="14.1" customHeight="1" x14ac:dyDescent="0.2">
      <c r="A36" s="7"/>
      <c r="B36" s="43" t="s">
        <v>43</v>
      </c>
      <c r="C36" s="43" t="s">
        <v>44</v>
      </c>
      <c r="D36" s="43" t="s">
        <v>45</v>
      </c>
      <c r="E36" s="43" t="s">
        <v>22</v>
      </c>
      <c r="F36" s="44" t="s">
        <v>23</v>
      </c>
      <c r="G36" s="44" t="s">
        <v>24</v>
      </c>
    </row>
    <row r="37" spans="1:11" ht="14.1" customHeight="1" x14ac:dyDescent="0.2">
      <c r="A37" s="7"/>
      <c r="B37" s="59" t="s">
        <v>46</v>
      </c>
      <c r="C37" s="23" t="s">
        <v>47</v>
      </c>
      <c r="D37" s="18">
        <v>450</v>
      </c>
      <c r="E37" s="23" t="s">
        <v>48</v>
      </c>
      <c r="F37" s="24">
        <v>800</v>
      </c>
      <c r="G37" s="25">
        <f t="shared" ref="G37:G41" si="1">F37*D37</f>
        <v>360000</v>
      </c>
      <c r="H37" s="3"/>
      <c r="I37" s="4"/>
      <c r="J37" s="5"/>
      <c r="K37" s="4"/>
    </row>
    <row r="38" spans="1:11" ht="14.1" customHeight="1" x14ac:dyDescent="0.2">
      <c r="A38" s="7"/>
      <c r="B38" s="59" t="s">
        <v>49</v>
      </c>
      <c r="C38" s="23" t="s">
        <v>47</v>
      </c>
      <c r="D38" s="18">
        <v>200</v>
      </c>
      <c r="E38" s="23" t="s">
        <v>48</v>
      </c>
      <c r="F38" s="24">
        <v>970</v>
      </c>
      <c r="G38" s="25">
        <f t="shared" si="1"/>
        <v>194000</v>
      </c>
      <c r="H38" s="3"/>
      <c r="I38" s="4"/>
      <c r="J38" s="5"/>
      <c r="K38" s="4"/>
    </row>
    <row r="39" spans="1:11" ht="14.1" customHeight="1" x14ac:dyDescent="0.2">
      <c r="A39" s="7"/>
      <c r="B39" s="59" t="s">
        <v>50</v>
      </c>
      <c r="C39" s="23" t="s">
        <v>47</v>
      </c>
      <c r="D39" s="18">
        <v>100</v>
      </c>
      <c r="E39" s="23" t="s">
        <v>48</v>
      </c>
      <c r="F39" s="24">
        <v>940</v>
      </c>
      <c r="G39" s="25">
        <f t="shared" si="1"/>
        <v>94000</v>
      </c>
      <c r="H39" s="3"/>
      <c r="I39" s="4"/>
      <c r="J39" s="5"/>
      <c r="K39" s="4"/>
    </row>
    <row r="40" spans="1:11" ht="14.1" customHeight="1" x14ac:dyDescent="0.2">
      <c r="A40" s="7"/>
      <c r="B40" s="59" t="s">
        <v>51</v>
      </c>
      <c r="C40" s="23" t="s">
        <v>47</v>
      </c>
      <c r="D40" s="18">
        <v>1000</v>
      </c>
      <c r="E40" s="23" t="s">
        <v>52</v>
      </c>
      <c r="F40" s="26">
        <v>120</v>
      </c>
      <c r="G40" s="25">
        <f t="shared" si="1"/>
        <v>120000</v>
      </c>
      <c r="H40" s="3"/>
      <c r="I40" s="4"/>
      <c r="J40" s="5"/>
      <c r="K40" s="4"/>
    </row>
    <row r="41" spans="1:11" ht="14.1" customHeight="1" x14ac:dyDescent="0.2">
      <c r="A41" s="7"/>
      <c r="B41" s="60" t="s">
        <v>53</v>
      </c>
      <c r="C41" s="27" t="s">
        <v>54</v>
      </c>
      <c r="D41" s="22">
        <v>1</v>
      </c>
      <c r="E41" s="27" t="s">
        <v>48</v>
      </c>
      <c r="F41" s="28">
        <v>25000</v>
      </c>
      <c r="G41" s="25">
        <f t="shared" si="1"/>
        <v>25000</v>
      </c>
      <c r="H41" s="3"/>
      <c r="I41" s="4"/>
      <c r="J41" s="5"/>
      <c r="K41" s="4"/>
    </row>
    <row r="42" spans="1:11" ht="14.1" customHeight="1" x14ac:dyDescent="0.2">
      <c r="A42" s="7"/>
      <c r="B42" s="60" t="s">
        <v>55</v>
      </c>
      <c r="C42" s="23" t="s">
        <v>47</v>
      </c>
      <c r="D42" s="18" t="s">
        <v>76</v>
      </c>
      <c r="E42" s="27" t="s">
        <v>56</v>
      </c>
      <c r="F42" s="53" t="s">
        <v>77</v>
      </c>
      <c r="G42" s="25">
        <v>300000</v>
      </c>
      <c r="H42" s="3"/>
      <c r="I42" s="4"/>
      <c r="J42" s="5"/>
      <c r="K42" s="4"/>
    </row>
    <row r="43" spans="1:11" ht="14.1" customHeight="1" x14ac:dyDescent="0.2">
      <c r="A43" s="7"/>
      <c r="B43" s="66" t="s">
        <v>57</v>
      </c>
      <c r="C43" s="66"/>
      <c r="D43" s="66"/>
      <c r="E43" s="66"/>
      <c r="F43" s="66"/>
      <c r="G43" s="46">
        <f>SUM(G37:G42)</f>
        <v>1093000</v>
      </c>
    </row>
    <row r="44" spans="1:11" ht="21" customHeight="1" x14ac:dyDescent="0.2">
      <c r="A44" s="7"/>
      <c r="B44" s="16"/>
      <c r="C44" s="10"/>
      <c r="D44" s="10"/>
      <c r="E44" s="10"/>
      <c r="F44" s="10"/>
      <c r="G44" s="16"/>
    </row>
    <row r="45" spans="1:11" ht="14.1" customHeight="1" x14ac:dyDescent="0.2">
      <c r="A45" s="7"/>
      <c r="B45" s="54" t="s">
        <v>58</v>
      </c>
      <c r="C45" s="13"/>
      <c r="D45" s="13"/>
      <c r="E45" s="13"/>
      <c r="F45" s="17"/>
      <c r="G45" s="17"/>
    </row>
    <row r="46" spans="1:11" ht="14.1" customHeight="1" x14ac:dyDescent="0.2">
      <c r="A46" s="7"/>
      <c r="B46" s="43" t="s">
        <v>59</v>
      </c>
      <c r="C46" s="43" t="s">
        <v>20</v>
      </c>
      <c r="D46" s="43" t="s">
        <v>21</v>
      </c>
      <c r="E46" s="43" t="s">
        <v>22</v>
      </c>
      <c r="F46" s="44" t="s">
        <v>23</v>
      </c>
      <c r="G46" s="44" t="s">
        <v>24</v>
      </c>
    </row>
    <row r="47" spans="1:11" ht="14.1" customHeight="1" x14ac:dyDescent="0.2">
      <c r="A47" s="7"/>
      <c r="B47" s="55" t="s">
        <v>60</v>
      </c>
      <c r="C47" s="20"/>
      <c r="D47" s="56"/>
      <c r="E47" s="19"/>
      <c r="F47" s="57"/>
      <c r="G47" s="58"/>
    </row>
    <row r="48" spans="1:11" ht="14.1" customHeight="1" x14ac:dyDescent="0.2">
      <c r="A48" s="10"/>
      <c r="B48" s="66" t="s">
        <v>61</v>
      </c>
      <c r="C48" s="66"/>
      <c r="D48" s="66"/>
      <c r="E48" s="66"/>
      <c r="F48" s="66"/>
      <c r="G48" s="46"/>
      <c r="H48" s="2"/>
    </row>
    <row r="49" spans="1:8" ht="18.75" customHeight="1" x14ac:dyDescent="0.2">
      <c r="A49" s="10"/>
      <c r="B49" s="16"/>
      <c r="C49" s="10"/>
      <c r="D49" s="10"/>
      <c r="E49" s="10"/>
      <c r="F49" s="10"/>
      <c r="G49" s="16"/>
      <c r="H49" s="2"/>
    </row>
    <row r="50" spans="1:8" ht="14.1" customHeight="1" x14ac:dyDescent="0.2">
      <c r="A50" s="7"/>
      <c r="B50" s="29" t="s">
        <v>62</v>
      </c>
      <c r="C50" s="30"/>
      <c r="D50" s="30"/>
      <c r="E50" s="30"/>
      <c r="F50" s="31"/>
      <c r="G50" s="32">
        <f>+G22+G27+G33+G43+G47</f>
        <v>4015500</v>
      </c>
    </row>
    <row r="51" spans="1:8" ht="14.1" customHeight="1" x14ac:dyDescent="0.2">
      <c r="A51" s="7"/>
      <c r="B51" s="33" t="s">
        <v>63</v>
      </c>
      <c r="C51" s="34"/>
      <c r="D51" s="34"/>
      <c r="E51" s="34"/>
      <c r="F51" s="35"/>
      <c r="G51" s="36">
        <f>G50*0.05</f>
        <v>200775</v>
      </c>
    </row>
    <row r="52" spans="1:8" ht="14.1" customHeight="1" x14ac:dyDescent="0.2">
      <c r="A52" s="7"/>
      <c r="B52" s="29" t="s">
        <v>64</v>
      </c>
      <c r="C52" s="30"/>
      <c r="D52" s="30"/>
      <c r="E52" s="30"/>
      <c r="F52" s="31"/>
      <c r="G52" s="32">
        <f>+G50+G51</f>
        <v>4216275</v>
      </c>
    </row>
    <row r="53" spans="1:8" ht="14.1" customHeight="1" x14ac:dyDescent="0.2">
      <c r="A53" s="7"/>
      <c r="B53" s="33" t="s">
        <v>65</v>
      </c>
      <c r="C53" s="34"/>
      <c r="D53" s="34"/>
      <c r="E53" s="34"/>
      <c r="F53" s="35"/>
      <c r="G53" s="36">
        <f>G5</f>
        <v>14000000</v>
      </c>
    </row>
    <row r="54" spans="1:8" s="6" customFormat="1" ht="14.1" customHeight="1" x14ac:dyDescent="0.25">
      <c r="A54" s="37"/>
      <c r="B54" s="29" t="s">
        <v>66</v>
      </c>
      <c r="C54" s="30"/>
      <c r="D54" s="30"/>
      <c r="E54" s="30"/>
      <c r="F54" s="31"/>
      <c r="G54" s="32">
        <f>G53-G52</f>
        <v>9783725</v>
      </c>
    </row>
    <row r="55" spans="1:8" ht="14.1" customHeight="1" x14ac:dyDescent="0.2">
      <c r="A55" s="7"/>
      <c r="B55" s="38" t="s">
        <v>67</v>
      </c>
      <c r="C55" s="7"/>
      <c r="D55" s="7"/>
      <c r="E55" s="7"/>
      <c r="F55" s="7"/>
      <c r="G55" s="7"/>
    </row>
    <row r="56" spans="1:8" ht="14.1" customHeight="1" x14ac:dyDescent="0.2">
      <c r="A56" s="7"/>
      <c r="B56" s="38" t="s">
        <v>68</v>
      </c>
      <c r="C56" s="7"/>
      <c r="D56" s="7"/>
      <c r="E56" s="7"/>
      <c r="F56" s="7"/>
      <c r="G56" s="7"/>
    </row>
    <row r="57" spans="1:8" ht="14.1" customHeight="1" x14ac:dyDescent="0.2">
      <c r="A57" s="7"/>
      <c r="B57" s="38" t="s">
        <v>69</v>
      </c>
      <c r="C57" s="7"/>
      <c r="D57" s="7"/>
      <c r="E57" s="7"/>
      <c r="F57" s="7"/>
      <c r="G57" s="7"/>
    </row>
    <row r="58" spans="1:8" ht="14.1" customHeight="1" x14ac:dyDescent="0.2">
      <c r="A58" s="7"/>
      <c r="B58" s="38" t="s">
        <v>70</v>
      </c>
      <c r="C58" s="7"/>
      <c r="D58" s="7"/>
      <c r="E58" s="7"/>
      <c r="F58" s="7"/>
      <c r="G58" s="7"/>
    </row>
    <row r="59" spans="1:8" ht="14.1" customHeight="1" x14ac:dyDescent="0.2">
      <c r="A59" s="7"/>
      <c r="B59" s="38" t="s">
        <v>71</v>
      </c>
      <c r="C59" s="7"/>
      <c r="D59" s="7"/>
      <c r="E59" s="7"/>
      <c r="F59" s="7"/>
      <c r="G59" s="7"/>
    </row>
    <row r="60" spans="1:8" ht="14.1" customHeight="1" x14ac:dyDescent="0.2">
      <c r="A60" s="7"/>
      <c r="B60" s="38" t="s">
        <v>72</v>
      </c>
      <c r="C60" s="7"/>
      <c r="D60" s="7"/>
      <c r="E60" s="7"/>
      <c r="F60" s="7"/>
      <c r="G60" s="7"/>
    </row>
    <row r="61" spans="1:8" ht="14.1" customHeight="1" x14ac:dyDescent="0.2">
      <c r="A61" s="7"/>
      <c r="B61" s="38" t="s">
        <v>73</v>
      </c>
      <c r="C61" s="7"/>
      <c r="D61" s="7"/>
      <c r="E61" s="7"/>
      <c r="F61" s="7"/>
      <c r="G61" s="7"/>
    </row>
    <row r="62" spans="1:8" ht="14.1" customHeight="1" x14ac:dyDescent="0.2">
      <c r="A62" s="7"/>
      <c r="B62" s="38" t="s">
        <v>74</v>
      </c>
      <c r="C62" s="7"/>
      <c r="D62" s="7"/>
      <c r="E62" s="7"/>
      <c r="F62" s="7"/>
      <c r="G62" s="7"/>
    </row>
    <row r="63" spans="1:8" ht="14.1" customHeight="1" x14ac:dyDescent="0.2">
      <c r="A63" s="7"/>
      <c r="B63" s="7"/>
      <c r="C63" s="7"/>
      <c r="D63" s="7"/>
      <c r="E63" s="7"/>
      <c r="F63" s="7"/>
      <c r="G63" s="7"/>
    </row>
    <row r="64" spans="1:8" ht="14.1" customHeight="1" x14ac:dyDescent="0.2">
      <c r="A64" s="7"/>
      <c r="B64" s="7"/>
      <c r="C64" s="7"/>
      <c r="D64" s="7"/>
      <c r="E64" s="7"/>
      <c r="F64" s="7"/>
      <c r="G64" s="7"/>
    </row>
    <row r="65" spans="1:7" ht="14.1" customHeight="1" x14ac:dyDescent="0.2">
      <c r="A65" s="7"/>
      <c r="B65" s="7"/>
      <c r="C65" s="7"/>
      <c r="D65" s="7"/>
      <c r="E65" s="7"/>
      <c r="F65" s="7"/>
      <c r="G65" s="7"/>
    </row>
  </sheetData>
  <mergeCells count="12">
    <mergeCell ref="B48:F48"/>
    <mergeCell ref="B10:G10"/>
    <mergeCell ref="B22:F22"/>
    <mergeCell ref="B27:F27"/>
    <mergeCell ref="B33:F33"/>
    <mergeCell ref="B43:F43"/>
    <mergeCell ref="E8:F8"/>
    <mergeCell ref="E2:F2"/>
    <mergeCell ref="E3:F3"/>
    <mergeCell ref="E4:F4"/>
    <mergeCell ref="E6:F6"/>
    <mergeCell ref="E7:F7"/>
  </mergeCells>
  <pageMargins left="0.25" right="0.25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HORTALIZA EN GRAL</vt:lpstr>
      <vt:lpstr>Hoja1</vt:lpstr>
      <vt:lpstr>Hoja2</vt:lpstr>
      <vt:lpstr>Hoja3</vt:lpstr>
      <vt:lpstr>'HORTALIZA EN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2023-05-03T19:42:25Z</dcterms:modified>
</cp:coreProperties>
</file>