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PONEDORAS" sheetId="1" r:id="rId1"/>
  </sheets>
  <definedNames>
    <definedName name="_xlnm.Print_Area" localSheetId="0">PONEDORAS!$A$1:$F$81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8" i="1"/>
  <c r="F33" i="1"/>
  <c r="F38" i="1"/>
  <c r="F39" i="1"/>
  <c r="F41" i="1"/>
  <c r="F42" i="1"/>
  <c r="F47" i="1"/>
  <c r="F48" i="1"/>
  <c r="F49" i="1"/>
  <c r="B71" i="1"/>
  <c r="B70" i="1"/>
  <c r="F11" i="1"/>
  <c r="F55" i="1" s="1"/>
  <c r="F50" i="1" l="1"/>
  <c r="B73" i="1" s="1"/>
  <c r="F43" i="1"/>
  <c r="B72" i="1" s="1"/>
  <c r="F23" i="1"/>
  <c r="B69" i="1" s="1"/>
  <c r="F52" i="1" l="1"/>
  <c r="F53" i="1" s="1"/>
  <c r="B74" i="1" s="1"/>
  <c r="B75" i="1" s="1"/>
  <c r="C74" i="1" s="1"/>
  <c r="F54" i="1" l="1"/>
  <c r="F56" i="1" s="1"/>
  <c r="C79" i="1"/>
  <c r="C73" i="1"/>
  <c r="C69" i="1"/>
  <c r="C72" i="1"/>
  <c r="C71" i="1"/>
  <c r="B79" i="1" l="1"/>
  <c r="D79" i="1"/>
  <c r="C75" i="1"/>
</calcChain>
</file>

<file path=xl/sharedStrings.xml><?xml version="1.0" encoding="utf-8"?>
<sst xmlns="http://schemas.openxmlformats.org/spreadsheetml/2006/main" count="127" uniqueCount="94">
  <si>
    <t>RUBRO O CULTIVO</t>
  </si>
  <si>
    <t>Gallinas ponedoras (200 aves)</t>
  </si>
  <si>
    <t>VARIEDAD</t>
  </si>
  <si>
    <t>Lohmann, Hyline brown</t>
  </si>
  <si>
    <t>FECHA ESTIMADA  PRECIO VENTA</t>
  </si>
  <si>
    <t>Anual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</si>
  <si>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</si>
  <si>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</si>
  <si>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</si>
  <si>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</si>
  <si>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</si>
  <si>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</si>
  <si>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</si>
  <si>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</si>
  <si>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</si>
  <si>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</si>
  <si>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</si>
  <si>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</si>
  <si>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</si>
  <si>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</si>
  <si>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Sanitaria</t>
  </si>
  <si>
    <t>COSTOS DIRECTOS DE PRODUCCIÓN POR 45.000 huevos 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</si>
  <si>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</si>
  <si>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</si>
  <si>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</si>
  <si>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</si>
  <si>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</si>
  <si>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</si>
  <si>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</si>
  <si>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</si>
  <si>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jh</t>
  </si>
  <si>
    <t>May - Jun - Oct</t>
  </si>
  <si>
    <t>Médico Veterinario</t>
  </si>
  <si>
    <t>Limpieza y mantención gallinero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</si>
  <si>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</si>
  <si>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</si>
  <si>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</si>
  <si>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</si>
  <si>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</si>
  <si>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</si>
  <si>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</si>
  <si>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</si>
  <si>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ALIMENTACIÓN</t>
  </si>
  <si>
    <t>kg</t>
  </si>
  <si>
    <t>Veter Vit</t>
  </si>
  <si>
    <t>gr</t>
  </si>
  <si>
    <t>May - Sept</t>
  </si>
  <si>
    <t>Subtotal Insumos</t>
  </si>
  <si>
    <t>OTROS</t>
  </si>
  <si>
    <t>Item</t>
  </si>
  <si>
    <t>Bandeja huevo</t>
  </si>
  <si>
    <t>unidad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</si>
  <si>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</si>
  <si>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</si>
  <si>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</si>
  <si>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</si>
  <si>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</si>
  <si>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</si>
  <si>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</si>
  <si>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</si>
  <si>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</si>
  <si>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</si>
  <si>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</si>
  <si>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</si>
  <si>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</si>
  <si>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</si>
  <si>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</si>
  <si>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</si>
  <si>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</si>
  <si>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</si>
  <si>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</si>
  <si>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</si>
  <si>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</si>
  <si>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</si>
  <si>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</si>
  <si>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ESCENARIOS COSTO UNITARIO  ($/Huevo)</t>
  </si>
  <si>
    <t>(*): Este valor representa el valor mìnimo de venta del producto</t>
  </si>
  <si>
    <t>(**) Considera plantel con 200 aves</t>
  </si>
  <si>
    <t>SANIDAD</t>
  </si>
  <si>
    <t>RENDIMIENTO (Huevos) **</t>
  </si>
  <si>
    <t>PRECIO ESPERADO ($/Huevo)</t>
  </si>
  <si>
    <t>Subtotal Mano de Obra</t>
  </si>
  <si>
    <t>Rendimiento (Huevos)</t>
  </si>
  <si>
    <t>Costo unitario (Huevos) (*)</t>
  </si>
  <si>
    <t>COSTO TOTAL/Huevos</t>
  </si>
  <si>
    <t>Concentrado postura</t>
  </si>
  <si>
    <t>Baycox 2,5% (coccidicida)</t>
  </si>
  <si>
    <t>lt</t>
  </si>
  <si>
    <t>Levantel 46% (antiparasitario interno)</t>
  </si>
  <si>
    <t>sachet 40 gr</t>
  </si>
  <si>
    <t>Flete insumo/Traslado</t>
  </si>
  <si>
    <t>Mayo/Jun - Oct</t>
  </si>
  <si>
    <t>Cantidad / Animales</t>
  </si>
  <si>
    <t>$/Animales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</si>
</sst>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[$$-340A]#,##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ill="0" applyBorder="0" applyProtection="0"/>
    <xf numFmtId="165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41">
    <xf numFmtId="0" fontId="0" fillId="0" borderId="0" xfId="0"/>
    <xf numFmtId="0" fontId="1" fillId="2" borderId="1" xfId="0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1" fillId="2" borderId="3" xfId="0" applyFont="1" applyFill="1" applyBorder="1" applyAlignment="1">
      <alignment horizontal="justify" vertical="center"/>
    </xf>
    <xf numFmtId="49" fontId="2" fillId="3" borderId="4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6" xfId="0" applyFont="1" applyFill="1" applyBorder="1" applyAlignment="1">
      <alignment horizontal="justify" vertical="center"/>
    </xf>
    <xf numFmtId="3" fontId="1" fillId="2" borderId="5" xfId="0" applyNumberFormat="1" applyFont="1" applyFill="1" applyBorder="1" applyAlignment="1">
      <alignment horizontal="justify" vertical="center"/>
    </xf>
    <xf numFmtId="49" fontId="1" fillId="2" borderId="4" xfId="0" applyNumberFormat="1" applyFont="1" applyFill="1" applyBorder="1" applyAlignment="1">
      <alignment horizontal="justify" vertical="center"/>
    </xf>
    <xf numFmtId="164" fontId="1" fillId="2" borderId="5" xfId="2" applyFont="1" applyFill="1" applyBorder="1" applyAlignment="1">
      <alignment horizontal="justify" vertical="center"/>
    </xf>
    <xf numFmtId="49" fontId="1" fillId="10" borderId="5" xfId="0" applyNumberFormat="1" applyFont="1" applyFill="1" applyBorder="1" applyAlignment="1">
      <alignment horizontal="justify" vertical="center"/>
    </xf>
    <xf numFmtId="17" fontId="1" fillId="2" borderId="5" xfId="0" applyNumberFormat="1" applyFont="1" applyFill="1" applyBorder="1" applyAlignment="1">
      <alignment horizontal="justify" vertical="center"/>
    </xf>
    <xf numFmtId="0" fontId="1" fillId="2" borderId="7" xfId="0" applyFont="1" applyFill="1" applyBorder="1" applyAlignment="1">
      <alignment horizontal="justify" vertical="center"/>
    </xf>
    <xf numFmtId="14" fontId="1" fillId="2" borderId="8" xfId="0" applyNumberFormat="1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/>
    </xf>
    <xf numFmtId="0" fontId="1" fillId="2" borderId="5" xfId="0" applyNumberFormat="1" applyFont="1" applyFill="1" applyBorder="1" applyAlignment="1">
      <alignment horizontal="justify" vertical="center"/>
    </xf>
    <xf numFmtId="3" fontId="1" fillId="2" borderId="10" xfId="0" applyNumberFormat="1" applyFont="1" applyFill="1" applyBorder="1" applyAlignment="1">
      <alignment horizontal="justify" vertical="center"/>
    </xf>
    <xf numFmtId="0" fontId="1" fillId="2" borderId="45" xfId="0" applyFont="1" applyFill="1" applyBorder="1" applyAlignment="1">
      <alignment horizontal="justify" vertical="center"/>
    </xf>
    <xf numFmtId="164" fontId="1" fillId="2" borderId="45" xfId="2" applyFont="1" applyFill="1" applyBorder="1" applyAlignment="1">
      <alignment horizontal="justify" vertical="center"/>
    </xf>
    <xf numFmtId="0" fontId="1" fillId="2" borderId="13" xfId="0" applyFont="1" applyFill="1" applyBorder="1" applyAlignment="1">
      <alignment horizontal="justify" vertical="center"/>
    </xf>
    <xf numFmtId="0" fontId="1" fillId="2" borderId="14" xfId="0" applyFont="1" applyFill="1" applyBorder="1" applyAlignment="1">
      <alignment horizontal="justify" vertical="center"/>
    </xf>
    <xf numFmtId="3" fontId="1" fillId="2" borderId="14" xfId="0" applyNumberFormat="1" applyFont="1" applyFill="1" applyBorder="1" applyAlignment="1">
      <alignment horizontal="justify" vertical="center"/>
    </xf>
    <xf numFmtId="49" fontId="2" fillId="3" borderId="11" xfId="0" applyNumberFormat="1" applyFont="1" applyFill="1" applyBorder="1" applyAlignment="1">
      <alignment horizontal="justify" vertical="center"/>
    </xf>
    <xf numFmtId="0" fontId="1" fillId="10" borderId="0" xfId="0" applyNumberFormat="1" applyFont="1" applyFill="1" applyAlignment="1">
      <alignment horizontal="justify" vertical="center"/>
    </xf>
    <xf numFmtId="0" fontId="1" fillId="10" borderId="17" xfId="0" applyNumberFormat="1" applyFont="1" applyFill="1" applyBorder="1" applyAlignment="1">
      <alignment horizontal="justify" vertical="center"/>
    </xf>
    <xf numFmtId="0" fontId="1" fillId="10" borderId="0" xfId="0" applyFont="1" applyFill="1" applyAlignment="1">
      <alignment horizontal="justify" vertical="center"/>
    </xf>
    <xf numFmtId="49" fontId="1" fillId="10" borderId="45" xfId="0" applyNumberFormat="1" applyFont="1" applyFill="1" applyBorder="1" applyAlignment="1">
      <alignment horizontal="justify" vertical="center"/>
    </xf>
    <xf numFmtId="0" fontId="1" fillId="10" borderId="45" xfId="0" applyNumberFormat="1" applyFont="1" applyFill="1" applyBorder="1" applyAlignment="1">
      <alignment horizontal="justify" vertical="center"/>
    </xf>
    <xf numFmtId="49" fontId="1" fillId="10" borderId="44" xfId="0" applyNumberFormat="1" applyFont="1" applyFill="1" applyBorder="1" applyAlignment="1">
      <alignment horizontal="justify" vertical="center"/>
    </xf>
    <xf numFmtId="0" fontId="1" fillId="10" borderId="44" xfId="0" applyNumberFormat="1" applyFont="1" applyFill="1" applyBorder="1" applyAlignment="1">
      <alignment horizontal="justify" vertical="center"/>
    </xf>
    <xf numFmtId="49" fontId="6" fillId="10" borderId="45" xfId="0" applyNumberFormat="1" applyFont="1" applyFill="1" applyBorder="1" applyAlignment="1">
      <alignment horizontal="justify" vertical="center"/>
    </xf>
    <xf numFmtId="0" fontId="6" fillId="10" borderId="45" xfId="0" applyNumberFormat="1" applyFont="1" applyFill="1" applyBorder="1" applyAlignment="1">
      <alignment horizontal="justify" vertical="center"/>
    </xf>
    <xf numFmtId="49" fontId="7" fillId="5" borderId="74" xfId="0" applyNumberFormat="1" applyFont="1" applyFill="1" applyBorder="1" applyAlignment="1">
      <alignment horizontal="justify" vertical="center"/>
    </xf>
    <xf numFmtId="0" fontId="1" fillId="2" borderId="19" xfId="0" applyFont="1" applyFill="1" applyBorder="1" applyAlignment="1">
      <alignment horizontal="justify" vertical="center"/>
    </xf>
    <xf numFmtId="3" fontId="1" fillId="2" borderId="19" xfId="0" applyNumberFormat="1" applyFont="1" applyFill="1" applyBorder="1" applyAlignment="1">
      <alignment horizontal="justify" vertical="center"/>
    </xf>
    <xf numFmtId="49" fontId="1" fillId="2" borderId="17" xfId="0" applyNumberFormat="1" applyFont="1" applyFill="1" applyBorder="1" applyAlignment="1">
      <alignment horizontal="justify" vertical="center"/>
    </xf>
    <xf numFmtId="0" fontId="2" fillId="2" borderId="17" xfId="0" applyFont="1" applyFill="1" applyBorder="1" applyAlignment="1">
      <alignment horizontal="justify" vertical="center"/>
    </xf>
    <xf numFmtId="166" fontId="2" fillId="2" borderId="17" xfId="0" applyNumberFormat="1" applyFont="1" applyFill="1" applyBorder="1" applyAlignment="1">
      <alignment horizontal="justify" vertical="center"/>
    </xf>
    <xf numFmtId="0" fontId="1" fillId="2" borderId="17" xfId="0" applyFont="1" applyFill="1" applyBorder="1" applyAlignment="1">
      <alignment horizontal="justify" vertical="center"/>
    </xf>
    <xf numFmtId="0" fontId="1" fillId="7" borderId="17" xfId="0" applyFont="1" applyFill="1" applyBorder="1" applyAlignment="1">
      <alignment horizontal="justify" vertical="center"/>
    </xf>
    <xf numFmtId="49" fontId="5" fillId="8" borderId="23" xfId="0" applyNumberFormat="1" applyFont="1" applyFill="1" applyBorder="1" applyAlignment="1">
      <alignment horizontal="justify" vertical="center"/>
    </xf>
    <xf numFmtId="49" fontId="5" fillId="8" borderId="18" xfId="0" applyNumberFormat="1" applyFont="1" applyFill="1" applyBorder="1" applyAlignment="1">
      <alignment horizontal="justify" vertical="center"/>
    </xf>
    <xf numFmtId="49" fontId="1" fillId="8" borderId="24" xfId="0" applyNumberFormat="1" applyFont="1" applyFill="1" applyBorder="1" applyAlignment="1">
      <alignment horizontal="justify" vertical="center"/>
    </xf>
    <xf numFmtId="49" fontId="5" fillId="2" borderId="25" xfId="0" applyNumberFormat="1" applyFont="1" applyFill="1" applyBorder="1" applyAlignment="1">
      <alignment horizontal="justify" vertical="center"/>
    </xf>
    <xf numFmtId="9" fontId="1" fillId="2" borderId="26" xfId="0" applyNumberFormat="1" applyFont="1" applyFill="1" applyBorder="1" applyAlignment="1">
      <alignment horizontal="justify" vertical="center"/>
    </xf>
    <xf numFmtId="0" fontId="2" fillId="7" borderId="17" xfId="0" applyFont="1" applyFill="1" applyBorder="1" applyAlignment="1">
      <alignment horizontal="justify" vertical="center"/>
    </xf>
    <xf numFmtId="49" fontId="5" fillId="8" borderId="27" xfId="0" applyNumberFormat="1" applyFont="1" applyFill="1" applyBorder="1" applyAlignment="1">
      <alignment horizontal="justify" vertical="center"/>
    </xf>
    <xf numFmtId="9" fontId="5" fillId="8" borderId="29" xfId="0" applyNumberFormat="1" applyFont="1" applyFill="1" applyBorder="1" applyAlignment="1">
      <alignment horizontal="justify" vertical="center"/>
    </xf>
    <xf numFmtId="0" fontId="2" fillId="7" borderId="16" xfId="0" applyFont="1" applyFill="1" applyBorder="1" applyAlignment="1">
      <alignment horizontal="justify" vertical="center"/>
    </xf>
    <xf numFmtId="49" fontId="5" fillId="8" borderId="41" xfId="0" applyNumberFormat="1" applyFont="1" applyFill="1" applyBorder="1" applyAlignment="1">
      <alignment horizontal="justify" vertical="center"/>
    </xf>
    <xf numFmtId="165" fontId="5" fillId="8" borderId="42" xfId="1" applyFont="1" applyFill="1" applyBorder="1" applyAlignment="1">
      <alignment horizontal="justify" vertical="center"/>
    </xf>
    <xf numFmtId="165" fontId="5" fillId="8" borderId="43" xfId="1" applyFont="1" applyFill="1" applyBorder="1" applyAlignment="1">
      <alignment horizontal="justify" vertical="center"/>
    </xf>
    <xf numFmtId="0" fontId="5" fillId="7" borderId="17" xfId="0" applyFont="1" applyFill="1" applyBorder="1" applyAlignment="1">
      <alignment horizontal="justify" vertical="center"/>
    </xf>
    <xf numFmtId="166" fontId="5" fillId="2" borderId="17" xfId="0" applyNumberFormat="1" applyFont="1" applyFill="1" applyBorder="1" applyAlignment="1">
      <alignment horizontal="justify" vertical="center"/>
    </xf>
    <xf numFmtId="49" fontId="2" fillId="5" borderId="67" xfId="0" applyNumberFormat="1" applyFont="1" applyFill="1" applyBorder="1" applyAlignment="1">
      <alignment horizontal="justify" vertical="center"/>
    </xf>
    <xf numFmtId="49" fontId="2" fillId="5" borderId="55" xfId="0" applyNumberFormat="1" applyFont="1" applyFill="1" applyBorder="1" applyAlignment="1">
      <alignment horizontal="justify" vertical="center"/>
    </xf>
    <xf numFmtId="49" fontId="2" fillId="5" borderId="56" xfId="0" applyNumberFormat="1" applyFont="1" applyFill="1" applyBorder="1" applyAlignment="1">
      <alignment horizontal="justify" vertical="center"/>
    </xf>
    <xf numFmtId="49" fontId="2" fillId="5" borderId="68" xfId="0" applyNumberFormat="1" applyFont="1" applyFill="1" applyBorder="1" applyAlignment="1">
      <alignment horizontal="justify" vertical="center"/>
    </xf>
    <xf numFmtId="49" fontId="2" fillId="5" borderId="69" xfId="0" applyNumberFormat="1" applyFont="1" applyFill="1" applyBorder="1" applyAlignment="1">
      <alignment horizontal="justify" vertical="center"/>
    </xf>
    <xf numFmtId="49" fontId="2" fillId="5" borderId="70" xfId="0" applyNumberFormat="1" applyFont="1" applyFill="1" applyBorder="1" applyAlignment="1">
      <alignment horizontal="justify" vertical="center"/>
    </xf>
    <xf numFmtId="49" fontId="2" fillId="3" borderId="67" xfId="0" applyNumberFormat="1" applyFont="1" applyFill="1" applyBorder="1" applyAlignment="1">
      <alignment horizontal="justify" vertical="center"/>
    </xf>
    <xf numFmtId="49" fontId="2" fillId="3" borderId="55" xfId="0" applyNumberFormat="1" applyFont="1" applyFill="1" applyBorder="1" applyAlignment="1">
      <alignment horizontal="justify" vertical="center"/>
    </xf>
    <xf numFmtId="49" fontId="2" fillId="3" borderId="56" xfId="0" applyNumberFormat="1" applyFont="1" applyFill="1" applyBorder="1" applyAlignment="1">
      <alignment horizontal="justify" vertical="center"/>
    </xf>
    <xf numFmtId="49" fontId="3" fillId="3" borderId="60" xfId="0" applyNumberFormat="1" applyFont="1" applyFill="1" applyBorder="1" applyAlignment="1">
      <alignment horizontal="justify" vertical="center"/>
    </xf>
    <xf numFmtId="49" fontId="3" fillId="3" borderId="61" xfId="0" applyNumberFormat="1" applyFont="1" applyFill="1" applyBorder="1" applyAlignment="1">
      <alignment horizontal="justify" vertical="center"/>
    </xf>
    <xf numFmtId="49" fontId="3" fillId="3" borderId="63" xfId="0" applyNumberFormat="1" applyFont="1" applyFill="1" applyBorder="1" applyAlignment="1">
      <alignment horizontal="justify" vertical="center"/>
    </xf>
    <xf numFmtId="49" fontId="2" fillId="5" borderId="60" xfId="0" applyNumberFormat="1" applyFont="1" applyFill="1" applyBorder="1" applyAlignment="1">
      <alignment horizontal="justify" vertical="center"/>
    </xf>
    <xf numFmtId="49" fontId="2" fillId="5" borderId="61" xfId="0" applyNumberFormat="1" applyFont="1" applyFill="1" applyBorder="1" applyAlignment="1">
      <alignment horizontal="justify" vertical="center"/>
    </xf>
    <xf numFmtId="49" fontId="2" fillId="5" borderId="62" xfId="0" applyNumberFormat="1" applyFont="1" applyFill="1" applyBorder="1" applyAlignment="1">
      <alignment horizontal="justify" vertical="center"/>
    </xf>
    <xf numFmtId="49" fontId="2" fillId="5" borderId="64" xfId="0" applyNumberFormat="1" applyFont="1" applyFill="1" applyBorder="1" applyAlignment="1">
      <alignment horizontal="justify" vertical="center"/>
    </xf>
    <xf numFmtId="49" fontId="2" fillId="5" borderId="65" xfId="0" applyNumberFormat="1" applyFont="1" applyFill="1" applyBorder="1" applyAlignment="1">
      <alignment horizontal="justify" vertical="center"/>
    </xf>
    <xf numFmtId="49" fontId="2" fillId="5" borderId="66" xfId="0" applyNumberFormat="1" applyFont="1" applyFill="1" applyBorder="1" applyAlignment="1">
      <alignment horizontal="justify" vertical="center"/>
    </xf>
    <xf numFmtId="49" fontId="1" fillId="2" borderId="5" xfId="0" applyNumberFormat="1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49" fontId="4" fillId="11" borderId="5" xfId="0" applyNumberFormat="1" applyFont="1" applyFill="1" applyBorder="1" applyAlignment="1">
      <alignment horizontal="justify" vertical="center"/>
    </xf>
    <xf numFmtId="0" fontId="4" fillId="11" borderId="5" xfId="0" applyFont="1" applyFill="1" applyBorder="1" applyAlignment="1">
      <alignment horizontal="justify" vertical="center"/>
    </xf>
    <xf numFmtId="49" fontId="5" fillId="10" borderId="75" xfId="0" applyNumberFormat="1" applyFont="1" applyFill="1" applyBorder="1" applyAlignment="1">
      <alignment horizontal="justify" vertical="center"/>
    </xf>
    <xf numFmtId="49" fontId="5" fillId="10" borderId="76" xfId="0" applyNumberFormat="1" applyFont="1" applyFill="1" applyBorder="1" applyAlignment="1">
      <alignment horizontal="justify" vertical="center"/>
    </xf>
    <xf numFmtId="49" fontId="5" fillId="10" borderId="77" xfId="0" applyNumberFormat="1" applyFont="1" applyFill="1" applyBorder="1" applyAlignment="1">
      <alignment horizontal="justify" vertical="center"/>
    </xf>
    <xf numFmtId="49" fontId="5" fillId="10" borderId="71" xfId="0" applyNumberFormat="1" applyFont="1" applyFill="1" applyBorder="1" applyAlignment="1">
      <alignment horizontal="justify" vertical="center"/>
    </xf>
    <xf numFmtId="49" fontId="5" fillId="10" borderId="53" xfId="0" applyNumberFormat="1" applyFont="1" applyFill="1" applyBorder="1" applyAlignment="1">
      <alignment horizontal="justify" vertical="center"/>
    </xf>
    <xf numFmtId="49" fontId="5" fillId="10" borderId="72" xfId="0" applyNumberFormat="1" applyFont="1" applyFill="1" applyBorder="1" applyAlignment="1">
      <alignment horizontal="justify" vertical="center"/>
    </xf>
    <xf numFmtId="49" fontId="2" fillId="5" borderId="52" xfId="0" applyNumberFormat="1" applyFont="1" applyFill="1" applyBorder="1" applyAlignment="1">
      <alignment horizontal="justify" vertical="center"/>
    </xf>
    <xf numFmtId="49" fontId="2" fillId="5" borderId="53" xfId="0" applyNumberFormat="1" applyFont="1" applyFill="1" applyBorder="1" applyAlignment="1">
      <alignment horizontal="justify" vertical="center"/>
    </xf>
    <xf numFmtId="49" fontId="2" fillId="5" borderId="54" xfId="0" applyNumberFormat="1" applyFont="1" applyFill="1" applyBorder="1" applyAlignment="1">
      <alignment horizontal="justify" vertical="center"/>
    </xf>
    <xf numFmtId="49" fontId="3" fillId="3" borderId="47" xfId="0" applyNumberFormat="1" applyFont="1" applyFill="1" applyBorder="1" applyAlignment="1">
      <alignment horizontal="justify" vertical="center"/>
    </xf>
    <xf numFmtId="49" fontId="3" fillId="3" borderId="48" xfId="0" applyNumberFormat="1" applyFont="1" applyFill="1" applyBorder="1" applyAlignment="1">
      <alignment horizontal="justify" vertical="center"/>
    </xf>
    <xf numFmtId="49" fontId="3" fillId="3" borderId="49" xfId="0" applyNumberFormat="1" applyFont="1" applyFill="1" applyBorder="1" applyAlignment="1">
      <alignment horizontal="justify" vertical="center"/>
    </xf>
    <xf numFmtId="49" fontId="3" fillId="3" borderId="57" xfId="0" applyNumberFormat="1" applyFont="1" applyFill="1" applyBorder="1" applyAlignment="1">
      <alignment horizontal="justify" vertical="center"/>
    </xf>
    <xf numFmtId="49" fontId="3" fillId="3" borderId="58" xfId="0" applyNumberFormat="1" applyFont="1" applyFill="1" applyBorder="1" applyAlignment="1">
      <alignment horizontal="justify" vertical="center"/>
    </xf>
    <xf numFmtId="49" fontId="3" fillId="3" borderId="59" xfId="0" applyNumberFormat="1" applyFont="1" applyFill="1" applyBorder="1" applyAlignment="1">
      <alignment horizontal="justify" vertical="center"/>
    </xf>
    <xf numFmtId="49" fontId="2" fillId="3" borderId="5" xfId="0" applyNumberFormat="1" applyFont="1" applyFill="1" applyBorder="1" applyAlignment="1">
      <alignment horizontal="justify" vertical="center"/>
    </xf>
    <xf numFmtId="0" fontId="2" fillId="4" borderId="5" xfId="0" applyFont="1" applyFill="1" applyBorder="1" applyAlignment="1">
      <alignment horizontal="justify" vertical="center"/>
    </xf>
    <xf numFmtId="49" fontId="1" fillId="2" borderId="47" xfId="0" applyNumberFormat="1" applyFont="1" applyFill="1" applyBorder="1" applyAlignment="1">
      <alignment horizontal="justify" vertical="center"/>
    </xf>
    <xf numFmtId="49" fontId="1" fillId="2" borderId="49" xfId="0" applyNumberFormat="1" applyFont="1" applyFill="1" applyBorder="1" applyAlignment="1">
      <alignment horizontal="justify" vertical="center"/>
    </xf>
    <xf numFmtId="0" fontId="1" fillId="0" borderId="0" xfId="0" applyNumberFormat="1" applyFont="1" applyAlignment="1">
      <alignment horizontal="justify" vertical="center"/>
    </xf>
    <xf numFmtId="49" fontId="1" fillId="2" borderId="36" xfId="0" applyNumberFormat="1" applyFont="1" applyFill="1" applyBorder="1" applyAlignment="1">
      <alignment horizontal="justify" vertical="center"/>
    </xf>
    <xf numFmtId="49" fontId="1" fillId="2" borderId="17" xfId="0" applyNumberFormat="1" applyFont="1" applyFill="1" applyBorder="1" applyAlignment="1">
      <alignment horizontal="justify" vertical="center"/>
    </xf>
    <xf numFmtId="49" fontId="1" fillId="2" borderId="37" xfId="0" applyNumberFormat="1" applyFont="1" applyFill="1" applyBorder="1" applyAlignment="1">
      <alignment horizontal="justify" vertical="center"/>
    </xf>
    <xf numFmtId="49" fontId="1" fillId="2" borderId="38" xfId="0" applyNumberFormat="1" applyFont="1" applyFill="1" applyBorder="1" applyAlignment="1">
      <alignment horizontal="justify" vertical="center"/>
    </xf>
    <xf numFmtId="49" fontId="1" fillId="2" borderId="39" xfId="0" applyNumberFormat="1" applyFont="1" applyFill="1" applyBorder="1" applyAlignment="1">
      <alignment horizontal="justify" vertical="center"/>
    </xf>
    <xf numFmtId="49" fontId="1" fillId="2" borderId="40" xfId="0" applyNumberFormat="1" applyFont="1" applyFill="1" applyBorder="1" applyAlignment="1">
      <alignment horizontal="justify" vertical="center"/>
    </xf>
    <xf numFmtId="49" fontId="5" fillId="2" borderId="33" xfId="0" applyNumberFormat="1" applyFont="1" applyFill="1" applyBorder="1" applyAlignment="1">
      <alignment horizontal="justify" vertical="center"/>
    </xf>
    <xf numFmtId="49" fontId="5" fillId="2" borderId="34" xfId="0" applyNumberFormat="1" applyFont="1" applyFill="1" applyBorder="1" applyAlignment="1">
      <alignment horizontal="justify" vertical="center"/>
    </xf>
    <xf numFmtId="49" fontId="5" fillId="2" borderId="35" xfId="0" applyNumberFormat="1" applyFont="1" applyFill="1" applyBorder="1" applyAlignment="1">
      <alignment horizontal="justify" vertical="center"/>
    </xf>
    <xf numFmtId="49" fontId="1" fillId="2" borderId="34" xfId="0" applyNumberFormat="1" applyFont="1" applyFill="1" applyBorder="1" applyAlignment="1">
      <alignment horizontal="justify" vertical="center"/>
    </xf>
    <xf numFmtId="49" fontId="7" fillId="9" borderId="50" xfId="0" applyNumberFormat="1" applyFont="1" applyFill="1" applyBorder="1" applyAlignment="1">
      <alignment horizontal="justify" vertical="center"/>
    </xf>
    <xf numFmtId="49" fontId="7" fillId="9" borderId="39" xfId="0" applyNumberFormat="1" applyFont="1" applyFill="1" applyBorder="1" applyAlignment="1">
      <alignment horizontal="justify" vertical="center"/>
    </xf>
    <xf numFmtId="49" fontId="7" fillId="9" borderId="51" xfId="0" applyNumberFormat="1" applyFont="1" applyFill="1" applyBorder="1" applyAlignment="1">
      <alignment horizontal="justify" vertical="center"/>
    </xf>
    <xf numFmtId="49" fontId="7" fillId="9" borderId="30" xfId="0" applyNumberFormat="1" applyFont="1" applyFill="1" applyBorder="1" applyAlignment="1">
      <alignment horizontal="justify" vertical="center"/>
    </xf>
    <xf numFmtId="49" fontId="7" fillId="9" borderId="31" xfId="0" applyNumberFormat="1" applyFont="1" applyFill="1" applyBorder="1" applyAlignment="1">
      <alignment horizontal="justify" vertical="center"/>
    </xf>
    <xf numFmtId="49" fontId="7" fillId="9" borderId="32" xfId="0" applyNumberFormat="1" applyFont="1" applyFill="1" applyBorder="1" applyAlignment="1">
      <alignment horizontal="justify" vertical="center"/>
    </xf>
    <xf numFmtId="167" fontId="5" fillId="8" borderId="28" xfId="2" applyNumberFormat="1" applyFont="1" applyFill="1" applyBorder="1" applyAlignment="1">
      <alignment horizontal="justify" vertical="center"/>
    </xf>
    <xf numFmtId="167" fontId="2" fillId="5" borderId="20" xfId="2" applyNumberFormat="1" applyFont="1" applyFill="1" applyBorder="1" applyAlignment="1">
      <alignment horizontal="justify" vertical="center"/>
    </xf>
    <xf numFmtId="167" fontId="2" fillId="3" borderId="21" xfId="2" applyNumberFormat="1" applyFont="1" applyFill="1" applyBorder="1" applyAlignment="1">
      <alignment horizontal="justify" vertical="center"/>
    </xf>
    <xf numFmtId="167" fontId="2" fillId="5" borderId="21" xfId="2" applyNumberFormat="1" applyFont="1" applyFill="1" applyBorder="1" applyAlignment="1">
      <alignment horizontal="justify" vertical="center"/>
    </xf>
    <xf numFmtId="167" fontId="2" fillId="6" borderId="22" xfId="2" applyNumberFormat="1" applyFont="1" applyFill="1" applyBorder="1" applyAlignment="1">
      <alignment horizontal="justify" vertical="center"/>
    </xf>
    <xf numFmtId="167" fontId="6" fillId="10" borderId="45" xfId="2" applyNumberFormat="1" applyFont="1" applyFill="1" applyBorder="1" applyAlignment="1">
      <alignment horizontal="justify" vertical="center"/>
    </xf>
    <xf numFmtId="167" fontId="3" fillId="3" borderId="15" xfId="2" applyNumberFormat="1" applyFont="1" applyFill="1" applyBorder="1" applyAlignment="1">
      <alignment horizontal="justify" vertical="center"/>
    </xf>
    <xf numFmtId="167" fontId="1" fillId="10" borderId="45" xfId="2" applyNumberFormat="1" applyFont="1" applyFill="1" applyBorder="1" applyAlignment="1">
      <alignment horizontal="justify" vertical="center"/>
    </xf>
    <xf numFmtId="167" fontId="1" fillId="10" borderId="44" xfId="2" applyNumberFormat="1" applyFont="1" applyFill="1" applyBorder="1" applyAlignment="1">
      <alignment horizontal="justify" vertical="center"/>
    </xf>
    <xf numFmtId="167" fontId="1" fillId="2" borderId="44" xfId="2" applyNumberFormat="1" applyFont="1" applyFill="1" applyBorder="1" applyAlignment="1">
      <alignment horizontal="justify" vertical="center"/>
    </xf>
    <xf numFmtId="167" fontId="1" fillId="2" borderId="45" xfId="2" applyNumberFormat="1" applyFont="1" applyFill="1" applyBorder="1" applyAlignment="1">
      <alignment horizontal="justify" vertical="center"/>
    </xf>
    <xf numFmtId="167" fontId="3" fillId="3" borderId="73" xfId="2" applyNumberFormat="1" applyFont="1" applyFill="1" applyBorder="1" applyAlignment="1">
      <alignment horizontal="justify" vertical="center"/>
    </xf>
    <xf numFmtId="167" fontId="3" fillId="3" borderId="12" xfId="2" applyNumberFormat="1" applyFont="1" applyFill="1" applyBorder="1" applyAlignment="1">
      <alignment horizontal="justify" vertical="center"/>
    </xf>
    <xf numFmtId="167" fontId="1" fillId="2" borderId="5" xfId="2" applyNumberFormat="1" applyFont="1" applyFill="1" applyBorder="1" applyAlignment="1">
      <alignment horizontal="justify" vertical="center"/>
    </xf>
    <xf numFmtId="167" fontId="3" fillId="3" borderId="5" xfId="2" applyNumberFormat="1" applyFont="1" applyFill="1" applyBorder="1" applyAlignment="1">
      <alignment horizontal="justify" vertical="center"/>
    </xf>
    <xf numFmtId="167" fontId="1" fillId="10" borderId="5" xfId="2" applyNumberFormat="1" applyFont="1" applyFill="1" applyBorder="1" applyAlignment="1">
      <alignment horizontal="justify" vertical="center"/>
    </xf>
    <xf numFmtId="49" fontId="2" fillId="3" borderId="46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2" borderId="78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/>
    </xf>
    <xf numFmtId="0" fontId="1" fillId="2" borderId="80" xfId="0" applyFont="1" applyFill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293687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5156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1"/>
  <sheetViews>
    <sheetView showGridLines="0" tabSelected="1" topLeftCell="A61" zoomScaleNormal="100" zoomScaleSheetLayoutView="120" workbookViewId="0">
      <selection activeCell="F71" sqref="F71"/>
    </sheetView>
  </sheetViews>
  <sheetFormatPr baseColWidth="10" defaultColWidth="10.85546875" defaultRowHeight="11.25" customHeight="1" x14ac:dyDescent="0.25"/>
  <cols>
    <col min="1" max="1" width="20.42578125" style="2" customWidth="1"/>
    <col min="2" max="2" width="14.710937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 x14ac:dyDescent="0.25">
      <c r="A1" s="1"/>
      <c r="B1" s="1"/>
      <c r="C1" s="1"/>
      <c r="D1" s="1"/>
      <c r="E1" s="1"/>
      <c r="F1" s="1"/>
    </row>
    <row r="2" spans="1:6" ht="15" customHeight="1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1"/>
      <c r="C3" s="1"/>
      <c r="D3" s="1"/>
      <c r="E3" s="1"/>
      <c r="F3" s="1"/>
    </row>
    <row r="4" spans="1:6" ht="15" customHeight="1" x14ac:dyDescent="0.25">
      <c r="A4" s="1"/>
      <c r="B4" s="1"/>
      <c r="C4" s="1"/>
      <c r="D4" s="1"/>
      <c r="E4" s="1"/>
      <c r="F4" s="1"/>
    </row>
    <row r="5" spans="1:6" ht="15" customHeight="1" x14ac:dyDescent="0.25">
      <c r="A5" s="1"/>
      <c r="B5" s="1"/>
      <c r="C5" s="1"/>
      <c r="D5" s="1"/>
      <c r="E5" s="1"/>
      <c r="F5" s="1"/>
    </row>
    <row r="6" spans="1:6" ht="15" customHeight="1" x14ac:dyDescent="0.25">
      <c r="A6" s="1"/>
      <c r="B6" s="1"/>
      <c r="C6" s="1"/>
      <c r="D6" s="1"/>
      <c r="E6" s="1"/>
      <c r="F6" s="1"/>
    </row>
    <row r="7" spans="1:6" ht="15" customHeight="1" x14ac:dyDescent="0.25">
      <c r="A7" s="4"/>
      <c r="B7" s="5"/>
      <c r="C7" s="1"/>
      <c r="D7" s="5"/>
      <c r="E7" s="5"/>
      <c r="F7" s="5"/>
    </row>
    <row r="8" spans="1:6" ht="25.5" x14ac:dyDescent="0.25">
      <c r="A8" s="6" t="s">
        <v>0</v>
      </c>
      <c r="B8" s="7" t="s">
        <v>1</v>
      </c>
      <c r="C8" s="8"/>
      <c r="D8" s="95" t="s">
        <v>79</v>
      </c>
      <c r="E8" s="96"/>
      <c r="F8" s="9">
        <v>45000</v>
      </c>
    </row>
    <row r="9" spans="1:6" ht="25.5" x14ac:dyDescent="0.25">
      <c r="A9" s="10" t="s">
        <v>2</v>
      </c>
      <c r="B9" s="7" t="s">
        <v>3</v>
      </c>
      <c r="C9" s="8"/>
      <c r="D9" s="76" t="s">
        <v>4</v>
      </c>
      <c r="E9" s="77"/>
      <c r="F9" s="19" t="s">
        <v>5</v>
      </c>
    </row>
    <row r="10" spans="1:6" ht="12.75" x14ac:dyDescent="0.25">
      <c r="A10" s="10" t="s">
        <v>6</v>
      </c>
      <c r="B10" s="7" t="s">
        <v>7</v>
      </c>
      <c r="C10" s="8"/>
      <c r="D10" s="76" t="s">
        <v>80</v>
      </c>
      <c r="E10" s="77"/>
      <c r="F10" s="131">
        <v>168</v>
      </c>
    </row>
    <row r="11" spans="1:6" ht="11.25" customHeight="1" x14ac:dyDescent="0.25">
      <c r="A11" s="10" t="s">
        <v>8</v>
      </c>
      <c r="B11" s="7" t="s">
        <v>9</v>
      </c>
      <c r="C11" s="8"/>
      <c r="D11" s="97" t="s">
        <v>10</v>
      </c>
      <c r="E11" s="98"/>
      <c r="F11" s="129">
        <f>(F8*F10)</f>
        <v>7560000</v>
      </c>
    </row>
    <row r="12" spans="1:6" ht="12.75" x14ac:dyDescent="0.25">
      <c r="A12" s="10" t="s">
        <v>11</v>
      </c>
      <c r="B12" s="7" t="s">
        <v>12</v>
      </c>
      <c r="C12" s="8"/>
      <c r="D12" s="76" t="s">
        <v>13</v>
      </c>
      <c r="E12" s="77"/>
      <c r="F12" s="7" t="s">
        <v>14</v>
      </c>
    </row>
    <row r="13" spans="1:6" ht="25.5" x14ac:dyDescent="0.25">
      <c r="A13" s="10" t="s">
        <v>15</v>
      </c>
      <c r="B13" s="12" t="s">
        <v>16</v>
      </c>
      <c r="C13" s="8"/>
      <c r="D13" s="76" t="s">
        <v>17</v>
      </c>
      <c r="E13" s="77"/>
      <c r="F13" s="7" t="s">
        <v>5</v>
      </c>
    </row>
    <row r="14" spans="1:6" ht="12.75" x14ac:dyDescent="0.25">
      <c r="A14" s="10" t="s">
        <v>18</v>
      </c>
      <c r="B14" s="13">
        <v>45014</v>
      </c>
      <c r="C14" s="8"/>
      <c r="D14" s="76" t="s">
        <v>19</v>
      </c>
      <c r="E14" s="77"/>
      <c r="F14" s="7" t="s">
        <v>20</v>
      </c>
    </row>
    <row r="15" spans="1:6" ht="12" customHeight="1" x14ac:dyDescent="0.25">
      <c r="A15" s="14"/>
      <c r="B15" s="15"/>
      <c r="C15" s="5"/>
      <c r="D15" s="16"/>
      <c r="E15" s="16"/>
      <c r="F15" s="16"/>
    </row>
    <row r="16" spans="1:6" ht="12" customHeight="1" x14ac:dyDescent="0.25">
      <c r="A16" s="78" t="s">
        <v>21</v>
      </c>
      <c r="B16" s="79"/>
      <c r="C16" s="79"/>
      <c r="D16" s="79"/>
      <c r="E16" s="79"/>
      <c r="F16" s="79"/>
    </row>
    <row r="17" spans="1:254" ht="12" customHeight="1" x14ac:dyDescent="0.25">
      <c r="A17" s="17"/>
      <c r="B17" s="18"/>
      <c r="C17" s="18"/>
      <c r="D17" s="18"/>
      <c r="E17" s="18"/>
      <c r="F17" s="18"/>
    </row>
    <row r="18" spans="1:254" ht="12" customHeight="1" x14ac:dyDescent="0.25">
      <c r="A18" s="86" t="s">
        <v>22</v>
      </c>
      <c r="B18" s="87"/>
      <c r="C18" s="87"/>
      <c r="D18" s="87"/>
      <c r="E18" s="87"/>
      <c r="F18" s="88"/>
    </row>
    <row r="19" spans="1:254" s="135" customFormat="1" ht="24" customHeight="1" x14ac:dyDescent="0.25">
      <c r="A19" s="133" t="s">
        <v>23</v>
      </c>
      <c r="B19" s="133" t="s">
        <v>24</v>
      </c>
      <c r="C19" s="133" t="s">
        <v>25</v>
      </c>
      <c r="D19" s="133" t="s">
        <v>26</v>
      </c>
      <c r="E19" s="133" t="s">
        <v>27</v>
      </c>
      <c r="F19" s="133" t="s">
        <v>28</v>
      </c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134"/>
      <c r="FE19" s="134"/>
      <c r="FF19" s="134"/>
      <c r="FG19" s="134"/>
      <c r="FH19" s="134"/>
      <c r="FI19" s="134"/>
      <c r="FJ19" s="134"/>
      <c r="FK19" s="134"/>
      <c r="FL19" s="134"/>
      <c r="FM19" s="134"/>
      <c r="FN19" s="134"/>
      <c r="FO19" s="134"/>
      <c r="FP19" s="134"/>
      <c r="FQ19" s="134"/>
      <c r="FR19" s="134"/>
      <c r="FS19" s="134"/>
      <c r="FT19" s="134"/>
      <c r="FU19" s="134"/>
      <c r="FV19" s="134"/>
      <c r="FW19" s="134"/>
      <c r="FX19" s="134"/>
      <c r="FY19" s="134"/>
      <c r="FZ19" s="134"/>
      <c r="GA19" s="134"/>
      <c r="GB19" s="134"/>
      <c r="GC19" s="134"/>
      <c r="GD19" s="134"/>
      <c r="GE19" s="134"/>
      <c r="GF19" s="134"/>
      <c r="GG19" s="134"/>
      <c r="GH19" s="134"/>
      <c r="GI19" s="134"/>
      <c r="GJ19" s="134"/>
      <c r="GK19" s="134"/>
      <c r="GL19" s="134"/>
      <c r="GM19" s="134"/>
      <c r="GN19" s="134"/>
      <c r="GO19" s="134"/>
      <c r="GP19" s="134"/>
      <c r="GQ19" s="134"/>
      <c r="GR19" s="134"/>
      <c r="GS19" s="134"/>
      <c r="GT19" s="134"/>
      <c r="GU19" s="134"/>
      <c r="GV19" s="134"/>
      <c r="GW19" s="134"/>
      <c r="GX19" s="134"/>
      <c r="GY19" s="134"/>
      <c r="GZ19" s="134"/>
      <c r="HA19" s="134"/>
      <c r="HB19" s="134"/>
      <c r="HC19" s="134"/>
      <c r="HD19" s="134"/>
      <c r="HE19" s="134"/>
      <c r="HF19" s="134"/>
      <c r="HG19" s="134"/>
      <c r="HH19" s="134"/>
      <c r="HI19" s="134"/>
      <c r="HJ19" s="134"/>
      <c r="HK19" s="134"/>
      <c r="HL19" s="134"/>
      <c r="HM19" s="134"/>
      <c r="HN19" s="134"/>
      <c r="HO19" s="134"/>
      <c r="HP19" s="134"/>
      <c r="HQ19" s="134"/>
      <c r="HR19" s="134"/>
      <c r="HS19" s="134"/>
      <c r="HT19" s="134"/>
      <c r="HU19" s="134"/>
      <c r="HV19" s="134"/>
      <c r="HW19" s="134"/>
      <c r="HX19" s="134"/>
      <c r="HY19" s="134"/>
      <c r="HZ19" s="134"/>
      <c r="IA19" s="134"/>
      <c r="IB19" s="134"/>
      <c r="IC19" s="134"/>
      <c r="ID19" s="134"/>
      <c r="IE19" s="134"/>
      <c r="IF19" s="134"/>
      <c r="IG19" s="134"/>
      <c r="IH19" s="134"/>
      <c r="II19" s="134"/>
      <c r="IJ19" s="134"/>
      <c r="IK19" s="134"/>
      <c r="IL19" s="134"/>
      <c r="IM19" s="134"/>
      <c r="IN19" s="134"/>
      <c r="IO19" s="134"/>
      <c r="IP19" s="134"/>
      <c r="IQ19" s="134"/>
      <c r="IR19" s="134"/>
      <c r="IS19" s="134"/>
      <c r="IT19" s="134"/>
    </row>
    <row r="20" spans="1:254" ht="12.75" x14ac:dyDescent="0.25">
      <c r="A20" s="7" t="s">
        <v>29</v>
      </c>
      <c r="B20" s="7" t="s">
        <v>30</v>
      </c>
      <c r="C20" s="19">
        <v>0.375</v>
      </c>
      <c r="D20" s="7" t="s">
        <v>31</v>
      </c>
      <c r="E20" s="129">
        <v>25000</v>
      </c>
      <c r="F20" s="129">
        <f>(C20*E20)</f>
        <v>9375</v>
      </c>
    </row>
    <row r="21" spans="1:254" ht="12.75" x14ac:dyDescent="0.25">
      <c r="A21" s="7" t="s">
        <v>32</v>
      </c>
      <c r="B21" s="7" t="s">
        <v>30</v>
      </c>
      <c r="C21" s="19">
        <v>1.5</v>
      </c>
      <c r="D21" s="7" t="s">
        <v>31</v>
      </c>
      <c r="E21" s="129">
        <v>25000</v>
      </c>
      <c r="F21" s="129">
        <f t="shared" ref="F21:F22" si="0">(C21*E21)</f>
        <v>37500</v>
      </c>
    </row>
    <row r="22" spans="1:254" ht="12.75" x14ac:dyDescent="0.25">
      <c r="A22" s="7" t="s">
        <v>33</v>
      </c>
      <c r="B22" s="7" t="s">
        <v>30</v>
      </c>
      <c r="C22" s="19">
        <v>15</v>
      </c>
      <c r="D22" s="7" t="s">
        <v>5</v>
      </c>
      <c r="E22" s="129">
        <v>25000</v>
      </c>
      <c r="F22" s="129">
        <f t="shared" si="0"/>
        <v>375000</v>
      </c>
    </row>
    <row r="23" spans="1:254" ht="12.75" customHeight="1" x14ac:dyDescent="0.25">
      <c r="A23" s="89" t="s">
        <v>81</v>
      </c>
      <c r="B23" s="90"/>
      <c r="C23" s="90"/>
      <c r="D23" s="90"/>
      <c r="E23" s="91"/>
      <c r="F23" s="130">
        <f>SUM(F20:F22)</f>
        <v>421875</v>
      </c>
    </row>
    <row r="24" spans="1:254" ht="12" customHeight="1" x14ac:dyDescent="0.25">
      <c r="A24" s="17"/>
      <c r="B24" s="18"/>
      <c r="C24" s="18"/>
      <c r="D24" s="18"/>
      <c r="E24" s="20"/>
      <c r="F24" s="20"/>
    </row>
    <row r="25" spans="1:254" ht="12" customHeight="1" x14ac:dyDescent="0.25">
      <c r="A25" s="70" t="s">
        <v>34</v>
      </c>
      <c r="B25" s="71"/>
      <c r="C25" s="71"/>
      <c r="D25" s="71"/>
      <c r="E25" s="71"/>
      <c r="F25" s="72"/>
    </row>
    <row r="26" spans="1:254" s="135" customFormat="1" ht="24" customHeight="1" x14ac:dyDescent="0.25">
      <c r="A26" s="132" t="s">
        <v>23</v>
      </c>
      <c r="B26" s="132" t="s">
        <v>24</v>
      </c>
      <c r="C26" s="132" t="s">
        <v>25</v>
      </c>
      <c r="D26" s="132" t="s">
        <v>26</v>
      </c>
      <c r="E26" s="132" t="s">
        <v>27</v>
      </c>
      <c r="F26" s="132" t="s">
        <v>28</v>
      </c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4"/>
      <c r="CV26" s="134"/>
      <c r="CW26" s="134"/>
      <c r="CX26" s="134"/>
      <c r="CY26" s="134"/>
      <c r="CZ26" s="134"/>
      <c r="DA26" s="134"/>
      <c r="DB26" s="134"/>
      <c r="DC26" s="134"/>
      <c r="DD26" s="134"/>
      <c r="DE26" s="134"/>
      <c r="DF26" s="134"/>
      <c r="DG26" s="134"/>
      <c r="DH26" s="134"/>
      <c r="DI26" s="134"/>
      <c r="DJ26" s="134"/>
      <c r="DK26" s="134"/>
      <c r="DL26" s="134"/>
      <c r="DM26" s="134"/>
      <c r="DN26" s="134"/>
      <c r="DO26" s="134"/>
      <c r="DP26" s="134"/>
      <c r="DQ26" s="134"/>
      <c r="DR26" s="134"/>
      <c r="DS26" s="134"/>
      <c r="DT26" s="134"/>
      <c r="DU26" s="134"/>
      <c r="DV26" s="134"/>
      <c r="DW26" s="134"/>
      <c r="DX26" s="134"/>
      <c r="DY26" s="134"/>
      <c r="DZ26" s="134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4"/>
      <c r="EM26" s="134"/>
      <c r="EN26" s="134"/>
      <c r="EO26" s="134"/>
      <c r="EP26" s="134"/>
      <c r="EQ26" s="134"/>
      <c r="ER26" s="134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4"/>
      <c r="FD26" s="134"/>
      <c r="FE26" s="134"/>
      <c r="FF26" s="134"/>
      <c r="FG26" s="134"/>
      <c r="FH26" s="134"/>
      <c r="FI26" s="134"/>
      <c r="FJ26" s="134"/>
      <c r="FK26" s="134"/>
      <c r="FL26" s="134"/>
      <c r="FM26" s="134"/>
      <c r="FN26" s="134"/>
      <c r="FO26" s="134"/>
      <c r="FP26" s="134"/>
      <c r="FQ26" s="134"/>
      <c r="FR26" s="134"/>
      <c r="FS26" s="134"/>
      <c r="FT26" s="134"/>
      <c r="FU26" s="134"/>
      <c r="FV26" s="134"/>
      <c r="FW26" s="134"/>
      <c r="FX26" s="134"/>
      <c r="FY26" s="134"/>
      <c r="FZ26" s="134"/>
      <c r="GA26" s="134"/>
      <c r="GB26" s="134"/>
      <c r="GC26" s="134"/>
      <c r="GD26" s="134"/>
      <c r="GE26" s="134"/>
      <c r="GF26" s="134"/>
      <c r="GG26" s="134"/>
      <c r="GH26" s="134"/>
      <c r="GI26" s="134"/>
      <c r="GJ26" s="134"/>
      <c r="GK26" s="134"/>
      <c r="GL26" s="134"/>
      <c r="GM26" s="134"/>
      <c r="GN26" s="134"/>
      <c r="GO26" s="134"/>
      <c r="GP26" s="134"/>
      <c r="GQ26" s="134"/>
      <c r="GR26" s="134"/>
      <c r="GS26" s="134"/>
      <c r="GT26" s="134"/>
      <c r="GU26" s="134"/>
      <c r="GV26" s="134"/>
      <c r="GW26" s="134"/>
      <c r="GX26" s="134"/>
      <c r="GY26" s="134"/>
      <c r="GZ26" s="134"/>
      <c r="HA26" s="134"/>
      <c r="HB26" s="134"/>
      <c r="HC26" s="134"/>
      <c r="HD26" s="134"/>
      <c r="HE26" s="134"/>
      <c r="HF26" s="134"/>
      <c r="HG26" s="134"/>
      <c r="HH26" s="134"/>
      <c r="HI26" s="134"/>
      <c r="HJ26" s="134"/>
      <c r="HK26" s="134"/>
      <c r="HL26" s="134"/>
      <c r="HM26" s="134"/>
      <c r="HN26" s="134"/>
      <c r="HO26" s="134"/>
      <c r="HP26" s="134"/>
      <c r="HQ26" s="134"/>
      <c r="HR26" s="134"/>
      <c r="HS26" s="134"/>
      <c r="HT26" s="134"/>
      <c r="HU26" s="134"/>
      <c r="HV26" s="134"/>
      <c r="HW26" s="134"/>
      <c r="HX26" s="134"/>
      <c r="HY26" s="134"/>
      <c r="HZ26" s="134"/>
      <c r="IA26" s="134"/>
      <c r="IB26" s="134"/>
      <c r="IC26" s="134"/>
      <c r="ID26" s="134"/>
      <c r="IE26" s="134"/>
      <c r="IF26" s="134"/>
      <c r="IG26" s="134"/>
      <c r="IH26" s="134"/>
      <c r="II26" s="134"/>
      <c r="IJ26" s="134"/>
      <c r="IK26" s="134"/>
      <c r="IL26" s="134"/>
      <c r="IM26" s="134"/>
      <c r="IN26" s="134"/>
      <c r="IO26" s="134"/>
      <c r="IP26" s="134"/>
      <c r="IQ26" s="134"/>
      <c r="IR26" s="134"/>
      <c r="IS26" s="134"/>
      <c r="IT26" s="134"/>
    </row>
    <row r="27" spans="1:254" ht="12" customHeight="1" x14ac:dyDescent="0.25">
      <c r="A27" s="21" t="s">
        <v>35</v>
      </c>
      <c r="B27" s="21"/>
      <c r="C27" s="21"/>
      <c r="D27" s="21"/>
      <c r="E27" s="22"/>
      <c r="F27" s="22"/>
    </row>
    <row r="28" spans="1:254" ht="12" customHeight="1" x14ac:dyDescent="0.25">
      <c r="A28" s="67" t="s">
        <v>36</v>
      </c>
      <c r="B28" s="68"/>
      <c r="C28" s="68"/>
      <c r="D28" s="68"/>
      <c r="E28" s="69"/>
      <c r="F28" s="127">
        <f>SUM(F27:F27)</f>
        <v>0</v>
      </c>
    </row>
    <row r="29" spans="1:254" ht="12" customHeight="1" x14ac:dyDescent="0.25">
      <c r="A29" s="23"/>
      <c r="B29" s="24"/>
      <c r="C29" s="24"/>
      <c r="D29" s="24"/>
      <c r="E29" s="25"/>
      <c r="F29" s="25"/>
    </row>
    <row r="30" spans="1:254" ht="12" customHeight="1" x14ac:dyDescent="0.25">
      <c r="A30" s="70" t="s">
        <v>37</v>
      </c>
      <c r="B30" s="71"/>
      <c r="C30" s="71"/>
      <c r="D30" s="71"/>
      <c r="E30" s="71"/>
      <c r="F30" s="72"/>
    </row>
    <row r="31" spans="1:254" ht="24" customHeight="1" x14ac:dyDescent="0.25">
      <c r="A31" s="26" t="s">
        <v>23</v>
      </c>
      <c r="B31" s="26" t="s">
        <v>24</v>
      </c>
      <c r="C31" s="26" t="s">
        <v>25</v>
      </c>
      <c r="D31" s="26" t="s">
        <v>26</v>
      </c>
      <c r="E31" s="26" t="s">
        <v>27</v>
      </c>
      <c r="F31" s="26" t="s">
        <v>28</v>
      </c>
    </row>
    <row r="32" spans="1:254" ht="12.75" customHeight="1" x14ac:dyDescent="0.25">
      <c r="A32" s="7" t="s">
        <v>35</v>
      </c>
      <c r="B32" s="7"/>
      <c r="C32" s="19"/>
      <c r="D32" s="7"/>
      <c r="E32" s="11"/>
      <c r="F32" s="11"/>
    </row>
    <row r="33" spans="1:254" ht="12.75" x14ac:dyDescent="0.25">
      <c r="A33" s="92" t="s">
        <v>38</v>
      </c>
      <c r="B33" s="93"/>
      <c r="C33" s="93"/>
      <c r="D33" s="93"/>
      <c r="E33" s="94"/>
      <c r="F33" s="128">
        <f>SUM(F32:F32)</f>
        <v>0</v>
      </c>
    </row>
    <row r="34" spans="1:254" ht="12" customHeight="1" x14ac:dyDescent="0.25">
      <c r="A34" s="23"/>
      <c r="B34" s="24"/>
      <c r="C34" s="24"/>
      <c r="D34" s="24"/>
      <c r="E34" s="25"/>
      <c r="F34" s="25"/>
    </row>
    <row r="35" spans="1:254" ht="12" customHeight="1" x14ac:dyDescent="0.25">
      <c r="A35" s="70" t="s">
        <v>39</v>
      </c>
      <c r="B35" s="71"/>
      <c r="C35" s="71"/>
      <c r="D35" s="71"/>
      <c r="E35" s="71"/>
      <c r="F35" s="72"/>
    </row>
    <row r="36" spans="1:254" s="135" customFormat="1" ht="24" customHeight="1" x14ac:dyDescent="0.25">
      <c r="A36" s="136" t="s">
        <v>40</v>
      </c>
      <c r="B36" s="136" t="s">
        <v>41</v>
      </c>
      <c r="C36" s="136" t="s">
        <v>92</v>
      </c>
      <c r="D36" s="136" t="s">
        <v>26</v>
      </c>
      <c r="E36" s="136" t="s">
        <v>27</v>
      </c>
      <c r="F36" s="136" t="s">
        <v>28</v>
      </c>
      <c r="G36" s="134"/>
      <c r="H36" s="134"/>
      <c r="I36" s="134"/>
      <c r="J36" s="137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4"/>
      <c r="CG36" s="134"/>
      <c r="CH36" s="134"/>
      <c r="CI36" s="134"/>
      <c r="CJ36" s="134"/>
      <c r="CK36" s="134"/>
      <c r="CL36" s="134"/>
      <c r="CM36" s="134"/>
      <c r="CN36" s="134"/>
      <c r="CO36" s="134"/>
      <c r="CP36" s="134"/>
      <c r="CQ36" s="134"/>
      <c r="CR36" s="134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134"/>
      <c r="DE36" s="134"/>
      <c r="DF36" s="134"/>
      <c r="DG36" s="134"/>
      <c r="DH36" s="134"/>
      <c r="DI36" s="134"/>
      <c r="DJ36" s="134"/>
      <c r="DK36" s="134"/>
      <c r="DL36" s="134"/>
      <c r="DM36" s="134"/>
      <c r="DN36" s="134"/>
      <c r="DO36" s="134"/>
      <c r="DP36" s="134"/>
      <c r="DQ36" s="134"/>
      <c r="DR36" s="134"/>
      <c r="DS36" s="134"/>
      <c r="DT36" s="134"/>
      <c r="DU36" s="134"/>
      <c r="DV36" s="134"/>
      <c r="DW36" s="134"/>
      <c r="DX36" s="134"/>
      <c r="DY36" s="134"/>
      <c r="DZ36" s="134"/>
      <c r="EA36" s="134"/>
      <c r="EB36" s="134"/>
      <c r="EC36" s="134"/>
      <c r="ED36" s="134"/>
      <c r="EE36" s="134"/>
      <c r="EF36" s="134"/>
      <c r="EG36" s="134"/>
      <c r="EH36" s="134"/>
      <c r="EI36" s="134"/>
      <c r="EJ36" s="134"/>
      <c r="EK36" s="134"/>
      <c r="EL36" s="134"/>
      <c r="EM36" s="134"/>
      <c r="EN36" s="134"/>
      <c r="EO36" s="134"/>
      <c r="EP36" s="134"/>
      <c r="EQ36" s="134"/>
      <c r="ER36" s="134"/>
      <c r="ES36" s="134"/>
      <c r="ET36" s="134"/>
      <c r="EU36" s="134"/>
      <c r="EV36" s="134"/>
      <c r="EW36" s="134"/>
      <c r="EX36" s="134"/>
      <c r="EY36" s="134"/>
      <c r="EZ36" s="134"/>
      <c r="FA36" s="134"/>
      <c r="FB36" s="134"/>
      <c r="FC36" s="134"/>
      <c r="FD36" s="134"/>
      <c r="FE36" s="134"/>
      <c r="FF36" s="134"/>
      <c r="FG36" s="134"/>
      <c r="FH36" s="134"/>
      <c r="FI36" s="134"/>
      <c r="FJ36" s="134"/>
      <c r="FK36" s="134"/>
      <c r="FL36" s="134"/>
      <c r="FM36" s="134"/>
      <c r="FN36" s="134"/>
      <c r="FO36" s="134"/>
      <c r="FP36" s="134"/>
      <c r="FQ36" s="134"/>
      <c r="FR36" s="134"/>
      <c r="FS36" s="134"/>
      <c r="FT36" s="134"/>
      <c r="FU36" s="134"/>
      <c r="FV36" s="134"/>
      <c r="FW36" s="134"/>
      <c r="FX36" s="134"/>
      <c r="FY36" s="134"/>
      <c r="FZ36" s="134"/>
      <c r="GA36" s="134"/>
      <c r="GB36" s="134"/>
      <c r="GC36" s="134"/>
      <c r="GD36" s="134"/>
      <c r="GE36" s="134"/>
      <c r="GF36" s="134"/>
      <c r="GG36" s="134"/>
      <c r="GH36" s="134"/>
      <c r="GI36" s="134"/>
      <c r="GJ36" s="134"/>
      <c r="GK36" s="134"/>
      <c r="GL36" s="134"/>
      <c r="GM36" s="134"/>
      <c r="GN36" s="134"/>
      <c r="GO36" s="134"/>
      <c r="GP36" s="134"/>
      <c r="GQ36" s="134"/>
      <c r="GR36" s="134"/>
      <c r="GS36" s="134"/>
      <c r="GT36" s="134"/>
      <c r="GU36" s="134"/>
      <c r="GV36" s="134"/>
      <c r="GW36" s="134"/>
      <c r="GX36" s="134"/>
      <c r="GY36" s="134"/>
      <c r="GZ36" s="134"/>
      <c r="HA36" s="134"/>
      <c r="HB36" s="134"/>
      <c r="HC36" s="134"/>
      <c r="HD36" s="134"/>
      <c r="HE36" s="134"/>
      <c r="HF36" s="134"/>
      <c r="HG36" s="134"/>
      <c r="HH36" s="134"/>
      <c r="HI36" s="134"/>
      <c r="HJ36" s="134"/>
      <c r="HK36" s="134"/>
      <c r="HL36" s="134"/>
      <c r="HM36" s="134"/>
      <c r="HN36" s="134"/>
      <c r="HO36" s="134"/>
      <c r="HP36" s="134"/>
      <c r="HQ36" s="134"/>
      <c r="HR36" s="134"/>
      <c r="HS36" s="134"/>
      <c r="HT36" s="134"/>
      <c r="HU36" s="134"/>
      <c r="HV36" s="134"/>
      <c r="HW36" s="134"/>
      <c r="HX36" s="134"/>
      <c r="HY36" s="134"/>
      <c r="HZ36" s="134"/>
      <c r="IA36" s="134"/>
      <c r="IB36" s="134"/>
      <c r="IC36" s="134"/>
      <c r="ID36" s="134"/>
      <c r="IE36" s="134"/>
      <c r="IF36" s="134"/>
      <c r="IG36" s="134"/>
      <c r="IH36" s="134"/>
      <c r="II36" s="134"/>
      <c r="IJ36" s="134"/>
      <c r="IK36" s="134"/>
      <c r="IL36" s="134"/>
      <c r="IM36" s="134"/>
      <c r="IN36" s="134"/>
      <c r="IO36" s="134"/>
      <c r="IP36" s="134"/>
      <c r="IQ36" s="134"/>
      <c r="IR36" s="134"/>
      <c r="IS36" s="134"/>
      <c r="IT36" s="134"/>
    </row>
    <row r="37" spans="1:254" s="29" customFormat="1" ht="12.75" customHeight="1" x14ac:dyDescent="0.25">
      <c r="A37" s="80" t="s">
        <v>42</v>
      </c>
      <c r="B37" s="81"/>
      <c r="C37" s="81"/>
      <c r="D37" s="81"/>
      <c r="E37" s="81"/>
      <c r="F37" s="82"/>
      <c r="G37" s="27"/>
      <c r="H37" s="27"/>
      <c r="I37" s="27"/>
      <c r="J37" s="28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  <c r="IG37" s="27"/>
      <c r="IH37" s="27"/>
      <c r="II37" s="27"/>
      <c r="IJ37" s="27"/>
      <c r="IK37" s="27"/>
      <c r="IL37" s="27"/>
      <c r="IM37" s="27"/>
      <c r="IN37" s="27"/>
      <c r="IO37" s="27"/>
      <c r="IP37" s="27"/>
      <c r="IQ37" s="27"/>
      <c r="IR37" s="27"/>
      <c r="IS37" s="27"/>
      <c r="IT37" s="27"/>
    </row>
    <row r="38" spans="1:254" s="29" customFormat="1" ht="15.75" customHeight="1" x14ac:dyDescent="0.25">
      <c r="A38" s="30" t="s">
        <v>85</v>
      </c>
      <c r="B38" s="30" t="s">
        <v>43</v>
      </c>
      <c r="C38" s="31">
        <v>1440</v>
      </c>
      <c r="D38" s="30" t="s">
        <v>5</v>
      </c>
      <c r="E38" s="123">
        <v>637</v>
      </c>
      <c r="F38" s="123">
        <f>(C38*E38)</f>
        <v>917280</v>
      </c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</row>
    <row r="39" spans="1:254" s="29" customFormat="1" ht="12.75" x14ac:dyDescent="0.25">
      <c r="A39" s="30" t="s">
        <v>44</v>
      </c>
      <c r="B39" s="30" t="s">
        <v>45</v>
      </c>
      <c r="C39" s="31">
        <v>100</v>
      </c>
      <c r="D39" s="30" t="s">
        <v>91</v>
      </c>
      <c r="E39" s="123">
        <v>3900</v>
      </c>
      <c r="F39" s="123">
        <f t="shared" ref="F39" si="1">(C39*E39)</f>
        <v>390000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  <c r="IG39" s="27"/>
      <c r="IH39" s="27"/>
      <c r="II39" s="27"/>
      <c r="IJ39" s="27"/>
      <c r="IK39" s="27"/>
      <c r="IL39" s="27"/>
      <c r="IM39" s="27"/>
      <c r="IN39" s="27"/>
      <c r="IO39" s="27"/>
      <c r="IP39" s="27"/>
      <c r="IQ39" s="27"/>
      <c r="IR39" s="27"/>
      <c r="IS39" s="27"/>
      <c r="IT39" s="27"/>
    </row>
    <row r="40" spans="1:254" s="29" customFormat="1" ht="12.75" customHeight="1" x14ac:dyDescent="0.25">
      <c r="A40" s="83" t="s">
        <v>78</v>
      </c>
      <c r="B40" s="84"/>
      <c r="C40" s="84"/>
      <c r="D40" s="84"/>
      <c r="E40" s="84"/>
      <c r="F40" s="85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  <c r="GA40" s="27"/>
      <c r="GB40" s="27"/>
      <c r="GC40" s="27"/>
      <c r="GD40" s="27"/>
      <c r="GE40" s="27"/>
      <c r="GF40" s="27"/>
      <c r="GG40" s="27"/>
      <c r="GH40" s="27"/>
      <c r="GI40" s="27"/>
      <c r="GJ40" s="27"/>
      <c r="GK40" s="27"/>
      <c r="GL40" s="27"/>
      <c r="GM40" s="27"/>
      <c r="GN40" s="27"/>
      <c r="GO40" s="27"/>
      <c r="GP40" s="27"/>
      <c r="GQ40" s="27"/>
      <c r="GR40" s="27"/>
      <c r="GS40" s="27"/>
      <c r="GT40" s="27"/>
      <c r="GU40" s="27"/>
      <c r="GV40" s="27"/>
      <c r="GW40" s="27"/>
      <c r="GX40" s="27"/>
      <c r="GY40" s="27"/>
      <c r="GZ40" s="27"/>
      <c r="HA40" s="27"/>
      <c r="HB40" s="27"/>
      <c r="HC40" s="27"/>
      <c r="HD40" s="27"/>
      <c r="HE40" s="27"/>
      <c r="HF40" s="27"/>
      <c r="HG40" s="27"/>
      <c r="HH40" s="27"/>
      <c r="HI40" s="27"/>
      <c r="HJ40" s="27"/>
      <c r="HK40" s="27"/>
      <c r="HL40" s="27"/>
      <c r="HM40" s="27"/>
      <c r="HN40" s="27"/>
      <c r="HO40" s="27"/>
      <c r="HP40" s="27"/>
      <c r="HQ40" s="27"/>
      <c r="HR40" s="27"/>
      <c r="HS40" s="27"/>
      <c r="HT40" s="27"/>
      <c r="HU40" s="27"/>
      <c r="HV40" s="27"/>
      <c r="HW40" s="27"/>
      <c r="HX40" s="27"/>
      <c r="HY40" s="27"/>
      <c r="HZ40" s="27"/>
      <c r="IA40" s="27"/>
      <c r="IB40" s="27"/>
      <c r="IC40" s="27"/>
      <c r="ID40" s="27"/>
      <c r="IE40" s="27"/>
      <c r="IF40" s="27"/>
      <c r="IG40" s="27"/>
      <c r="IH40" s="27"/>
      <c r="II40" s="27"/>
      <c r="IJ40" s="27"/>
      <c r="IK40" s="27"/>
      <c r="IL40" s="27"/>
      <c r="IM40" s="27"/>
      <c r="IN40" s="27"/>
      <c r="IO40" s="27"/>
      <c r="IP40" s="27"/>
      <c r="IQ40" s="27"/>
      <c r="IR40" s="27"/>
      <c r="IS40" s="27"/>
      <c r="IT40" s="27"/>
    </row>
    <row r="41" spans="1:254" ht="25.5" x14ac:dyDescent="0.25">
      <c r="A41" s="32" t="s">
        <v>88</v>
      </c>
      <c r="B41" s="32" t="s">
        <v>89</v>
      </c>
      <c r="C41" s="33">
        <v>40</v>
      </c>
      <c r="D41" s="30" t="s">
        <v>91</v>
      </c>
      <c r="E41" s="124">
        <v>3798</v>
      </c>
      <c r="F41" s="125">
        <f>(C41*E41)</f>
        <v>151920</v>
      </c>
    </row>
    <row r="42" spans="1:254" ht="12.75" x14ac:dyDescent="0.25">
      <c r="A42" s="30" t="s">
        <v>86</v>
      </c>
      <c r="B42" s="30" t="s">
        <v>87</v>
      </c>
      <c r="C42" s="31">
        <v>1</v>
      </c>
      <c r="D42" s="30" t="s">
        <v>46</v>
      </c>
      <c r="E42" s="123">
        <v>105196</v>
      </c>
      <c r="F42" s="126">
        <f t="shared" ref="F42" si="2">(C42*E42)</f>
        <v>105196</v>
      </c>
    </row>
    <row r="43" spans="1:254" ht="13.5" customHeight="1" x14ac:dyDescent="0.25">
      <c r="A43" s="67" t="s">
        <v>47</v>
      </c>
      <c r="B43" s="68"/>
      <c r="C43" s="68"/>
      <c r="D43" s="68"/>
      <c r="E43" s="69"/>
      <c r="F43" s="127">
        <f>SUM(F37:F42)</f>
        <v>1564396</v>
      </c>
    </row>
    <row r="44" spans="1:254" ht="12" customHeight="1" x14ac:dyDescent="0.25">
      <c r="A44" s="23"/>
      <c r="B44" s="24"/>
      <c r="C44" s="24"/>
      <c r="D44" s="24"/>
      <c r="E44" s="25"/>
      <c r="F44" s="25"/>
    </row>
    <row r="45" spans="1:254" ht="12" customHeight="1" x14ac:dyDescent="0.25">
      <c r="A45" s="70" t="s">
        <v>48</v>
      </c>
      <c r="B45" s="71"/>
      <c r="C45" s="71"/>
      <c r="D45" s="71"/>
      <c r="E45" s="71"/>
      <c r="F45" s="72"/>
    </row>
    <row r="46" spans="1:254" s="135" customFormat="1" ht="24" customHeight="1" x14ac:dyDescent="0.25">
      <c r="A46" s="132" t="s">
        <v>49</v>
      </c>
      <c r="B46" s="132" t="s">
        <v>41</v>
      </c>
      <c r="C46" s="136" t="s">
        <v>92</v>
      </c>
      <c r="D46" s="132" t="s">
        <v>26</v>
      </c>
      <c r="E46" s="132" t="s">
        <v>27</v>
      </c>
      <c r="F46" s="132" t="s">
        <v>28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34"/>
      <c r="AP46" s="134"/>
      <c r="AQ46" s="134"/>
      <c r="AR46" s="134"/>
      <c r="AS46" s="134"/>
      <c r="AT46" s="134"/>
      <c r="AU46" s="134"/>
      <c r="AV46" s="134"/>
      <c r="AW46" s="134"/>
      <c r="AX46" s="134"/>
      <c r="AY46" s="134"/>
      <c r="AZ46" s="134"/>
      <c r="BA46" s="134"/>
      <c r="BB46" s="134"/>
      <c r="BC46" s="134"/>
      <c r="BD46" s="134"/>
      <c r="BE46" s="134"/>
      <c r="BF46" s="134"/>
      <c r="BG46" s="134"/>
      <c r="BH46" s="134"/>
      <c r="BI46" s="134"/>
      <c r="BJ46" s="134"/>
      <c r="BK46" s="134"/>
      <c r="BL46" s="134"/>
      <c r="BM46" s="134"/>
      <c r="BN46" s="134"/>
      <c r="BO46" s="134"/>
      <c r="BP46" s="134"/>
      <c r="BQ46" s="134"/>
      <c r="BR46" s="134"/>
      <c r="BS46" s="134"/>
      <c r="BT46" s="134"/>
      <c r="BU46" s="134"/>
      <c r="BV46" s="134"/>
      <c r="BW46" s="134"/>
      <c r="BX46" s="134"/>
      <c r="BY46" s="134"/>
      <c r="BZ46" s="134"/>
      <c r="CA46" s="134"/>
      <c r="CB46" s="134"/>
      <c r="CC46" s="134"/>
      <c r="CD46" s="134"/>
      <c r="CE46" s="134"/>
      <c r="CF46" s="134"/>
      <c r="CG46" s="134"/>
      <c r="CH46" s="134"/>
      <c r="CI46" s="134"/>
      <c r="CJ46" s="134"/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  <c r="DB46" s="134"/>
      <c r="DC46" s="134"/>
      <c r="DD46" s="134"/>
      <c r="DE46" s="134"/>
      <c r="DF46" s="134"/>
      <c r="DG46" s="134"/>
      <c r="DH46" s="134"/>
      <c r="DI46" s="134"/>
      <c r="DJ46" s="134"/>
      <c r="DK46" s="134"/>
      <c r="DL46" s="134"/>
      <c r="DM46" s="134"/>
      <c r="DN46" s="134"/>
      <c r="DO46" s="134"/>
      <c r="DP46" s="134"/>
      <c r="DQ46" s="134"/>
      <c r="DR46" s="134"/>
      <c r="DS46" s="134"/>
      <c r="DT46" s="134"/>
      <c r="DU46" s="134"/>
      <c r="DV46" s="134"/>
      <c r="DW46" s="134"/>
      <c r="DX46" s="134"/>
      <c r="DY46" s="134"/>
      <c r="DZ46" s="134"/>
      <c r="EA46" s="134"/>
      <c r="EB46" s="134"/>
      <c r="EC46" s="134"/>
      <c r="ED46" s="134"/>
      <c r="EE46" s="134"/>
      <c r="EF46" s="134"/>
      <c r="EG46" s="134"/>
      <c r="EH46" s="134"/>
      <c r="EI46" s="134"/>
      <c r="EJ46" s="134"/>
      <c r="EK46" s="134"/>
      <c r="EL46" s="134"/>
      <c r="EM46" s="134"/>
      <c r="EN46" s="134"/>
      <c r="EO46" s="134"/>
      <c r="EP46" s="134"/>
      <c r="EQ46" s="134"/>
      <c r="ER46" s="134"/>
      <c r="ES46" s="134"/>
      <c r="ET46" s="134"/>
      <c r="EU46" s="134"/>
      <c r="EV46" s="134"/>
      <c r="EW46" s="134"/>
      <c r="EX46" s="134"/>
      <c r="EY46" s="134"/>
      <c r="EZ46" s="134"/>
      <c r="FA46" s="134"/>
      <c r="FB46" s="134"/>
      <c r="FC46" s="134"/>
      <c r="FD46" s="134"/>
      <c r="FE46" s="134"/>
      <c r="FF46" s="134"/>
      <c r="FG46" s="134"/>
      <c r="FH46" s="134"/>
      <c r="FI46" s="134"/>
      <c r="FJ46" s="134"/>
      <c r="FK46" s="134"/>
      <c r="FL46" s="134"/>
      <c r="FM46" s="134"/>
      <c r="FN46" s="134"/>
      <c r="FO46" s="134"/>
      <c r="FP46" s="134"/>
      <c r="FQ46" s="134"/>
      <c r="FR46" s="134"/>
      <c r="FS46" s="134"/>
      <c r="FT46" s="134"/>
      <c r="FU46" s="134"/>
      <c r="FV46" s="134"/>
      <c r="FW46" s="134"/>
      <c r="FX46" s="134"/>
      <c r="FY46" s="134"/>
      <c r="FZ46" s="134"/>
      <c r="GA46" s="134"/>
      <c r="GB46" s="134"/>
      <c r="GC46" s="134"/>
      <c r="GD46" s="134"/>
      <c r="GE46" s="134"/>
      <c r="GF46" s="134"/>
      <c r="GG46" s="134"/>
      <c r="GH46" s="134"/>
      <c r="GI46" s="134"/>
      <c r="GJ46" s="134"/>
      <c r="GK46" s="134"/>
      <c r="GL46" s="134"/>
      <c r="GM46" s="134"/>
      <c r="GN46" s="134"/>
      <c r="GO46" s="134"/>
      <c r="GP46" s="134"/>
      <c r="GQ46" s="134"/>
      <c r="GR46" s="134"/>
      <c r="GS46" s="134"/>
      <c r="GT46" s="134"/>
      <c r="GU46" s="134"/>
      <c r="GV46" s="134"/>
      <c r="GW46" s="134"/>
      <c r="GX46" s="134"/>
      <c r="GY46" s="134"/>
      <c r="GZ46" s="134"/>
      <c r="HA46" s="134"/>
      <c r="HB46" s="134"/>
      <c r="HC46" s="134"/>
      <c r="HD46" s="134"/>
      <c r="HE46" s="134"/>
      <c r="HF46" s="134"/>
      <c r="HG46" s="134"/>
      <c r="HH46" s="134"/>
      <c r="HI46" s="134"/>
      <c r="HJ46" s="134"/>
      <c r="HK46" s="134"/>
      <c r="HL46" s="134"/>
      <c r="HM46" s="134"/>
      <c r="HN46" s="134"/>
      <c r="HO46" s="134"/>
      <c r="HP46" s="134"/>
      <c r="HQ46" s="134"/>
      <c r="HR46" s="134"/>
      <c r="HS46" s="134"/>
      <c r="HT46" s="134"/>
      <c r="HU46" s="134"/>
      <c r="HV46" s="134"/>
      <c r="HW46" s="134"/>
      <c r="HX46" s="134"/>
      <c r="HY46" s="134"/>
      <c r="HZ46" s="134"/>
      <c r="IA46" s="134"/>
      <c r="IB46" s="134"/>
      <c r="IC46" s="134"/>
      <c r="ID46" s="134"/>
      <c r="IE46" s="134"/>
      <c r="IF46" s="134"/>
      <c r="IG46" s="134"/>
      <c r="IH46" s="134"/>
      <c r="II46" s="134"/>
      <c r="IJ46" s="134"/>
      <c r="IK46" s="134"/>
      <c r="IL46" s="134"/>
      <c r="IM46" s="134"/>
      <c r="IN46" s="134"/>
      <c r="IO46" s="134"/>
      <c r="IP46" s="134"/>
      <c r="IQ46" s="134"/>
      <c r="IR46" s="134"/>
      <c r="IS46" s="134"/>
      <c r="IT46" s="134"/>
    </row>
    <row r="47" spans="1:254" ht="12.75" x14ac:dyDescent="0.25">
      <c r="A47" s="34" t="s">
        <v>50</v>
      </c>
      <c r="B47" s="34" t="s">
        <v>51</v>
      </c>
      <c r="C47" s="35">
        <v>1500</v>
      </c>
      <c r="D47" s="34" t="s">
        <v>5</v>
      </c>
      <c r="E47" s="121">
        <v>150</v>
      </c>
      <c r="F47" s="121">
        <f>C47*E47</f>
        <v>225000</v>
      </c>
    </row>
    <row r="48" spans="1:254" ht="12.75" x14ac:dyDescent="0.25">
      <c r="A48" s="34" t="s">
        <v>90</v>
      </c>
      <c r="B48" s="34" t="s">
        <v>51</v>
      </c>
      <c r="C48" s="35">
        <v>10</v>
      </c>
      <c r="D48" s="34" t="s">
        <v>5</v>
      </c>
      <c r="E48" s="121">
        <v>30000</v>
      </c>
      <c r="F48" s="121">
        <f t="shared" ref="F48:F49" si="3">C48*E48</f>
        <v>300000</v>
      </c>
    </row>
    <row r="49" spans="1:6" ht="27.75" customHeight="1" x14ac:dyDescent="0.25">
      <c r="A49" s="36" t="s">
        <v>52</v>
      </c>
      <c r="B49" s="138"/>
      <c r="C49" s="139"/>
      <c r="D49" s="139"/>
      <c r="E49" s="140"/>
      <c r="F49" s="121">
        <f t="shared" si="3"/>
        <v>0</v>
      </c>
    </row>
    <row r="50" spans="1:6" ht="13.5" customHeight="1" x14ac:dyDescent="0.25">
      <c r="A50" s="67" t="s">
        <v>53</v>
      </c>
      <c r="B50" s="68"/>
      <c r="C50" s="68"/>
      <c r="D50" s="68"/>
      <c r="E50" s="69"/>
      <c r="F50" s="122">
        <f>SUM(F47:F49)</f>
        <v>525000</v>
      </c>
    </row>
    <row r="51" spans="1:6" ht="12" customHeight="1" x14ac:dyDescent="0.25">
      <c r="A51" s="37"/>
      <c r="B51" s="37"/>
      <c r="C51" s="37"/>
      <c r="D51" s="37"/>
      <c r="E51" s="38"/>
      <c r="F51" s="38"/>
    </row>
    <row r="52" spans="1:6" ht="12.75" x14ac:dyDescent="0.25">
      <c r="A52" s="73" t="s">
        <v>54</v>
      </c>
      <c r="B52" s="74"/>
      <c r="C52" s="74"/>
      <c r="D52" s="74"/>
      <c r="E52" s="75"/>
      <c r="F52" s="117">
        <f>F23+F28+F33+F43+F50</f>
        <v>2511271</v>
      </c>
    </row>
    <row r="53" spans="1:6" ht="12" customHeight="1" x14ac:dyDescent="0.25">
      <c r="A53" s="64" t="s">
        <v>55</v>
      </c>
      <c r="B53" s="65"/>
      <c r="C53" s="65"/>
      <c r="D53" s="65"/>
      <c r="E53" s="66"/>
      <c r="F53" s="118">
        <f>F52*0.05</f>
        <v>125563.55</v>
      </c>
    </row>
    <row r="54" spans="1:6" ht="12" customHeight="1" x14ac:dyDescent="0.25">
      <c r="A54" s="58" t="s">
        <v>56</v>
      </c>
      <c r="B54" s="59"/>
      <c r="C54" s="59"/>
      <c r="D54" s="59"/>
      <c r="E54" s="60"/>
      <c r="F54" s="119">
        <f>F53+F52</f>
        <v>2636834.5499999998</v>
      </c>
    </row>
    <row r="55" spans="1:6" ht="12" customHeight="1" x14ac:dyDescent="0.25">
      <c r="A55" s="64" t="s">
        <v>57</v>
      </c>
      <c r="B55" s="65"/>
      <c r="C55" s="65"/>
      <c r="D55" s="65"/>
      <c r="E55" s="66"/>
      <c r="F55" s="118">
        <f>F11</f>
        <v>7560000</v>
      </c>
    </row>
    <row r="56" spans="1:6" ht="12.75" x14ac:dyDescent="0.25">
      <c r="A56" s="61" t="s">
        <v>58</v>
      </c>
      <c r="B56" s="62"/>
      <c r="C56" s="62"/>
      <c r="D56" s="62"/>
      <c r="E56" s="63"/>
      <c r="F56" s="120">
        <f>F55-F54</f>
        <v>4923165.45</v>
      </c>
    </row>
    <row r="57" spans="1:6" ht="12" customHeight="1" x14ac:dyDescent="0.25">
      <c r="A57" s="39" t="s">
        <v>59</v>
      </c>
      <c r="B57" s="40"/>
      <c r="C57" s="40"/>
      <c r="D57" s="40"/>
      <c r="E57" s="40"/>
      <c r="F57" s="41"/>
    </row>
    <row r="58" spans="1:6" ht="12.75" customHeight="1" thickBot="1" x14ac:dyDescent="0.3">
      <c r="A58" s="42"/>
      <c r="B58" s="40"/>
      <c r="C58" s="40"/>
      <c r="D58" s="40"/>
      <c r="E58" s="40"/>
      <c r="F58" s="41"/>
    </row>
    <row r="59" spans="1:6" ht="15" customHeight="1" x14ac:dyDescent="0.25">
      <c r="A59" s="106" t="s">
        <v>60</v>
      </c>
      <c r="B59" s="107"/>
      <c r="C59" s="107"/>
      <c r="D59" s="107"/>
      <c r="E59" s="108"/>
      <c r="F59" s="41"/>
    </row>
    <row r="60" spans="1:6" ht="12.75" x14ac:dyDescent="0.25">
      <c r="A60" s="100" t="s">
        <v>61</v>
      </c>
      <c r="B60" s="101"/>
      <c r="C60" s="101"/>
      <c r="D60" s="101"/>
      <c r="E60" s="102"/>
      <c r="F60" s="41"/>
    </row>
    <row r="61" spans="1:6" ht="12.75" x14ac:dyDescent="0.25">
      <c r="A61" s="100" t="s">
        <v>62</v>
      </c>
      <c r="B61" s="101"/>
      <c r="C61" s="101"/>
      <c r="D61" s="101"/>
      <c r="E61" s="102"/>
      <c r="F61" s="41"/>
    </row>
    <row r="62" spans="1:6" ht="12.75" x14ac:dyDescent="0.25">
      <c r="A62" s="100" t="s">
        <v>63</v>
      </c>
      <c r="B62" s="101"/>
      <c r="C62" s="101"/>
      <c r="D62" s="101"/>
      <c r="E62" s="102"/>
      <c r="F62" s="41"/>
    </row>
    <row r="63" spans="1:6" ht="12.75" x14ac:dyDescent="0.25">
      <c r="A63" s="100" t="s">
        <v>64</v>
      </c>
      <c r="B63" s="101"/>
      <c r="C63" s="101"/>
      <c r="D63" s="101"/>
      <c r="E63" s="102"/>
      <c r="F63" s="41"/>
    </row>
    <row r="64" spans="1:6" ht="12.75" x14ac:dyDescent="0.25">
      <c r="A64" s="100" t="s">
        <v>65</v>
      </c>
      <c r="B64" s="101"/>
      <c r="C64" s="101"/>
      <c r="D64" s="101"/>
      <c r="E64" s="102"/>
      <c r="F64" s="41"/>
    </row>
    <row r="65" spans="1:6" ht="13.5" thickBot="1" x14ac:dyDescent="0.3">
      <c r="A65" s="103" t="s">
        <v>66</v>
      </c>
      <c r="B65" s="104"/>
      <c r="C65" s="104"/>
      <c r="D65" s="104"/>
      <c r="E65" s="105"/>
      <c r="F65" s="41"/>
    </row>
    <row r="66" spans="1:6" ht="12.75" customHeight="1" x14ac:dyDescent="0.25">
      <c r="A66" s="42"/>
      <c r="B66" s="42"/>
      <c r="C66" s="42"/>
      <c r="D66" s="42"/>
      <c r="E66" s="42"/>
      <c r="F66" s="41"/>
    </row>
    <row r="67" spans="1:6" ht="15" customHeight="1" thickBot="1" x14ac:dyDescent="0.3">
      <c r="A67" s="113" t="s">
        <v>67</v>
      </c>
      <c r="B67" s="114"/>
      <c r="C67" s="115"/>
      <c r="D67" s="43"/>
      <c r="E67" s="43"/>
      <c r="F67" s="41"/>
    </row>
    <row r="68" spans="1:6" ht="12" customHeight="1" x14ac:dyDescent="0.25">
      <c r="A68" s="44" t="s">
        <v>49</v>
      </c>
      <c r="B68" s="45" t="s">
        <v>93</v>
      </c>
      <c r="C68" s="46" t="s">
        <v>68</v>
      </c>
      <c r="D68" s="43"/>
      <c r="E68" s="43"/>
      <c r="F68" s="41"/>
    </row>
    <row r="69" spans="1:6" ht="12" customHeight="1" x14ac:dyDescent="0.25">
      <c r="A69" s="47" t="s">
        <v>69</v>
      </c>
      <c r="B69" s="129">
        <f>F23</f>
        <v>421875</v>
      </c>
      <c r="C69" s="48">
        <f>(B69/B75)</f>
        <v>0.15999297339304056</v>
      </c>
      <c r="D69" s="43"/>
      <c r="E69" s="43"/>
      <c r="F69" s="41" t="s">
        <v>70</v>
      </c>
    </row>
    <row r="70" spans="1:6" ht="12" customHeight="1" x14ac:dyDescent="0.25">
      <c r="A70" s="47" t="s">
        <v>71</v>
      </c>
      <c r="B70" s="129">
        <f>F28</f>
        <v>0</v>
      </c>
      <c r="C70" s="48">
        <v>0</v>
      </c>
      <c r="D70" s="43"/>
      <c r="E70" s="43"/>
      <c r="F70" s="41"/>
    </row>
    <row r="71" spans="1:6" ht="12" customHeight="1" x14ac:dyDescent="0.25">
      <c r="A71" s="47" t="s">
        <v>72</v>
      </c>
      <c r="B71" s="129">
        <f>F33</f>
        <v>0</v>
      </c>
      <c r="C71" s="48">
        <f>(B71/B75)</f>
        <v>0</v>
      </c>
      <c r="D71" s="43"/>
      <c r="E71" s="43"/>
      <c r="F71" s="41"/>
    </row>
    <row r="72" spans="1:6" ht="12" customHeight="1" x14ac:dyDescent="0.25">
      <c r="A72" s="47" t="s">
        <v>40</v>
      </c>
      <c r="B72" s="129">
        <f>F43</f>
        <v>1564396</v>
      </c>
      <c r="C72" s="48">
        <f>(B72/B75)</f>
        <v>0.59328561209879482</v>
      </c>
      <c r="D72" s="43"/>
      <c r="E72" s="43"/>
      <c r="F72" s="41"/>
    </row>
    <row r="73" spans="1:6" ht="12" customHeight="1" x14ac:dyDescent="0.25">
      <c r="A73" s="47" t="s">
        <v>73</v>
      </c>
      <c r="B73" s="129">
        <f>F50</f>
        <v>525000</v>
      </c>
      <c r="C73" s="48">
        <f>(B73/B75)</f>
        <v>0.19910236688911712</v>
      </c>
      <c r="D73" s="49"/>
      <c r="E73" s="49"/>
      <c r="F73" s="41"/>
    </row>
    <row r="74" spans="1:6" ht="12" customHeight="1" x14ac:dyDescent="0.25">
      <c r="A74" s="47" t="s">
        <v>74</v>
      </c>
      <c r="B74" s="129">
        <f>F53</f>
        <v>125563.55</v>
      </c>
      <c r="C74" s="48">
        <f>(B74/B75)</f>
        <v>4.7619047619047623E-2</v>
      </c>
      <c r="D74" s="49"/>
      <c r="E74" s="49"/>
      <c r="F74" s="41"/>
    </row>
    <row r="75" spans="1:6" ht="12.75" customHeight="1" thickBot="1" x14ac:dyDescent="0.3">
      <c r="A75" s="50" t="s">
        <v>84</v>
      </c>
      <c r="B75" s="116">
        <f>SUM(B69:B74)</f>
        <v>2636834.5499999998</v>
      </c>
      <c r="C75" s="51">
        <f>SUM(C69:C74)</f>
        <v>1</v>
      </c>
      <c r="D75" s="49"/>
      <c r="E75" s="49"/>
      <c r="F75" s="41"/>
    </row>
    <row r="76" spans="1:6" ht="12" customHeight="1" x14ac:dyDescent="0.25">
      <c r="A76" s="42"/>
      <c r="B76" s="40"/>
      <c r="C76" s="40"/>
      <c r="D76" s="40"/>
      <c r="E76" s="40"/>
      <c r="F76" s="41"/>
    </row>
    <row r="77" spans="1:6" ht="15.75" customHeight="1" thickBot="1" x14ac:dyDescent="0.3">
      <c r="A77" s="110" t="s">
        <v>75</v>
      </c>
      <c r="B77" s="111"/>
      <c r="C77" s="111"/>
      <c r="D77" s="112"/>
      <c r="E77" s="52"/>
      <c r="F77" s="41"/>
    </row>
    <row r="78" spans="1:6" ht="12.75" x14ac:dyDescent="0.25">
      <c r="A78" s="53" t="s">
        <v>82</v>
      </c>
      <c r="B78" s="54">
        <v>40000</v>
      </c>
      <c r="C78" s="54">
        <v>45000</v>
      </c>
      <c r="D78" s="55">
        <v>50000</v>
      </c>
      <c r="E78" s="56"/>
      <c r="F78" s="57"/>
    </row>
    <row r="79" spans="1:6" ht="13.5" thickBot="1" x14ac:dyDescent="0.3">
      <c r="A79" s="50" t="s">
        <v>83</v>
      </c>
      <c r="B79" s="116">
        <f>F54/B78</f>
        <v>65.920863749999995</v>
      </c>
      <c r="C79" s="116">
        <f>F54/C78</f>
        <v>58.596323333333331</v>
      </c>
      <c r="D79" s="116">
        <f>F54/D78</f>
        <v>52.736690999999993</v>
      </c>
      <c r="E79" s="56"/>
      <c r="F79" s="57"/>
    </row>
    <row r="80" spans="1:6" ht="12.75" x14ac:dyDescent="0.25">
      <c r="A80" s="109" t="s">
        <v>76</v>
      </c>
      <c r="B80" s="109"/>
      <c r="C80" s="109"/>
      <c r="D80" s="109"/>
      <c r="E80" s="42"/>
      <c r="F80" s="42"/>
    </row>
    <row r="81" spans="1:4" ht="11.25" customHeight="1" x14ac:dyDescent="0.25">
      <c r="A81" s="99" t="s">
        <v>77</v>
      </c>
      <c r="B81" s="99"/>
      <c r="C81" s="99"/>
      <c r="D81" s="99"/>
    </row>
  </sheetData>
  <mergeCells count="37">
    <mergeCell ref="A81:D81"/>
    <mergeCell ref="A63:E63"/>
    <mergeCell ref="A64:E64"/>
    <mergeCell ref="A65:E65"/>
    <mergeCell ref="A59:E59"/>
    <mergeCell ref="A80:D80"/>
    <mergeCell ref="A77:D77"/>
    <mergeCell ref="A67:C67"/>
    <mergeCell ref="A60:E60"/>
    <mergeCell ref="A61:E61"/>
    <mergeCell ref="A62:E62"/>
    <mergeCell ref="D12:E12"/>
    <mergeCell ref="D10:E10"/>
    <mergeCell ref="D9:E9"/>
    <mergeCell ref="D8:E8"/>
    <mergeCell ref="D13:E13"/>
    <mergeCell ref="D11:E11"/>
    <mergeCell ref="D14:E14"/>
    <mergeCell ref="A16:F16"/>
    <mergeCell ref="A37:F37"/>
    <mergeCell ref="A40:F40"/>
    <mergeCell ref="A18:F18"/>
    <mergeCell ref="A23:E23"/>
    <mergeCell ref="A28:E28"/>
    <mergeCell ref="A33:E33"/>
    <mergeCell ref="A30:F30"/>
    <mergeCell ref="A25:F25"/>
    <mergeCell ref="A35:F35"/>
    <mergeCell ref="A54:E54"/>
    <mergeCell ref="A56:E56"/>
    <mergeCell ref="A55:E55"/>
    <mergeCell ref="A43:E43"/>
    <mergeCell ref="A45:F45"/>
    <mergeCell ref="A50:E50"/>
    <mergeCell ref="A52:E52"/>
    <mergeCell ref="A53:E53"/>
    <mergeCell ref="B49:E49"/>
  </mergeCells>
  <printOptions horizontalCentered="1"/>
  <pageMargins left="0.74803149606299213" right="0.74803149606299213" top="0.98425196850393704" bottom="0.98425196850393704" header="0" footer="0"/>
  <pageSetup scale="95" orientation="portrait" r:id="rId1"/>
  <headerFooter>
    <oddFooter>&amp;C&amp;"Helvetica Neue,Regular"&amp;12&amp;K000000&amp;P</oddFooter>
  </headerFooter>
  <rowBreaks count="1" manualBreakCount="1">
    <brk id="4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PONEDORAS</vt:lpstr>
      <vt:lpstr>PONEDORAS!Área_de_impresión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2023-03-31T20:52:15Z</dcterms:modified>
  <cp:category/>
  <cp:contentStatus/>
</cp:coreProperties>
</file>