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FT 2023\FT Los Angeles 30 020220223\"/>
    </mc:Choice>
  </mc:AlternateContent>
  <bookViews>
    <workbookView xWindow="0" yWindow="0" windowWidth="28800" windowHeight="11835"/>
  </bookViews>
  <sheets>
    <sheet name="huevos" sheetId="11" r:id="rId1"/>
  </sheets>
  <definedNames>
    <definedName name="_xlnm.Print_Area" localSheetId="0">huevos!$A$1:$G$81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8" i="11" l="1"/>
  <c r="G34" i="11"/>
  <c r="G29" i="11"/>
  <c r="G39" i="11" l="1"/>
  <c r="G40" i="11"/>
  <c r="G41" i="11"/>
  <c r="G42" i="11"/>
  <c r="G38" i="11"/>
  <c r="G23" i="11" l="1"/>
  <c r="G22" i="11"/>
  <c r="G21" i="11"/>
  <c r="G12" i="11"/>
  <c r="G53" i="11" s="1"/>
  <c r="C69" i="11"/>
  <c r="C68" i="11"/>
  <c r="C71" i="11"/>
  <c r="G24" i="11" l="1"/>
  <c r="C67" i="11" s="1"/>
  <c r="G43" i="11"/>
  <c r="C70" i="11" s="1"/>
  <c r="G50" i="11" l="1"/>
  <c r="G51" i="11" s="1"/>
  <c r="G52" i="11" s="1"/>
  <c r="D78" i="11" s="1"/>
  <c r="G54" i="11" l="1"/>
  <c r="C78" i="11"/>
  <c r="E78" i="11"/>
  <c r="C72" i="11"/>
  <c r="C73" i="11" s="1"/>
  <c r="D72" i="11" s="1"/>
  <c r="D71" i="11" l="1"/>
  <c r="D67" i="11"/>
  <c r="D70" i="11"/>
  <c r="D69" i="11"/>
  <c r="D68" i="11"/>
  <c r="D73" i="11" l="1"/>
</calcChain>
</file>

<file path=xl/sharedStrings.xml><?xml version="1.0" encoding="utf-8"?>
<sst xmlns="http://schemas.openxmlformats.org/spreadsheetml/2006/main" count="116" uniqueCount="87">
  <si>
    <t>RUBRO O CULTIVO</t>
  </si>
  <si>
    <t>VARIEDAD</t>
  </si>
  <si>
    <t>FECHA ESTIMADA  PRECIO VENTA</t>
  </si>
  <si>
    <t>NIVEL TECNOLÓGICO</t>
  </si>
  <si>
    <t>REGIÓN</t>
  </si>
  <si>
    <t>AGENCIA DE ÁREA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</si>
  <si>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</si>
  <si>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</si>
  <si>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</si>
  <si>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</si>
  <si>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</si>
  <si>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</si>
  <si>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</si>
  <si>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</si>
  <si>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</si>
  <si>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</si>
  <si>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</si>
  <si>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</si>
  <si>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</si>
  <si>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</si>
  <si>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</si>
  <si>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</si>
  <si>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</si>
  <si>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</si>
  <si>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</si>
  <si>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</si>
  <si>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</si>
  <si>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</si>
  <si>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</si>
  <si>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</si>
  <si>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</si>
  <si>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</si>
  <si>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</si>
  <si>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</si>
  <si>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</si>
  <si>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</si>
  <si>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</si>
  <si>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</si>
  <si>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</si>
  <si>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</si>
  <si>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</si>
  <si>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</si>
  <si>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</si>
  <si>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</si>
  <si>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</si>
  <si>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</si>
  <si>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</si>
  <si>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</si>
  <si>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</si>
  <si>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</si>
  <si>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</si>
  <si>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</si>
  <si>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BIO BIO</t>
  </si>
  <si>
    <t>LOS ANGELES</t>
  </si>
  <si>
    <t>TODAS</t>
  </si>
  <si>
    <t>MESTIZA</t>
  </si>
  <si>
    <t>BAJO</t>
  </si>
  <si>
    <t>PRECIO ESPERADO ($/huevo)</t>
  </si>
  <si>
    <t>INGRESO ESPERADO, CON IVA ($)</t>
  </si>
  <si>
    <t>DESTINO PRODUCCIÓN</t>
  </si>
  <si>
    <t>MERCADO LOCAL</t>
  </si>
  <si>
    <t>AGOSTO A FEBRERO</t>
  </si>
  <si>
    <t>Manejo de aves, alimentación y cuidados</t>
  </si>
  <si>
    <t>Ma-Jun-Oct</t>
  </si>
  <si>
    <t>Manejo sanitario</t>
  </si>
  <si>
    <t>Veterinario</t>
  </si>
  <si>
    <t>Abril-Agost-Nov</t>
  </si>
  <si>
    <t>Ivermectina</t>
  </si>
  <si>
    <t>litro</t>
  </si>
  <si>
    <t>Sulmet</t>
  </si>
  <si>
    <t>gramos</t>
  </si>
  <si>
    <t>Ma- Sept</t>
  </si>
  <si>
    <t>Conchuela</t>
  </si>
  <si>
    <t>kilos</t>
  </si>
  <si>
    <t>Anual</t>
  </si>
  <si>
    <t>maiz alimentación</t>
  </si>
  <si>
    <t>anual</t>
  </si>
  <si>
    <t>trigo alimentación</t>
  </si>
  <si>
    <t>Rendimiento (HUEVOS/PLANTEL)</t>
  </si>
  <si>
    <t>Costo unitario ($/huevo) (*)</t>
  </si>
  <si>
    <t>ESCENARIOS COSTO UNITARIO  ($/huevo)</t>
  </si>
  <si>
    <t>RENDIMIENTO : huevos/plantel</t>
  </si>
  <si>
    <t>Huevos</t>
  </si>
  <si>
    <t>COSTOS DIRECTOS DE PRODUCCIÓN PLANTEL DE 50 PONEDORAS (INCLUYE IVA)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</si>
  <si>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</si>
  <si>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</si>
  <si>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Parasitismo y viruela aviar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</si>
</sst>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#,##0_ ;\-#,##0\ "/>
  </numFmts>
  <fonts count="14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sz val="8"/>
      <color rgb="FF000000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4" fillId="0" borderId="1"/>
    <xf numFmtId="0" fontId="1" fillId="0" borderId="1"/>
  </cellStyleXfs>
  <cellXfs count="92">
    <xf numFmtId="0" fontId="0" fillId="0" borderId="0" xfId="0" applyFont="1" applyAlignment="1"/>
    <xf numFmtId="49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 applyAlignment="1"/>
    <xf numFmtId="0" fontId="2" fillId="0" borderId="1" xfId="0" applyNumberFormat="1" applyFont="1" applyBorder="1" applyAlignment="1"/>
    <xf numFmtId="0" fontId="2" fillId="0" borderId="1" xfId="0" applyFont="1" applyBorder="1" applyAlignment="1"/>
    <xf numFmtId="49" fontId="6" fillId="3" borderId="1" xfId="0" applyNumberFormat="1" applyFont="1" applyFill="1" applyBorder="1" applyAlignment="1">
      <alignment vertical="center" wrapText="1"/>
    </xf>
    <xf numFmtId="0" fontId="7" fillId="10" borderId="2" xfId="0" applyFont="1" applyFill="1" applyBorder="1" applyAlignment="1">
      <alignment horizontal="right" vertical="center" wrapText="1"/>
    </xf>
    <xf numFmtId="3" fontId="7" fillId="10" borderId="2" xfId="0" applyNumberFormat="1" applyFont="1" applyFill="1" applyBorder="1" applyAlignment="1">
      <alignment horizontal="right" vertical="center"/>
    </xf>
    <xf numFmtId="0" fontId="7" fillId="10" borderId="2" xfId="0" applyFont="1" applyFill="1" applyBorder="1" applyAlignment="1">
      <alignment horizontal="right" vertical="center"/>
    </xf>
    <xf numFmtId="17" fontId="7" fillId="10" borderId="2" xfId="0" applyNumberFormat="1" applyFont="1" applyFill="1" applyBorder="1" applyAlignment="1">
      <alignment horizontal="right" vertical="center"/>
    </xf>
    <xf numFmtId="17" fontId="7" fillId="0" borderId="2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49" fontId="6" fillId="5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49" fontId="6" fillId="5" borderId="3" xfId="0" applyNumberFormat="1" applyFont="1" applyFill="1" applyBorder="1" applyAlignment="1">
      <alignment vertical="center"/>
    </xf>
    <xf numFmtId="0" fontId="6" fillId="5" borderId="4" xfId="0" applyFont="1" applyFill="1" applyBorder="1" applyAlignment="1">
      <alignment vertical="center"/>
    </xf>
    <xf numFmtId="164" fontId="6" fillId="5" borderId="5" xfId="0" applyNumberFormat="1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164" fontId="6" fillId="3" borderId="7" xfId="0" applyNumberFormat="1" applyFont="1" applyFill="1" applyBorder="1" applyAlignment="1">
      <alignment vertical="center"/>
    </xf>
    <xf numFmtId="49" fontId="6" fillId="5" borderId="6" xfId="0" applyNumberFormat="1" applyFont="1" applyFill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164" fontId="6" fillId="5" borderId="7" xfId="0" applyNumberFormat="1" applyFont="1" applyFill="1" applyBorder="1" applyAlignment="1">
      <alignment vertical="center"/>
    </xf>
    <xf numFmtId="49" fontId="6" fillId="5" borderId="8" xfId="0" applyNumberFormat="1" applyFont="1" applyFill="1" applyBorder="1" applyAlignment="1">
      <alignment vertical="center"/>
    </xf>
    <xf numFmtId="0" fontId="6" fillId="5" borderId="9" xfId="0" applyFont="1" applyFill="1" applyBorder="1" applyAlignment="1">
      <alignment vertical="center"/>
    </xf>
    <xf numFmtId="164" fontId="6" fillId="6" borderId="10" xfId="0" applyNumberFormat="1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49" fontId="11" fillId="2" borderId="1" xfId="0" applyNumberFormat="1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vertical="center"/>
    </xf>
    <xf numFmtId="0" fontId="2" fillId="2" borderId="4" xfId="0" applyFont="1" applyFill="1" applyBorder="1" applyAlignment="1"/>
    <xf numFmtId="164" fontId="6" fillId="2" borderId="5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164" fontId="6" fillId="2" borderId="7" xfId="0" applyNumberFormat="1" applyFont="1" applyFill="1" applyBorder="1" applyAlignment="1">
      <alignment vertical="center"/>
    </xf>
    <xf numFmtId="49" fontId="2" fillId="2" borderId="8" xfId="0" applyNumberFormat="1" applyFont="1" applyFill="1" applyBorder="1" applyAlignment="1">
      <alignment vertical="center"/>
    </xf>
    <xf numFmtId="0" fontId="2" fillId="2" borderId="9" xfId="0" applyFont="1" applyFill="1" applyBorder="1" applyAlignment="1"/>
    <xf numFmtId="164" fontId="6" fillId="2" borderId="10" xfId="0" applyNumberFormat="1" applyFont="1" applyFill="1" applyBorder="1" applyAlignment="1">
      <alignment vertical="center"/>
    </xf>
    <xf numFmtId="0" fontId="2" fillId="9" borderId="2" xfId="0" applyFont="1" applyFill="1" applyBorder="1" applyAlignment="1"/>
    <xf numFmtId="0" fontId="2" fillId="7" borderId="1" xfId="0" applyFont="1" applyFill="1" applyBorder="1" applyAlignment="1"/>
    <xf numFmtId="49" fontId="11" fillId="8" borderId="2" xfId="0" applyNumberFormat="1" applyFont="1" applyFill="1" applyBorder="1" applyAlignment="1">
      <alignment vertical="center"/>
    </xf>
    <xf numFmtId="49" fontId="2" fillId="8" borderId="2" xfId="0" applyNumberFormat="1" applyFont="1" applyFill="1" applyBorder="1" applyAlignment="1"/>
    <xf numFmtId="49" fontId="11" fillId="2" borderId="2" xfId="0" applyNumberFormat="1" applyFont="1" applyFill="1" applyBorder="1" applyAlignment="1">
      <alignment vertical="center"/>
    </xf>
    <xf numFmtId="3" fontId="11" fillId="2" borderId="2" xfId="0" applyNumberFormat="1" applyFont="1" applyFill="1" applyBorder="1" applyAlignment="1">
      <alignment vertical="center"/>
    </xf>
    <xf numFmtId="9" fontId="2" fillId="2" borderId="2" xfId="0" applyNumberFormat="1" applyFont="1" applyFill="1" applyBorder="1" applyAlignment="1"/>
    <xf numFmtId="0" fontId="11" fillId="2" borderId="2" xfId="0" applyNumberFormat="1" applyFont="1" applyFill="1" applyBorder="1" applyAlignment="1">
      <alignment vertical="center"/>
    </xf>
    <xf numFmtId="165" fontId="11" fillId="2" borderId="2" xfId="0" applyNumberFormat="1" applyFont="1" applyFill="1" applyBorder="1" applyAlignment="1">
      <alignment vertical="center"/>
    </xf>
    <xf numFmtId="0" fontId="6" fillId="7" borderId="1" xfId="0" applyFont="1" applyFill="1" applyBorder="1" applyAlignment="1">
      <alignment vertical="center"/>
    </xf>
    <xf numFmtId="165" fontId="11" fillId="8" borderId="2" xfId="0" applyNumberFormat="1" applyFont="1" applyFill="1" applyBorder="1" applyAlignment="1">
      <alignment vertical="center"/>
    </xf>
    <xf numFmtId="9" fontId="11" fillId="8" borderId="2" xfId="0" applyNumberFormat="1" applyFont="1" applyFill="1" applyBorder="1" applyAlignment="1">
      <alignment vertical="center"/>
    </xf>
    <xf numFmtId="0" fontId="6" fillId="9" borderId="2" xfId="0" applyFont="1" applyFill="1" applyBorder="1" applyAlignment="1">
      <alignment vertical="center"/>
    </xf>
    <xf numFmtId="49" fontId="13" fillId="9" borderId="2" xfId="0" applyNumberFormat="1" applyFont="1" applyFill="1" applyBorder="1" applyAlignment="1">
      <alignment vertical="center"/>
    </xf>
    <xf numFmtId="0" fontId="11" fillId="7" borderId="1" xfId="0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/>
    </xf>
    <xf numFmtId="166" fontId="9" fillId="0" borderId="2" xfId="0" applyNumberFormat="1" applyFont="1" applyBorder="1"/>
    <xf numFmtId="0" fontId="9" fillId="0" borderId="2" xfId="0" applyFont="1" applyFill="1" applyBorder="1"/>
    <xf numFmtId="0" fontId="9" fillId="0" borderId="2" xfId="1" applyFont="1" applyBorder="1" applyAlignment="1" applyProtection="1">
      <alignment horizontal="left"/>
    </xf>
    <xf numFmtId="0" fontId="10" fillId="0" borderId="2" xfId="0" applyFont="1" applyBorder="1" applyAlignment="1">
      <alignment horizontal="center"/>
    </xf>
    <xf numFmtId="0" fontId="9" fillId="11" borderId="2" xfId="1" applyFont="1" applyFill="1" applyBorder="1" applyAlignment="1" applyProtection="1">
      <alignment horizontal="center"/>
    </xf>
    <xf numFmtId="3" fontId="9" fillId="0" borderId="2" xfId="1" applyNumberFormat="1" applyFont="1" applyBorder="1" applyAlignment="1" applyProtection="1">
      <alignment horizontal="right"/>
    </xf>
    <xf numFmtId="3" fontId="9" fillId="0" borderId="2" xfId="0" applyNumberFormat="1" applyFont="1" applyBorder="1" applyAlignment="1"/>
    <xf numFmtId="0" fontId="7" fillId="0" borderId="2" xfId="0" applyFont="1" applyBorder="1" applyAlignment="1">
      <alignment horizontal="left"/>
    </xf>
    <xf numFmtId="3" fontId="7" fillId="0" borderId="2" xfId="0" applyNumberFormat="1" applyFont="1" applyBorder="1"/>
    <xf numFmtId="3" fontId="9" fillId="10" borderId="2" xfId="0" applyNumberFormat="1" applyFont="1" applyFill="1" applyBorder="1"/>
    <xf numFmtId="0" fontId="7" fillId="0" borderId="2" xfId="0" applyFont="1" applyFill="1" applyBorder="1" applyAlignment="1">
      <alignment horizontal="left"/>
    </xf>
    <xf numFmtId="3" fontId="11" fillId="8" borderId="2" xfId="0" applyNumberFormat="1" applyFont="1" applyFill="1" applyBorder="1" applyAlignment="1">
      <alignment vertical="center"/>
    </xf>
    <xf numFmtId="0" fontId="9" fillId="0" borderId="2" xfId="1" applyFont="1" applyBorder="1" applyAlignment="1" applyProtection="1">
      <alignment horizont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vertical="center" wrapText="1"/>
    </xf>
    <xf numFmtId="49" fontId="13" fillId="9" borderId="2" xfId="0" applyNumberFormat="1" applyFont="1" applyFill="1" applyBorder="1" applyAlignment="1">
      <alignment vertical="center"/>
    </xf>
    <xf numFmtId="0" fontId="11" fillId="9" borderId="2" xfId="0" applyFont="1" applyFill="1" applyBorder="1" applyAlignment="1">
      <alignment vertical="center"/>
    </xf>
    <xf numFmtId="49" fontId="8" fillId="3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0" fontId="7" fillId="0" borderId="2" xfId="0" applyFont="1" applyBorder="1" applyAlignment="1">
      <alignment vertical="center"/>
    </xf>
  </cellXfs>
  <cellStyles count="3">
    <cellStyle name="Normal" xfId="0" builtinId="0"/>
    <cellStyle name="Normal 2" xfId="1"/>
    <cellStyle name="Normal 3 2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99CC"/>
      <color rgb="FF33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152400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314950" cy="117508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6</xdr:col>
      <xdr:colOff>152400</xdr:colOff>
      <xdr:row>7</xdr:row>
      <xdr:rowOff>32084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067300" cy="117508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6</xdr:col>
      <xdr:colOff>400050</xdr:colOff>
      <xdr:row>7</xdr:row>
      <xdr:rowOff>32084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314950" cy="1175084"/>
        </a:xfrm>
        <a:prstGeom prst="rect">
          <a:avLst/>
        </a:prstGeom>
      </xdr:spPr>
    </xdr:pic>
    <xdr:clientData/>
  </xdr:twoCellAnchor>
  <xdr:twoCellAnchor editAs="oneCell">
    <xdr:from>
      <xdr:col>0</xdr:col>
      <xdr:colOff>295274</xdr:colOff>
      <xdr:row>1</xdr:row>
      <xdr:rowOff>0</xdr:rowOff>
    </xdr:from>
    <xdr:to>
      <xdr:col>7</xdr:col>
      <xdr:colOff>676275</xdr:colOff>
      <xdr:row>7</xdr:row>
      <xdr:rowOff>32084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190500"/>
          <a:ext cx="672465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D79"/>
  <sheetViews>
    <sheetView tabSelected="1" workbookViewId="0">
      <selection activeCell="J8" sqref="J8"/>
    </sheetView>
  </sheetViews>
  <sheetFormatPr baseColWidth="10" defaultColWidth="10.85546875" defaultRowHeight="11.25" customHeight="1"/>
  <cols>
    <col min="1" max="1" width="4.42578125" style="8" customWidth="1"/>
    <col min="2" max="2" width="24.85546875" style="8" customWidth="1"/>
    <col min="3" max="3" width="11.7109375" style="8" customWidth="1"/>
    <col min="4" max="4" width="9.42578125" style="8" customWidth="1"/>
    <col min="5" max="5" width="14.42578125" style="8" customWidth="1"/>
    <col min="6" max="6" width="13.28515625" style="8" customWidth="1"/>
    <col min="7" max="7" width="17" style="8" customWidth="1"/>
    <col min="8" max="212" width="10.85546875" style="8" customWidth="1"/>
    <col min="213" max="16384" width="10.85546875" style="9"/>
  </cols>
  <sheetData>
    <row r="1" spans="1:7" ht="15" customHeight="1">
      <c r="A1" s="7"/>
      <c r="B1" s="7"/>
      <c r="C1" s="7"/>
      <c r="D1" s="7"/>
      <c r="E1" s="7"/>
      <c r="F1" s="7"/>
      <c r="G1" s="7"/>
    </row>
    <row r="2" spans="1:7" ht="15" customHeight="1">
      <c r="A2" s="7"/>
      <c r="B2" s="7"/>
      <c r="C2" s="7"/>
      <c r="D2" s="7"/>
      <c r="E2" s="7"/>
      <c r="F2" s="7"/>
      <c r="G2" s="7"/>
    </row>
    <row r="3" spans="1:7" ht="15" customHeight="1">
      <c r="A3" s="7"/>
      <c r="B3" s="7"/>
      <c r="C3" s="7"/>
      <c r="D3" s="7"/>
      <c r="E3" s="7"/>
      <c r="F3" s="7"/>
      <c r="G3" s="7"/>
    </row>
    <row r="4" spans="1:7" ht="15" customHeight="1">
      <c r="A4" s="7"/>
      <c r="B4" s="7"/>
      <c r="C4" s="7"/>
      <c r="D4" s="7"/>
      <c r="E4" s="7"/>
      <c r="F4" s="7"/>
      <c r="G4" s="7"/>
    </row>
    <row r="5" spans="1:7" ht="15" customHeight="1">
      <c r="A5" s="7"/>
      <c r="B5" s="7"/>
      <c r="C5" s="7"/>
      <c r="D5" s="7"/>
      <c r="E5" s="7"/>
      <c r="F5" s="7"/>
      <c r="G5" s="7"/>
    </row>
    <row r="6" spans="1:7" ht="15" customHeight="1">
      <c r="A6" s="7"/>
      <c r="B6" s="7"/>
      <c r="C6" s="7"/>
      <c r="D6" s="7"/>
      <c r="E6" s="7"/>
      <c r="F6" s="7"/>
      <c r="G6" s="7"/>
    </row>
    <row r="7" spans="1:7" ht="15" customHeight="1">
      <c r="A7" s="7"/>
      <c r="B7" s="7"/>
      <c r="C7" s="7"/>
      <c r="D7" s="7"/>
      <c r="E7" s="7"/>
      <c r="F7" s="7"/>
      <c r="G7" s="7"/>
    </row>
    <row r="8" spans="1:7" ht="15" customHeight="1">
      <c r="A8" s="7"/>
      <c r="B8" s="7"/>
      <c r="C8" s="7"/>
      <c r="D8" s="7"/>
      <c r="E8" s="7"/>
      <c r="F8" s="7"/>
      <c r="G8" s="7"/>
    </row>
    <row r="9" spans="1:7" ht="12" customHeight="1">
      <c r="A9" s="7"/>
      <c r="B9" s="10" t="s">
        <v>0</v>
      </c>
      <c r="C9" s="11" t="s">
        <v>82</v>
      </c>
      <c r="D9" s="7"/>
      <c r="E9" s="89" t="s">
        <v>81</v>
      </c>
      <c r="F9" s="90"/>
      <c r="G9" s="12">
        <v>9000</v>
      </c>
    </row>
    <row r="10" spans="1:7" ht="12.75">
      <c r="A10" s="7"/>
      <c r="B10" s="5" t="s">
        <v>1</v>
      </c>
      <c r="C10" s="13" t="s">
        <v>55</v>
      </c>
      <c r="D10" s="7"/>
      <c r="E10" s="84" t="s">
        <v>2</v>
      </c>
      <c r="F10" s="84"/>
      <c r="G10" s="14">
        <v>45261</v>
      </c>
    </row>
    <row r="11" spans="1:7" ht="12.75">
      <c r="A11" s="7"/>
      <c r="B11" s="5" t="s">
        <v>3</v>
      </c>
      <c r="C11" s="13" t="s">
        <v>56</v>
      </c>
      <c r="D11" s="7"/>
      <c r="E11" s="84" t="s">
        <v>57</v>
      </c>
      <c r="F11" s="84"/>
      <c r="G11" s="12">
        <v>220</v>
      </c>
    </row>
    <row r="12" spans="1:7" ht="11.25" customHeight="1">
      <c r="A12" s="7"/>
      <c r="B12" s="5" t="s">
        <v>4</v>
      </c>
      <c r="C12" s="13" t="s">
        <v>52</v>
      </c>
      <c r="D12" s="7"/>
      <c r="E12" s="84" t="s">
        <v>58</v>
      </c>
      <c r="F12" s="84"/>
      <c r="G12" s="12">
        <f>G9*G11*1.19</f>
        <v>2356200</v>
      </c>
    </row>
    <row r="13" spans="1:7" ht="11.25" customHeight="1">
      <c r="A13" s="7"/>
      <c r="B13" s="5" t="s">
        <v>5</v>
      </c>
      <c r="C13" s="13" t="s">
        <v>53</v>
      </c>
      <c r="D13" s="7"/>
      <c r="E13" s="84" t="s">
        <v>59</v>
      </c>
      <c r="F13" s="84"/>
      <c r="G13" s="13" t="s">
        <v>60</v>
      </c>
    </row>
    <row r="14" spans="1:7" ht="13.5" customHeight="1">
      <c r="A14" s="7"/>
      <c r="B14" s="5" t="s">
        <v>6</v>
      </c>
      <c r="C14" s="11" t="s">
        <v>54</v>
      </c>
      <c r="D14" s="7"/>
      <c r="E14" s="84" t="s">
        <v>7</v>
      </c>
      <c r="F14" s="84"/>
      <c r="G14" s="14" t="s">
        <v>61</v>
      </c>
    </row>
    <row r="15" spans="1:7" ht="12.75">
      <c r="A15" s="7"/>
      <c r="B15" s="5" t="s">
        <v>8</v>
      </c>
      <c r="C15" s="15">
        <v>44927</v>
      </c>
      <c r="D15" s="7"/>
      <c r="E15" s="91" t="s">
        <v>9</v>
      </c>
      <c r="F15" s="91"/>
      <c r="G15" s="16" t="s">
        <v>86</v>
      </c>
    </row>
    <row r="16" spans="1:7" ht="12" customHeight="1">
      <c r="A16" s="7"/>
      <c r="B16" s="17"/>
      <c r="C16" s="18"/>
      <c r="D16" s="7"/>
      <c r="E16" s="7"/>
      <c r="F16" s="7"/>
      <c r="G16" s="19"/>
    </row>
    <row r="17" spans="1:7" ht="12" customHeight="1">
      <c r="A17" s="7"/>
      <c r="B17" s="87" t="s">
        <v>83</v>
      </c>
      <c r="C17" s="88"/>
      <c r="D17" s="88"/>
      <c r="E17" s="88"/>
      <c r="F17" s="88"/>
      <c r="G17" s="88"/>
    </row>
    <row r="18" spans="1:7" ht="12" customHeight="1">
      <c r="A18" s="7"/>
      <c r="B18" s="7"/>
      <c r="C18" s="20"/>
      <c r="D18" s="20"/>
      <c r="E18" s="20"/>
      <c r="F18" s="7"/>
      <c r="G18" s="7"/>
    </row>
    <row r="19" spans="1:7" ht="12" customHeight="1">
      <c r="A19" s="7"/>
      <c r="B19" s="21" t="s">
        <v>10</v>
      </c>
      <c r="C19" s="22"/>
      <c r="D19" s="22"/>
      <c r="E19" s="22"/>
      <c r="F19" s="22"/>
      <c r="G19" s="22"/>
    </row>
    <row r="20" spans="1:7" ht="12.75">
      <c r="A20" s="7"/>
      <c r="B20" s="23" t="s">
        <v>11</v>
      </c>
      <c r="C20" s="23" t="s">
        <v>12</v>
      </c>
      <c r="D20" s="23" t="s">
        <v>13</v>
      </c>
      <c r="E20" s="23" t="s">
        <v>14</v>
      </c>
      <c r="F20" s="23" t="s">
        <v>15</v>
      </c>
      <c r="G20" s="23" t="s">
        <v>16</v>
      </c>
    </row>
    <row r="21" spans="1:7" ht="24" customHeight="1">
      <c r="A21" s="7"/>
      <c r="B21" s="68" t="s">
        <v>62</v>
      </c>
      <c r="C21" s="69" t="s">
        <v>17</v>
      </c>
      <c r="D21" s="69">
        <v>30</v>
      </c>
      <c r="E21" s="69" t="s">
        <v>63</v>
      </c>
      <c r="F21" s="70">
        <v>25000</v>
      </c>
      <c r="G21" s="70">
        <f>F21*D21</f>
        <v>750000</v>
      </c>
    </row>
    <row r="22" spans="1:7" ht="12.75">
      <c r="A22" s="7"/>
      <c r="B22" s="68" t="s">
        <v>64</v>
      </c>
      <c r="C22" s="69" t="s">
        <v>17</v>
      </c>
      <c r="D22" s="69">
        <v>1</v>
      </c>
      <c r="E22" s="69" t="s">
        <v>63</v>
      </c>
      <c r="F22" s="70">
        <v>25000</v>
      </c>
      <c r="G22" s="70">
        <f>F22*D22</f>
        <v>25000</v>
      </c>
    </row>
    <row r="23" spans="1:7" ht="12.75" customHeight="1">
      <c r="A23" s="7"/>
      <c r="B23" s="71" t="s">
        <v>65</v>
      </c>
      <c r="C23" s="69" t="s">
        <v>17</v>
      </c>
      <c r="D23" s="69">
        <v>2</v>
      </c>
      <c r="E23" s="69" t="s">
        <v>66</v>
      </c>
      <c r="F23" s="70">
        <v>25000</v>
      </c>
      <c r="G23" s="70">
        <f>F23*D23</f>
        <v>50000</v>
      </c>
    </row>
    <row r="24" spans="1:7" ht="12.75" customHeight="1">
      <c r="A24" s="7"/>
      <c r="B24" s="1" t="s">
        <v>18</v>
      </c>
      <c r="C24" s="2"/>
      <c r="D24" s="2"/>
      <c r="E24" s="2"/>
      <c r="F24" s="3"/>
      <c r="G24" s="4">
        <f>SUM(G21:G23)</f>
        <v>825000</v>
      </c>
    </row>
    <row r="25" spans="1:7" ht="12.75" customHeight="1">
      <c r="A25" s="7"/>
      <c r="B25" s="7"/>
      <c r="C25" s="7"/>
      <c r="D25" s="7"/>
      <c r="E25" s="7"/>
      <c r="F25" s="24"/>
      <c r="G25" s="24"/>
    </row>
    <row r="26" spans="1:7" ht="12.75" customHeight="1">
      <c r="A26" s="7"/>
      <c r="B26" s="21" t="s">
        <v>19</v>
      </c>
      <c r="C26" s="25"/>
      <c r="D26" s="25"/>
      <c r="E26" s="25"/>
      <c r="F26" s="22"/>
      <c r="G26" s="22"/>
    </row>
    <row r="27" spans="1:7" ht="12.75">
      <c r="A27" s="7"/>
      <c r="B27" s="26" t="s">
        <v>11</v>
      </c>
      <c r="C27" s="23" t="s">
        <v>12</v>
      </c>
      <c r="D27" s="23" t="s">
        <v>13</v>
      </c>
      <c r="E27" s="26" t="s">
        <v>14</v>
      </c>
      <c r="F27" s="23" t="s">
        <v>15</v>
      </c>
      <c r="G27" s="26" t="s">
        <v>16</v>
      </c>
    </row>
    <row r="28" spans="1:7" ht="12.75" customHeight="1">
      <c r="A28" s="7"/>
      <c r="B28" s="72"/>
      <c r="C28" s="73"/>
      <c r="D28" s="82">
        <v>0</v>
      </c>
      <c r="E28" s="74"/>
      <c r="F28" s="75">
        <v>0</v>
      </c>
      <c r="G28" s="76">
        <v>0</v>
      </c>
    </row>
    <row r="29" spans="1:7" ht="12.75">
      <c r="A29" s="7"/>
      <c r="B29" s="1" t="s">
        <v>20</v>
      </c>
      <c r="C29" s="2"/>
      <c r="D29" s="2"/>
      <c r="E29" s="2"/>
      <c r="F29" s="3"/>
      <c r="G29" s="4">
        <f>G28</f>
        <v>0</v>
      </c>
    </row>
    <row r="30" spans="1:7" ht="12" customHeight="1">
      <c r="A30" s="7"/>
      <c r="B30" s="7"/>
      <c r="C30" s="7"/>
      <c r="D30" s="7"/>
      <c r="E30" s="7"/>
      <c r="F30" s="24"/>
      <c r="G30" s="24"/>
    </row>
    <row r="31" spans="1:7" ht="12.75">
      <c r="A31" s="7"/>
      <c r="B31" s="21" t="s">
        <v>21</v>
      </c>
      <c r="C31" s="25"/>
      <c r="D31" s="25"/>
      <c r="E31" s="25"/>
      <c r="F31" s="22"/>
      <c r="G31" s="22"/>
    </row>
    <row r="32" spans="1:7" ht="12.75">
      <c r="A32" s="7"/>
      <c r="B32" s="26" t="s">
        <v>11</v>
      </c>
      <c r="C32" s="26" t="s">
        <v>12</v>
      </c>
      <c r="D32" s="26" t="s">
        <v>13</v>
      </c>
      <c r="E32" s="26" t="s">
        <v>14</v>
      </c>
      <c r="F32" s="23" t="s">
        <v>15</v>
      </c>
      <c r="G32" s="26" t="s">
        <v>16</v>
      </c>
    </row>
    <row r="33" spans="1:7" ht="12.75" customHeight="1">
      <c r="A33" s="7"/>
      <c r="B33" s="72"/>
      <c r="C33" s="73"/>
      <c r="D33" s="82">
        <v>0</v>
      </c>
      <c r="E33" s="74"/>
      <c r="F33" s="75">
        <v>0</v>
      </c>
      <c r="G33" s="76">
        <v>0</v>
      </c>
    </row>
    <row r="34" spans="1:7" ht="12" customHeight="1">
      <c r="A34" s="7"/>
      <c r="B34" s="1" t="s">
        <v>22</v>
      </c>
      <c r="C34" s="2"/>
      <c r="D34" s="2"/>
      <c r="E34" s="2"/>
      <c r="F34" s="3"/>
      <c r="G34" s="4">
        <f>G33</f>
        <v>0</v>
      </c>
    </row>
    <row r="35" spans="1:7" ht="12" customHeight="1">
      <c r="A35" s="7"/>
      <c r="B35" s="7"/>
      <c r="C35" s="7"/>
      <c r="D35" s="7"/>
      <c r="E35" s="7"/>
      <c r="F35" s="24"/>
      <c r="G35" s="24"/>
    </row>
    <row r="36" spans="1:7" ht="12" customHeight="1">
      <c r="A36" s="7"/>
      <c r="B36" s="21" t="s">
        <v>23</v>
      </c>
      <c r="C36" s="25"/>
      <c r="D36" s="25"/>
      <c r="E36" s="25"/>
      <c r="F36" s="22"/>
      <c r="G36" s="22"/>
    </row>
    <row r="37" spans="1:7" ht="12" customHeight="1">
      <c r="A37" s="7"/>
      <c r="B37" s="23" t="s">
        <v>24</v>
      </c>
      <c r="C37" s="23" t="s">
        <v>25</v>
      </c>
      <c r="D37" s="23" t="s">
        <v>26</v>
      </c>
      <c r="E37" s="23" t="s">
        <v>14</v>
      </c>
      <c r="F37" s="23" t="s">
        <v>15</v>
      </c>
      <c r="G37" s="23" t="s">
        <v>16</v>
      </c>
    </row>
    <row r="38" spans="1:7" ht="12" customHeight="1">
      <c r="A38" s="7"/>
      <c r="B38" s="77" t="s">
        <v>67</v>
      </c>
      <c r="C38" s="69" t="s">
        <v>68</v>
      </c>
      <c r="D38" s="83">
        <v>0.5</v>
      </c>
      <c r="E38" s="69" t="s">
        <v>63</v>
      </c>
      <c r="F38" s="78">
        <v>34000</v>
      </c>
      <c r="G38" s="79">
        <f>F38*D38</f>
        <v>17000</v>
      </c>
    </row>
    <row r="39" spans="1:7" ht="12" customHeight="1">
      <c r="A39" s="7"/>
      <c r="B39" s="77" t="s">
        <v>69</v>
      </c>
      <c r="C39" s="69" t="s">
        <v>70</v>
      </c>
      <c r="D39" s="83">
        <v>0.5</v>
      </c>
      <c r="E39" s="69" t="s">
        <v>71</v>
      </c>
      <c r="F39" s="78">
        <v>15000</v>
      </c>
      <c r="G39" s="79">
        <f t="shared" ref="G39:G42" si="0">F39*D39</f>
        <v>7500</v>
      </c>
    </row>
    <row r="40" spans="1:7" ht="12.75" customHeight="1">
      <c r="A40" s="7"/>
      <c r="B40" s="80" t="s">
        <v>72</v>
      </c>
      <c r="C40" s="69" t="s">
        <v>73</v>
      </c>
      <c r="D40" s="83">
        <v>50</v>
      </c>
      <c r="E40" s="69" t="s">
        <v>74</v>
      </c>
      <c r="F40" s="78">
        <v>150</v>
      </c>
      <c r="G40" s="79">
        <f t="shared" si="0"/>
        <v>7500</v>
      </c>
    </row>
    <row r="41" spans="1:7" ht="12" customHeight="1">
      <c r="A41" s="7"/>
      <c r="B41" s="80" t="s">
        <v>75</v>
      </c>
      <c r="C41" s="69" t="s">
        <v>73</v>
      </c>
      <c r="D41" s="83">
        <v>100</v>
      </c>
      <c r="E41" s="69" t="s">
        <v>76</v>
      </c>
      <c r="F41" s="78">
        <v>350</v>
      </c>
      <c r="G41" s="79">
        <f t="shared" si="0"/>
        <v>35000</v>
      </c>
    </row>
    <row r="42" spans="1:7" ht="12" customHeight="1">
      <c r="A42" s="7"/>
      <c r="B42" s="80" t="s">
        <v>77</v>
      </c>
      <c r="C42" s="69" t="s">
        <v>73</v>
      </c>
      <c r="D42" s="83">
        <v>200</v>
      </c>
      <c r="E42" s="69" t="s">
        <v>74</v>
      </c>
      <c r="F42" s="78">
        <v>450</v>
      </c>
      <c r="G42" s="79">
        <f t="shared" si="0"/>
        <v>90000</v>
      </c>
    </row>
    <row r="43" spans="1:7" ht="12.75" customHeight="1">
      <c r="A43" s="7"/>
      <c r="B43" s="1" t="s">
        <v>27</v>
      </c>
      <c r="C43" s="2"/>
      <c r="D43" s="2"/>
      <c r="E43" s="2"/>
      <c r="F43" s="3"/>
      <c r="G43" s="4">
        <f>SUM(G38:G42)</f>
        <v>157000</v>
      </c>
    </row>
    <row r="44" spans="1:7" ht="15.6" customHeight="1">
      <c r="A44" s="7"/>
      <c r="B44" s="7"/>
      <c r="C44" s="7"/>
      <c r="D44" s="7"/>
      <c r="E44" s="27"/>
      <c r="F44" s="24"/>
      <c r="G44" s="24"/>
    </row>
    <row r="45" spans="1:7" ht="11.25" customHeight="1">
      <c r="B45" s="21" t="s">
        <v>28</v>
      </c>
      <c r="C45" s="25"/>
      <c r="D45" s="25"/>
      <c r="E45" s="25"/>
      <c r="F45" s="22"/>
      <c r="G45" s="22"/>
    </row>
    <row r="46" spans="1:7" ht="11.25" customHeight="1">
      <c r="B46" s="26" t="s">
        <v>29</v>
      </c>
      <c r="C46" s="23" t="s">
        <v>25</v>
      </c>
      <c r="D46" s="23" t="s">
        <v>26</v>
      </c>
      <c r="E46" s="26" t="s">
        <v>14</v>
      </c>
      <c r="F46" s="23" t="s">
        <v>15</v>
      </c>
      <c r="G46" s="26" t="s">
        <v>16</v>
      </c>
    </row>
    <row r="47" spans="1:7" ht="11.25" customHeight="1">
      <c r="B47" s="72"/>
      <c r="C47" s="73"/>
      <c r="D47" s="82">
        <v>0</v>
      </c>
      <c r="E47" s="74"/>
      <c r="F47" s="75">
        <v>0</v>
      </c>
      <c r="G47" s="76">
        <v>0</v>
      </c>
    </row>
    <row r="48" spans="1:7" ht="11.25" customHeight="1">
      <c r="B48" s="1" t="s">
        <v>30</v>
      </c>
      <c r="C48" s="2"/>
      <c r="D48" s="2"/>
      <c r="E48" s="2"/>
      <c r="F48" s="3"/>
      <c r="G48" s="4">
        <f>G47</f>
        <v>0</v>
      </c>
    </row>
    <row r="49" spans="2:7" ht="11.25" customHeight="1">
      <c r="B49" s="7"/>
      <c r="C49" s="7"/>
      <c r="D49" s="7"/>
      <c r="E49" s="7"/>
      <c r="F49" s="24"/>
      <c r="G49" s="24"/>
    </row>
    <row r="50" spans="2:7" ht="11.25" customHeight="1">
      <c r="B50" s="28" t="s">
        <v>31</v>
      </c>
      <c r="C50" s="29"/>
      <c r="D50" s="29"/>
      <c r="E50" s="29"/>
      <c r="F50" s="29"/>
      <c r="G50" s="30">
        <f>G24+G34+G43+G48+G29</f>
        <v>982000</v>
      </c>
    </row>
    <row r="51" spans="2:7" ht="11.25" customHeight="1">
      <c r="B51" s="31" t="s">
        <v>32</v>
      </c>
      <c r="C51" s="32"/>
      <c r="D51" s="32"/>
      <c r="E51" s="32"/>
      <c r="F51" s="32"/>
      <c r="G51" s="33">
        <f>G50*0.05</f>
        <v>49100</v>
      </c>
    </row>
    <row r="52" spans="2:7" ht="11.25" customHeight="1">
      <c r="B52" s="34" t="s">
        <v>33</v>
      </c>
      <c r="C52" s="35"/>
      <c r="D52" s="35"/>
      <c r="E52" s="35"/>
      <c r="F52" s="35"/>
      <c r="G52" s="36">
        <f>G51+G50</f>
        <v>1031100</v>
      </c>
    </row>
    <row r="53" spans="2:7" ht="11.25" customHeight="1">
      <c r="B53" s="31" t="s">
        <v>34</v>
      </c>
      <c r="C53" s="32"/>
      <c r="D53" s="32"/>
      <c r="E53" s="32"/>
      <c r="F53" s="32"/>
      <c r="G53" s="33">
        <f>G12</f>
        <v>2356200</v>
      </c>
    </row>
    <row r="54" spans="2:7" ht="11.25" customHeight="1">
      <c r="B54" s="37" t="s">
        <v>35</v>
      </c>
      <c r="C54" s="38"/>
      <c r="D54" s="38"/>
      <c r="E54" s="38"/>
      <c r="F54" s="38"/>
      <c r="G54" s="39">
        <f>G53-G52</f>
        <v>1325100</v>
      </c>
    </row>
    <row r="55" spans="2:7" ht="11.25" customHeight="1">
      <c r="B55" s="40" t="s">
        <v>84</v>
      </c>
      <c r="C55" s="41"/>
      <c r="D55" s="41"/>
      <c r="E55" s="41"/>
      <c r="F55" s="41"/>
      <c r="G55" s="42"/>
    </row>
    <row r="56" spans="2:7" ht="11.25" customHeight="1">
      <c r="B56" s="22"/>
      <c r="C56" s="41"/>
      <c r="D56" s="41"/>
      <c r="E56" s="41"/>
      <c r="F56" s="41"/>
      <c r="G56" s="42"/>
    </row>
    <row r="57" spans="2:7" ht="11.25" customHeight="1">
      <c r="B57" s="43" t="s">
        <v>85</v>
      </c>
      <c r="C57" s="7"/>
      <c r="D57" s="7"/>
      <c r="E57" s="7"/>
      <c r="F57" s="7"/>
      <c r="G57" s="42"/>
    </row>
    <row r="58" spans="2:7" ht="11.25" customHeight="1">
      <c r="B58" s="44" t="s">
        <v>36</v>
      </c>
      <c r="C58" s="45"/>
      <c r="D58" s="45"/>
      <c r="E58" s="45"/>
      <c r="F58" s="45"/>
      <c r="G58" s="46"/>
    </row>
    <row r="59" spans="2:7" ht="11.25" customHeight="1">
      <c r="B59" s="47" t="s">
        <v>37</v>
      </c>
      <c r="C59" s="7"/>
      <c r="D59" s="7"/>
      <c r="E59" s="7"/>
      <c r="F59" s="24"/>
      <c r="G59" s="48"/>
    </row>
    <row r="60" spans="2:7" ht="11.25" customHeight="1">
      <c r="B60" s="47" t="s">
        <v>38</v>
      </c>
      <c r="C60" s="7"/>
      <c r="D60" s="7"/>
      <c r="E60" s="7"/>
      <c r="F60" s="7"/>
      <c r="G60" s="48"/>
    </row>
    <row r="61" spans="2:7" ht="11.25" customHeight="1">
      <c r="B61" s="47" t="s">
        <v>39</v>
      </c>
      <c r="C61" s="7"/>
      <c r="D61" s="7"/>
      <c r="E61" s="7"/>
      <c r="F61" s="7"/>
      <c r="G61" s="48"/>
    </row>
    <row r="62" spans="2:7" ht="11.25" customHeight="1">
      <c r="B62" s="47" t="s">
        <v>40</v>
      </c>
      <c r="C62" s="7"/>
      <c r="D62" s="7"/>
      <c r="E62" s="7"/>
      <c r="F62" s="7"/>
      <c r="G62" s="48"/>
    </row>
    <row r="63" spans="2:7" ht="11.25" customHeight="1">
      <c r="B63" s="49" t="s">
        <v>41</v>
      </c>
      <c r="C63" s="50"/>
      <c r="D63" s="50"/>
      <c r="E63" s="50"/>
      <c r="F63" s="50"/>
      <c r="G63" s="51"/>
    </row>
    <row r="64" spans="2:7" ht="11.25" customHeight="1">
      <c r="B64" s="22"/>
      <c r="C64" s="7"/>
      <c r="D64" s="7"/>
      <c r="E64" s="7"/>
      <c r="F64" s="7"/>
      <c r="G64" s="42"/>
    </row>
    <row r="65" spans="2:7" ht="11.25" customHeight="1">
      <c r="B65" s="85" t="s">
        <v>42</v>
      </c>
      <c r="C65" s="86"/>
      <c r="D65" s="52"/>
      <c r="E65" s="53"/>
      <c r="F65" s="53"/>
      <c r="G65" s="42"/>
    </row>
    <row r="66" spans="2:7" ht="11.25" customHeight="1">
      <c r="B66" s="54" t="s">
        <v>29</v>
      </c>
      <c r="C66" s="54" t="s">
        <v>43</v>
      </c>
      <c r="D66" s="55" t="s">
        <v>44</v>
      </c>
      <c r="E66" s="53"/>
      <c r="F66" s="53"/>
      <c r="G66" s="42"/>
    </row>
    <row r="67" spans="2:7" ht="11.25" customHeight="1">
      <c r="B67" s="56" t="s">
        <v>45</v>
      </c>
      <c r="C67" s="57">
        <f>+G24</f>
        <v>825000</v>
      </c>
      <c r="D67" s="58">
        <f>+C67/C73</f>
        <v>0.80011638056444578</v>
      </c>
      <c r="E67" s="53"/>
      <c r="F67" s="53"/>
      <c r="G67" s="42"/>
    </row>
    <row r="68" spans="2:7" ht="11.25" customHeight="1">
      <c r="B68" s="56" t="s">
        <v>46</v>
      </c>
      <c r="C68" s="59">
        <f>+G29</f>
        <v>0</v>
      </c>
      <c r="D68" s="58">
        <f>+C68/C73</f>
        <v>0</v>
      </c>
      <c r="E68" s="53"/>
      <c r="F68" s="53"/>
      <c r="G68" s="42"/>
    </row>
    <row r="69" spans="2:7" ht="11.25" customHeight="1">
      <c r="B69" s="56" t="s">
        <v>47</v>
      </c>
      <c r="C69" s="57">
        <f>+G34</f>
        <v>0</v>
      </c>
      <c r="D69" s="58">
        <f>(C69/C73)</f>
        <v>0</v>
      </c>
      <c r="E69" s="53"/>
      <c r="F69" s="53"/>
      <c r="G69" s="42"/>
    </row>
    <row r="70" spans="2:7" ht="11.25" customHeight="1">
      <c r="B70" s="56" t="s">
        <v>24</v>
      </c>
      <c r="C70" s="57">
        <f>+G43</f>
        <v>157000</v>
      </c>
      <c r="D70" s="58">
        <f>(C70/C73)</f>
        <v>0.15226457181650666</v>
      </c>
      <c r="E70" s="53"/>
      <c r="F70" s="53"/>
      <c r="G70" s="42"/>
    </row>
    <row r="71" spans="2:7" ht="11.25" customHeight="1">
      <c r="B71" s="56" t="s">
        <v>48</v>
      </c>
      <c r="C71" s="60">
        <f>+G48</f>
        <v>0</v>
      </c>
      <c r="D71" s="58">
        <f>(C71/C73)</f>
        <v>0</v>
      </c>
      <c r="E71" s="61"/>
      <c r="F71" s="61"/>
      <c r="G71" s="42"/>
    </row>
    <row r="72" spans="2:7" ht="11.25" customHeight="1">
      <c r="B72" s="56" t="s">
        <v>49</v>
      </c>
      <c r="C72" s="60">
        <f>+G51</f>
        <v>49100</v>
      </c>
      <c r="D72" s="58">
        <f>(C72/C73)</f>
        <v>4.7619047619047616E-2</v>
      </c>
      <c r="E72" s="61"/>
      <c r="F72" s="61"/>
      <c r="G72" s="42"/>
    </row>
    <row r="73" spans="2:7" ht="11.25" customHeight="1">
      <c r="B73" s="54" t="s">
        <v>50</v>
      </c>
      <c r="C73" s="62">
        <f>SUM(C67:C72)</f>
        <v>1031100</v>
      </c>
      <c r="D73" s="63">
        <f>SUM(D67:D72)</f>
        <v>1</v>
      </c>
      <c r="E73" s="61"/>
      <c r="F73" s="61"/>
      <c r="G73" s="42"/>
    </row>
    <row r="74" spans="2:7" ht="11.25" customHeight="1">
      <c r="B74" s="22"/>
      <c r="C74" s="41"/>
      <c r="D74" s="41"/>
      <c r="E74" s="41"/>
      <c r="F74" s="41"/>
      <c r="G74" s="42"/>
    </row>
    <row r="75" spans="2:7" ht="11.25" customHeight="1">
      <c r="B75" s="6"/>
      <c r="C75" s="41"/>
      <c r="D75" s="41"/>
      <c r="E75" s="41"/>
      <c r="F75" s="41"/>
      <c r="G75" s="42"/>
    </row>
    <row r="76" spans="2:7" ht="11.25" customHeight="1">
      <c r="B76" s="64"/>
      <c r="C76" s="65" t="s">
        <v>80</v>
      </c>
      <c r="D76" s="64"/>
      <c r="E76" s="64"/>
      <c r="F76" s="61"/>
      <c r="G76" s="42"/>
    </row>
    <row r="77" spans="2:7" ht="11.25" customHeight="1">
      <c r="B77" s="54" t="s">
        <v>78</v>
      </c>
      <c r="C77" s="81">
        <v>8500</v>
      </c>
      <c r="D77" s="81">
        <v>9000</v>
      </c>
      <c r="E77" s="81">
        <v>9500</v>
      </c>
      <c r="F77" s="66"/>
      <c r="G77" s="67"/>
    </row>
    <row r="78" spans="2:7" ht="11.25" customHeight="1">
      <c r="B78" s="54" t="s">
        <v>79</v>
      </c>
      <c r="C78" s="62">
        <f>(G52/C77)</f>
        <v>121.30588235294118</v>
      </c>
      <c r="D78" s="62">
        <f>(G52/D77)</f>
        <v>114.56666666666666</v>
      </c>
      <c r="E78" s="62">
        <f>(G52/E77)</f>
        <v>108.53684210526316</v>
      </c>
      <c r="F78" s="66"/>
      <c r="G78" s="67"/>
    </row>
    <row r="79" spans="2:7" ht="11.25" customHeight="1">
      <c r="B79" s="40" t="s">
        <v>51</v>
      </c>
      <c r="C79" s="7"/>
      <c r="D79" s="7"/>
      <c r="E79" s="7"/>
      <c r="F79" s="7"/>
      <c r="G79" s="7"/>
    </row>
  </sheetData>
  <mergeCells count="9">
    <mergeCell ref="E12:F12"/>
    <mergeCell ref="B65:C65"/>
    <mergeCell ref="B17:G17"/>
    <mergeCell ref="E9:F9"/>
    <mergeCell ref="E10:F10"/>
    <mergeCell ref="E11:F11"/>
    <mergeCell ref="E13:F13"/>
    <mergeCell ref="E14:F14"/>
    <mergeCell ref="E15:F15"/>
  </mergeCells>
  <pageMargins left="0.31496062992125984" right="0.31496062992125984" top="0.35433070866141736" bottom="0.35433070866141736" header="0.31496062992125984" footer="0.31496062992125984"/>
  <pageSetup paperSize="145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huevos</vt:lpstr>
      <vt:lpstr>huevos!Área_de_impresión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2023-03-01T15:40:52Z</cp:lastPrinted>
  <dcterms:created xsi:type="dcterms:W3CDTF">2020-11-27T12:49:26Z</dcterms:created>
  <dcterms:modified xsi:type="dcterms:W3CDTF">2023-03-01T16:57:26Z</dcterms:modified>
</cp:coreProperties>
</file>