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1570" windowHeight="8055"/>
  </bookViews>
  <sheets>
    <sheet name="Limó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61" i="1" l="1"/>
  <c r="G54" i="1"/>
  <c r="G53" i="1"/>
  <c r="G50" i="1"/>
  <c r="G48" i="1"/>
  <c r="G47" i="1"/>
  <c r="G60" i="1"/>
  <c r="G62" i="1" l="1"/>
  <c r="C85" i="1" s="1"/>
  <c r="G38" i="1"/>
  <c r="G37" i="1"/>
  <c r="G35" i="1"/>
  <c r="G39" i="1" l="1"/>
  <c r="C83" i="1" s="1"/>
  <c r="G51" i="1"/>
  <c r="G52" i="1"/>
  <c r="G55" i="1"/>
  <c r="G24" i="1"/>
  <c r="G25" i="1"/>
  <c r="G45" i="1" l="1"/>
  <c r="G44" i="1"/>
  <c r="G23" i="1"/>
  <c r="G22" i="1"/>
  <c r="G21" i="1"/>
  <c r="G12" i="1"/>
  <c r="G67" i="1" s="1"/>
  <c r="G56" i="1" l="1"/>
  <c r="C84" i="1" s="1"/>
  <c r="G26" i="1"/>
  <c r="C81" i="1" s="1"/>
  <c r="G64" i="1" l="1"/>
  <c r="G65" i="1" s="1"/>
  <c r="G66" i="1" l="1"/>
  <c r="C86" i="1"/>
  <c r="D92" i="1" l="1"/>
  <c r="G68" i="1"/>
  <c r="C87" i="1"/>
  <c r="D86" i="1" s="1"/>
  <c r="E92" i="1"/>
  <c r="C92" i="1"/>
  <c r="D84" i="1" l="1"/>
  <c r="D81" i="1"/>
  <c r="D83" i="1"/>
  <c r="D85" i="1"/>
  <c r="D87" i="1" l="1"/>
</calcChain>
</file>

<file path=xl/sharedStrings.xml><?xml version="1.0" encoding="utf-8"?>
<sst xmlns="http://schemas.openxmlformats.org/spreadsheetml/2006/main" count="159" uniqueCount="115">
  <si>
    <t>RUBRO O CULTIVO</t>
  </si>
  <si>
    <t>LIMÓN</t>
  </si>
  <si>
    <t>VARIEDAD</t>
  </si>
  <si>
    <t>GENOVA</t>
  </si>
  <si>
    <t>FECHA ESTIMADA  PRECIO VENTA</t>
  </si>
  <si>
    <t>MARZO-ABRIL</t>
  </si>
  <si>
    <t>NIVEL TECNOLÓGICO</t>
  </si>
  <si>
    <t>MEDIO</t>
  </si>
  <si>
    <t>PRECIO ESPERADO ($/KG DE FRUTA)</t>
  </si>
  <si>
    <t>REGIÓN</t>
  </si>
  <si>
    <t>DEL MAULE</t>
  </si>
  <si>
    <t>INGRESO ESPERADO, con IVA ($)</t>
  </si>
  <si>
    <t>AGENCIA DE ÁREA</t>
  </si>
  <si>
    <t>DESTINO PRODUCCION</t>
  </si>
  <si>
    <t>LOCAL Y REGIONAL</t>
  </si>
  <si>
    <t>COMUNA/LOCALIDAD</t>
  </si>
  <si>
    <t>FECHA DE COSECHA</t>
  </si>
  <si>
    <t>SEPTIEMBRE- DICIEMBERE</t>
  </si>
  <si>
    <t>FECHA PRECIO INSUMOS</t>
  </si>
  <si>
    <t>CONTINGENCIA</t>
  </si>
  <si>
    <t>SEQUÍA-HELADA</t>
  </si>
  <si>
    <t>COSTOS DIRECTOS DE PRODUCCIÓN POR  HECTÁREA DE PLANTACIÓN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</si>
  <si>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</si>
  <si>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</si>
  <si>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</si>
  <si>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</si>
  <si>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</si>
  <si>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</si>
  <si>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</si>
  <si>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</si>
  <si>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</si>
  <si>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</si>
  <si>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</si>
  <si>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</si>
  <si>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</si>
  <si>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</si>
  <si>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</si>
  <si>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</si>
  <si>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</si>
  <si>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</si>
  <si>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LT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</si>
  <si>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</si>
  <si>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</si>
  <si>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</si>
  <si>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</si>
  <si>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</si>
  <si>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</si>
  <si>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</si>
  <si>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</si>
  <si>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</si>
  <si>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</si>
  <si>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</si>
  <si>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</si>
  <si>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</si>
  <si>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</si>
  <si>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</si>
  <si>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</si>
  <si>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</si>
  <si>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</si>
  <si>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</si>
  <si>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</si>
  <si>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</si>
  <si>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</si>
  <si>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</si>
  <si>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TOTAL/HA</t>
  </si>
  <si>
    <t>ESCENARIOS COSTO UNITARIO  ($/kg)</t>
  </si>
  <si>
    <t>Rendimiento (kg/Ha)</t>
  </si>
  <si>
    <t>Costo unitario ($/kg) (*)</t>
  </si>
  <si>
    <t>(*): Este valor representa el valor mìnimo de venta del producto</t>
  </si>
  <si>
    <t>RENDIMIENTO (KG./HA)</t>
  </si>
  <si>
    <t>N/A</t>
  </si>
  <si>
    <t xml:space="preserve">UN 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</si>
  <si>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</si>
  <si>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</si>
  <si>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APLIC. PESTICIDAS</t>
  </si>
  <si>
    <t>APLIC. FERTILIZANTES</t>
  </si>
  <si>
    <t>PODA</t>
  </si>
  <si>
    <t>RIEGOS</t>
  </si>
  <si>
    <t>COSECHA</t>
  </si>
  <si>
    <t>MAYO-AGOSTO</t>
  </si>
  <si>
    <t>AGOSTO-NOVIEMBRE</t>
  </si>
  <si>
    <t>JULIO-SEPTIEMBRE</t>
  </si>
  <si>
    <t>SEPTIEMBRE-DICIEMBRE</t>
  </si>
  <si>
    <t>ACARREO DE INSUMOS-IMPLEMENTOS</t>
  </si>
  <si>
    <t>MOVIMIENTO Y CARGA DE BINS</t>
  </si>
  <si>
    <t>JUNIO-DICIEMBRE</t>
  </si>
  <si>
    <t>TODO EL AÑO</t>
  </si>
  <si>
    <t>FERTILIZANTES</t>
  </si>
  <si>
    <t>UREA</t>
  </si>
  <si>
    <t>SUPERFOSFATO TRIPLE</t>
  </si>
  <si>
    <t>FUNGICIDA</t>
  </si>
  <si>
    <t>HERBICIDA</t>
  </si>
  <si>
    <t>INSECTICIDA</t>
  </si>
  <si>
    <t>AGOSTO-ENERO</t>
  </si>
  <si>
    <t>DICIEMBRE-ENERO</t>
  </si>
  <si>
    <t>JULIO</t>
  </si>
  <si>
    <t>SEPTIEMB-NOVIEMB</t>
  </si>
  <si>
    <t>AGO-SEPTIEMB</t>
  </si>
  <si>
    <t>SEPTIEMB-OCTUB</t>
  </si>
  <si>
    <t>OCTUB-NOVIEMB</t>
  </si>
  <si>
    <t>CAPACHOS Y BALDES</t>
  </si>
  <si>
    <t>BINS</t>
  </si>
  <si>
    <t>SEPT-DIC</t>
  </si>
  <si>
    <t>HA</t>
  </si>
  <si>
    <t>RIDOMIL PLUZ 50 WP O SIMILAR</t>
  </si>
  <si>
    <t>BRAVO 720 (2 APLICACIONES) O SIMILAR</t>
  </si>
  <si>
    <t>ROUNDUP O SIMILAR</t>
  </si>
  <si>
    <t>FARMON O SIMILAR</t>
  </si>
  <si>
    <t>WINSPRAY MISCIBLE O SIMILAR</t>
  </si>
  <si>
    <t>KARATE ZEON O SIMILAR</t>
  </si>
  <si>
    <t>LORSBAN 4E O SIMILAR</t>
  </si>
  <si>
    <t>APLICACIÓN DE PESTICIDAS(3)</t>
  </si>
  <si>
    <t>APLICACIÓN DE FERTILIZ(3)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</si>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</sst>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i/>
      <sz val="8"/>
      <color indexed="9"/>
      <name val="Arial Narrow"/>
      <family val="2"/>
    </font>
    <font>
      <b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7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NumberFormat="1" applyFont="1" applyFill="1" applyBorder="1" applyAlignment="1">
      <alignment horizontal="center" wrapText="1"/>
    </xf>
    <xf numFmtId="0" fontId="4" fillId="0" borderId="0" xfId="0" applyNumberFormat="1" applyFont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5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0" borderId="1" xfId="0" applyNumberFormat="1" applyBorder="1"/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4" fillId="2" borderId="1" xfId="0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166" fontId="1" fillId="2" borderId="10" xfId="0" applyNumberFormat="1" applyFont="1" applyFill="1" applyBorder="1"/>
    <xf numFmtId="0" fontId="1" fillId="2" borderId="10" xfId="0" applyFont="1" applyFill="1" applyBorder="1"/>
    <xf numFmtId="49" fontId="5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9" fontId="9" fillId="5" borderId="12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164" fontId="9" fillId="5" borderId="11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0" borderId="1" xfId="0" applyNumberFormat="1" applyFont="1" applyBorder="1"/>
    <xf numFmtId="0" fontId="10" fillId="0" borderId="0" xfId="0" applyNumberFormat="1" applyFont="1"/>
    <xf numFmtId="0" fontId="10" fillId="0" borderId="0" xfId="0" applyFont="1"/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623886</xdr:colOff>
      <xdr:row>0</xdr:row>
      <xdr:rowOff>128588</xdr:rowOff>
    </xdr:from>
    <xdr:to>
      <xdr:col>6</xdr:col>
      <xdr:colOff>680377</xdr:colOff>
      <xdr:row>6</xdr:row>
      <xdr:rowOff>160673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6" y="128588"/>
          <a:ext cx="5746978" cy="1154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95"/>
  <sheetViews>
    <sheetView showGridLines="0" tabSelected="1" zoomScale="136" zoomScaleNormal="136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5703125" style="18" customWidth="1"/>
    <col min="2" max="2" width="21.5703125" style="18" customWidth="1"/>
    <col min="3" max="3" width="19.42578125" style="18" customWidth="1"/>
    <col min="4" max="4" width="9.42578125" style="18" customWidth="1"/>
    <col min="5" max="5" width="14.42578125" style="18" customWidth="1"/>
    <col min="6" max="6" width="11" style="18" customWidth="1"/>
    <col min="7" max="7" width="12.7109375" style="18" customWidth="1"/>
    <col min="8" max="8" width="10.85546875" style="18" customWidth="1"/>
    <col min="9" max="247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"/>
      <c r="C8" s="26"/>
      <c r="D8" s="2"/>
      <c r="E8" s="2"/>
      <c r="F8" s="2"/>
      <c r="G8" s="2"/>
    </row>
    <row r="9" spans="1:7" ht="12" customHeight="1" x14ac:dyDescent="0.25">
      <c r="A9" s="2"/>
      <c r="B9" s="14" t="s">
        <v>0</v>
      </c>
      <c r="C9" s="15" t="s">
        <v>1</v>
      </c>
      <c r="D9" s="17"/>
      <c r="E9" s="98" t="s">
        <v>69</v>
      </c>
      <c r="F9" s="99"/>
      <c r="G9" s="13">
        <v>15000</v>
      </c>
    </row>
    <row r="10" spans="1:7" ht="15" x14ac:dyDescent="0.25">
      <c r="A10" s="2"/>
      <c r="B10" s="5" t="s">
        <v>2</v>
      </c>
      <c r="C10" s="6" t="s">
        <v>3</v>
      </c>
      <c r="D10" s="17"/>
      <c r="E10" s="96" t="s">
        <v>4</v>
      </c>
      <c r="F10" s="97"/>
      <c r="G10" s="7" t="s">
        <v>5</v>
      </c>
    </row>
    <row r="11" spans="1:7" ht="15" x14ac:dyDescent="0.25">
      <c r="A11" s="2"/>
      <c r="B11" s="5" t="s">
        <v>6</v>
      </c>
      <c r="C11" s="7" t="s">
        <v>7</v>
      </c>
      <c r="D11" s="17"/>
      <c r="E11" s="96" t="s">
        <v>8</v>
      </c>
      <c r="F11" s="97"/>
      <c r="G11" s="35">
        <v>600</v>
      </c>
    </row>
    <row r="12" spans="1:7" ht="11.25" customHeight="1" x14ac:dyDescent="0.25">
      <c r="A12" s="2"/>
      <c r="B12" s="5" t="s">
        <v>9</v>
      </c>
      <c r="C12" s="6" t="s">
        <v>10</v>
      </c>
      <c r="D12" s="17"/>
      <c r="E12" s="11" t="s">
        <v>11</v>
      </c>
      <c r="F12" s="36"/>
      <c r="G12" s="4">
        <f>(G9*G11)</f>
        <v>9000000</v>
      </c>
    </row>
    <row r="13" spans="1:7" ht="24.75" customHeight="1" x14ac:dyDescent="0.25">
      <c r="A13" s="2"/>
      <c r="B13" s="5" t="s">
        <v>12</v>
      </c>
      <c r="C13" s="6" t="s">
        <v>113</v>
      </c>
      <c r="D13" s="17"/>
      <c r="E13" s="96" t="s">
        <v>13</v>
      </c>
      <c r="F13" s="97"/>
      <c r="G13" s="8" t="s">
        <v>14</v>
      </c>
    </row>
    <row r="14" spans="1:7" ht="40.5" customHeight="1" x14ac:dyDescent="0.25">
      <c r="A14" s="2"/>
      <c r="B14" s="5" t="s">
        <v>15</v>
      </c>
      <c r="C14" s="6" t="s">
        <v>113</v>
      </c>
      <c r="D14" s="17"/>
      <c r="E14" s="96" t="s">
        <v>16</v>
      </c>
      <c r="F14" s="97"/>
      <c r="G14" s="8" t="s">
        <v>17</v>
      </c>
    </row>
    <row r="15" spans="1:7" ht="14.25" customHeight="1" x14ac:dyDescent="0.25">
      <c r="A15" s="2"/>
      <c r="B15" s="5" t="s">
        <v>18</v>
      </c>
      <c r="C15" s="104" t="s">
        <v>114</v>
      </c>
      <c r="D15" s="17"/>
      <c r="E15" s="100" t="s">
        <v>19</v>
      </c>
      <c r="F15" s="101"/>
      <c r="G15" s="8" t="s">
        <v>20</v>
      </c>
    </row>
    <row r="16" spans="1:7" ht="12" customHeight="1" x14ac:dyDescent="0.25">
      <c r="A16" s="2"/>
      <c r="B16" s="28"/>
      <c r="C16" s="29"/>
      <c r="D16" s="17"/>
      <c r="E16" s="17"/>
      <c r="F16" s="17"/>
      <c r="G16" s="30"/>
    </row>
    <row r="17" spans="1:10" ht="12" customHeight="1" x14ac:dyDescent="0.25">
      <c r="A17" s="2"/>
      <c r="B17" s="102" t="s">
        <v>21</v>
      </c>
      <c r="C17" s="103"/>
      <c r="D17" s="103"/>
      <c r="E17" s="103"/>
      <c r="F17" s="103"/>
      <c r="G17" s="103"/>
    </row>
    <row r="18" spans="1:10" ht="12" customHeight="1" x14ac:dyDescent="0.25">
      <c r="A18" s="2"/>
      <c r="B18" s="17"/>
      <c r="C18" s="31"/>
      <c r="D18" s="31"/>
      <c r="E18" s="31"/>
      <c r="F18" s="17"/>
      <c r="G18" s="17"/>
    </row>
    <row r="19" spans="1:10" ht="12" customHeight="1" x14ac:dyDescent="0.25">
      <c r="A19" s="2"/>
      <c r="B19" s="19" t="s">
        <v>22</v>
      </c>
      <c r="C19" s="16"/>
      <c r="D19" s="16"/>
      <c r="E19" s="16"/>
      <c r="F19" s="16"/>
      <c r="G19" s="16"/>
      <c r="J19" s="10"/>
    </row>
    <row r="20" spans="1:10" ht="24" customHeight="1" x14ac:dyDescent="0.25">
      <c r="A20" s="2"/>
      <c r="B20" s="20" t="s">
        <v>23</v>
      </c>
      <c r="C20" s="20" t="s">
        <v>24</v>
      </c>
      <c r="D20" s="20" t="s">
        <v>25</v>
      </c>
      <c r="E20" s="20" t="s">
        <v>26</v>
      </c>
      <c r="F20" s="20" t="s">
        <v>27</v>
      </c>
      <c r="G20" s="20" t="s">
        <v>28</v>
      </c>
    </row>
    <row r="21" spans="1:10" ht="14.1" customHeight="1" x14ac:dyDescent="0.25">
      <c r="A21" s="2"/>
      <c r="B21" s="34" t="s">
        <v>74</v>
      </c>
      <c r="C21" s="3" t="s">
        <v>29</v>
      </c>
      <c r="D21" s="9">
        <v>4</v>
      </c>
      <c r="E21" s="3" t="s">
        <v>79</v>
      </c>
      <c r="F21" s="4">
        <v>35000</v>
      </c>
      <c r="G21" s="4">
        <f>(D21*F21)</f>
        <v>140000</v>
      </c>
    </row>
    <row r="22" spans="1:10" ht="14.1" customHeight="1" x14ac:dyDescent="0.25">
      <c r="A22" s="2"/>
      <c r="B22" s="34" t="s">
        <v>75</v>
      </c>
      <c r="C22" s="3" t="s">
        <v>29</v>
      </c>
      <c r="D22" s="9">
        <v>2</v>
      </c>
      <c r="E22" s="3" t="s">
        <v>80</v>
      </c>
      <c r="F22" s="4">
        <v>35000</v>
      </c>
      <c r="G22" s="4">
        <f>(D22*F22)</f>
        <v>70000</v>
      </c>
    </row>
    <row r="23" spans="1:10" ht="14.1" customHeight="1" x14ac:dyDescent="0.25">
      <c r="A23" s="2"/>
      <c r="B23" s="34" t="s">
        <v>76</v>
      </c>
      <c r="C23" s="3" t="s">
        <v>29</v>
      </c>
      <c r="D23" s="9">
        <v>7</v>
      </c>
      <c r="E23" s="3" t="s">
        <v>81</v>
      </c>
      <c r="F23" s="4">
        <v>35000</v>
      </c>
      <c r="G23" s="4">
        <f>(D23*F23)</f>
        <v>245000</v>
      </c>
    </row>
    <row r="24" spans="1:10" ht="14.1" customHeight="1" x14ac:dyDescent="0.25">
      <c r="A24" s="2"/>
      <c r="B24" s="34" t="s">
        <v>77</v>
      </c>
      <c r="C24" s="3" t="s">
        <v>29</v>
      </c>
      <c r="D24" s="9">
        <v>8</v>
      </c>
      <c r="E24" s="3" t="s">
        <v>79</v>
      </c>
      <c r="F24" s="4">
        <v>35000</v>
      </c>
      <c r="G24" s="4">
        <f t="shared" ref="G24:G25" si="0">(D24*F24)</f>
        <v>280000</v>
      </c>
    </row>
    <row r="25" spans="1:10" ht="14.1" customHeight="1" x14ac:dyDescent="0.25">
      <c r="B25" s="34" t="s">
        <v>78</v>
      </c>
      <c r="C25" s="3" t="s">
        <v>29</v>
      </c>
      <c r="D25" s="22">
        <v>30</v>
      </c>
      <c r="E25" s="3" t="s">
        <v>82</v>
      </c>
      <c r="F25" s="4">
        <v>35000</v>
      </c>
      <c r="G25" s="4">
        <f t="shared" si="0"/>
        <v>1050000</v>
      </c>
    </row>
    <row r="26" spans="1:10" ht="12.75" customHeight="1" x14ac:dyDescent="0.25">
      <c r="A26" s="2"/>
      <c r="B26" s="21" t="s">
        <v>30</v>
      </c>
      <c r="C26" s="23"/>
      <c r="D26" s="23"/>
      <c r="E26" s="23"/>
      <c r="F26" s="24"/>
      <c r="G26" s="25">
        <f>SUM(G21:G25)</f>
        <v>1785000</v>
      </c>
    </row>
    <row r="27" spans="1:10" ht="12" customHeight="1" x14ac:dyDescent="0.25">
      <c r="A27" s="2"/>
      <c r="B27" s="17"/>
      <c r="C27" s="17"/>
      <c r="D27" s="17"/>
      <c r="E27" s="17"/>
      <c r="F27" s="27"/>
      <c r="G27" s="27"/>
    </row>
    <row r="28" spans="1:10" ht="12" customHeight="1" x14ac:dyDescent="0.25">
      <c r="A28" s="2"/>
      <c r="B28" s="19" t="s">
        <v>31</v>
      </c>
      <c r="C28" s="32"/>
      <c r="D28" s="32"/>
      <c r="E28" s="32"/>
      <c r="F28" s="16"/>
      <c r="G28" s="16"/>
    </row>
    <row r="29" spans="1:10" ht="24" customHeight="1" x14ac:dyDescent="0.25">
      <c r="A29" s="2"/>
      <c r="B29" s="37" t="s">
        <v>23</v>
      </c>
      <c r="C29" s="20" t="s">
        <v>24</v>
      </c>
      <c r="D29" s="20" t="s">
        <v>25</v>
      </c>
      <c r="E29" s="37" t="s">
        <v>26</v>
      </c>
      <c r="F29" s="20" t="s">
        <v>27</v>
      </c>
      <c r="G29" s="37" t="s">
        <v>28</v>
      </c>
    </row>
    <row r="30" spans="1:10" ht="12" customHeight="1" x14ac:dyDescent="0.25">
      <c r="A30" s="2"/>
      <c r="B30" s="38" t="s">
        <v>70</v>
      </c>
      <c r="C30" s="39"/>
      <c r="D30" s="39"/>
      <c r="E30" s="39"/>
      <c r="F30" s="39"/>
      <c r="G30" s="39"/>
    </row>
    <row r="31" spans="1:10" ht="12" customHeight="1" x14ac:dyDescent="0.25">
      <c r="A31" s="2"/>
      <c r="B31" s="21" t="s">
        <v>32</v>
      </c>
      <c r="C31" s="23"/>
      <c r="D31" s="23"/>
      <c r="E31" s="23"/>
      <c r="F31" s="24"/>
      <c r="G31" s="24"/>
    </row>
    <row r="32" spans="1:10" ht="12" customHeight="1" x14ac:dyDescent="0.25">
      <c r="A32" s="2"/>
      <c r="B32" s="17"/>
      <c r="C32" s="17"/>
      <c r="D32" s="17"/>
      <c r="E32" s="17"/>
      <c r="F32" s="27"/>
      <c r="G32" s="27"/>
    </row>
    <row r="33" spans="1:7" ht="12" customHeight="1" x14ac:dyDescent="0.25">
      <c r="A33" s="2"/>
      <c r="B33" s="19" t="s">
        <v>33</v>
      </c>
      <c r="C33" s="32"/>
      <c r="D33" s="32"/>
      <c r="E33" s="32"/>
      <c r="F33" s="16"/>
      <c r="G33" s="16"/>
    </row>
    <row r="34" spans="1:7" ht="24" customHeight="1" x14ac:dyDescent="0.25">
      <c r="A34" s="2"/>
      <c r="B34" s="37" t="s">
        <v>23</v>
      </c>
      <c r="C34" s="37" t="s">
        <v>24</v>
      </c>
      <c r="D34" s="37" t="s">
        <v>25</v>
      </c>
      <c r="E34" s="37" t="s">
        <v>26</v>
      </c>
      <c r="F34" s="20" t="s">
        <v>27</v>
      </c>
      <c r="G34" s="37" t="s">
        <v>28</v>
      </c>
    </row>
    <row r="35" spans="1:7" ht="12.75" customHeight="1" x14ac:dyDescent="0.25">
      <c r="A35" s="2"/>
      <c r="B35" s="34" t="s">
        <v>111</v>
      </c>
      <c r="C35" s="3" t="s">
        <v>103</v>
      </c>
      <c r="D35" s="9">
        <v>3</v>
      </c>
      <c r="E35" s="3" t="s">
        <v>85</v>
      </c>
      <c r="F35" s="4">
        <v>30000</v>
      </c>
      <c r="G35" s="4">
        <f>D35*F35</f>
        <v>90000</v>
      </c>
    </row>
    <row r="36" spans="1:7" ht="12.75" customHeight="1" x14ac:dyDescent="0.25">
      <c r="A36" s="2"/>
      <c r="B36" s="93" t="s">
        <v>112</v>
      </c>
      <c r="C36" s="3" t="s">
        <v>103</v>
      </c>
      <c r="D36" s="9">
        <v>3</v>
      </c>
      <c r="E36" s="3" t="s">
        <v>85</v>
      </c>
      <c r="F36" s="4">
        <v>30000</v>
      </c>
      <c r="G36" s="4">
        <f>D36*F36</f>
        <v>90000</v>
      </c>
    </row>
    <row r="37" spans="1:7" ht="12.75" customHeight="1" x14ac:dyDescent="0.25">
      <c r="A37" s="2"/>
      <c r="B37" s="34" t="s">
        <v>83</v>
      </c>
      <c r="C37" s="3" t="s">
        <v>103</v>
      </c>
      <c r="D37" s="9">
        <v>3</v>
      </c>
      <c r="E37" s="3" t="s">
        <v>86</v>
      </c>
      <c r="F37" s="4">
        <v>40000</v>
      </c>
      <c r="G37" s="4">
        <f>D37*F37</f>
        <v>120000</v>
      </c>
    </row>
    <row r="38" spans="1:7" ht="12.75" customHeight="1" x14ac:dyDescent="0.25">
      <c r="A38" s="2"/>
      <c r="B38" s="34" t="s">
        <v>84</v>
      </c>
      <c r="C38" s="3" t="s">
        <v>103</v>
      </c>
      <c r="D38" s="9">
        <v>1</v>
      </c>
      <c r="E38" s="3" t="s">
        <v>82</v>
      </c>
      <c r="F38" s="4">
        <v>80000</v>
      </c>
      <c r="G38" s="4">
        <f>D38*F38</f>
        <v>80000</v>
      </c>
    </row>
    <row r="39" spans="1:7" ht="12.75" customHeight="1" x14ac:dyDescent="0.25">
      <c r="A39" s="2"/>
      <c r="B39" s="21" t="s">
        <v>34</v>
      </c>
      <c r="C39" s="23"/>
      <c r="D39" s="23"/>
      <c r="E39" s="23"/>
      <c r="F39" s="24"/>
      <c r="G39" s="25">
        <f>SUM(G35:G38)</f>
        <v>380000</v>
      </c>
    </row>
    <row r="40" spans="1:7" ht="12" customHeight="1" x14ac:dyDescent="0.25">
      <c r="A40" s="2"/>
      <c r="B40" s="17"/>
      <c r="C40" s="17"/>
      <c r="D40" s="17"/>
      <c r="E40" s="17"/>
      <c r="F40" s="27"/>
      <c r="G40" s="27"/>
    </row>
    <row r="41" spans="1:7" ht="12" customHeight="1" x14ac:dyDescent="0.25">
      <c r="A41" s="2"/>
      <c r="B41" s="19" t="s">
        <v>35</v>
      </c>
      <c r="C41" s="32"/>
      <c r="D41" s="32"/>
      <c r="E41" s="32"/>
      <c r="F41" s="16"/>
      <c r="G41" s="16"/>
    </row>
    <row r="42" spans="1:7" ht="24" customHeight="1" x14ac:dyDescent="0.25">
      <c r="A42" s="2"/>
      <c r="B42" s="20" t="s">
        <v>36</v>
      </c>
      <c r="C42" s="20" t="s">
        <v>37</v>
      </c>
      <c r="D42" s="20" t="s">
        <v>38</v>
      </c>
      <c r="E42" s="20" t="s">
        <v>26</v>
      </c>
      <c r="F42" s="20" t="s">
        <v>27</v>
      </c>
      <c r="G42" s="20" t="s">
        <v>28</v>
      </c>
    </row>
    <row r="43" spans="1:7" ht="12.75" customHeight="1" x14ac:dyDescent="0.25">
      <c r="A43" s="2"/>
      <c r="B43" s="40" t="s">
        <v>87</v>
      </c>
      <c r="C43" s="42"/>
      <c r="D43" s="43"/>
      <c r="E43" s="42"/>
      <c r="F43" s="42"/>
      <c r="G43" s="42"/>
    </row>
    <row r="44" spans="1:7" ht="12.75" customHeight="1" x14ac:dyDescent="0.25">
      <c r="A44" s="2"/>
      <c r="B44" s="11" t="s">
        <v>88</v>
      </c>
      <c r="C44" s="12" t="s">
        <v>39</v>
      </c>
      <c r="D44" s="44">
        <v>100</v>
      </c>
      <c r="E44" s="12" t="s">
        <v>96</v>
      </c>
      <c r="F44" s="13">
        <v>1000</v>
      </c>
      <c r="G44" s="13">
        <f>(D44*F44)</f>
        <v>100000</v>
      </c>
    </row>
    <row r="45" spans="1:7" ht="12.75" customHeight="1" x14ac:dyDescent="0.25">
      <c r="A45" s="2"/>
      <c r="B45" s="11" t="s">
        <v>89</v>
      </c>
      <c r="C45" s="12" t="s">
        <v>39</v>
      </c>
      <c r="D45" s="44">
        <v>100</v>
      </c>
      <c r="E45" s="12" t="s">
        <v>97</v>
      </c>
      <c r="F45" s="13">
        <v>1400</v>
      </c>
      <c r="G45" s="13">
        <f>(D45*F45)</f>
        <v>140000</v>
      </c>
    </row>
    <row r="46" spans="1:7" ht="12.75" customHeight="1" x14ac:dyDescent="0.25">
      <c r="A46" s="2"/>
      <c r="B46" s="41" t="s">
        <v>90</v>
      </c>
      <c r="C46" s="45"/>
      <c r="D46" s="45"/>
      <c r="E46" s="45"/>
      <c r="F46" s="13"/>
      <c r="G46" s="13"/>
    </row>
    <row r="47" spans="1:7" ht="12.75" customHeight="1" x14ac:dyDescent="0.25">
      <c r="A47" s="2"/>
      <c r="B47" s="11" t="s">
        <v>104</v>
      </c>
      <c r="C47" s="45" t="s">
        <v>39</v>
      </c>
      <c r="D47" s="45">
        <v>2</v>
      </c>
      <c r="E47" s="45" t="s">
        <v>97</v>
      </c>
      <c r="F47" s="13">
        <v>32800</v>
      </c>
      <c r="G47" s="13">
        <f>D47*F47</f>
        <v>65600</v>
      </c>
    </row>
    <row r="48" spans="1:7" ht="12.75" customHeight="1" x14ac:dyDescent="0.25">
      <c r="A48" s="2"/>
      <c r="B48" s="11" t="s">
        <v>105</v>
      </c>
      <c r="C48" s="12" t="s">
        <v>40</v>
      </c>
      <c r="D48" s="44">
        <v>6</v>
      </c>
      <c r="E48" s="12" t="s">
        <v>93</v>
      </c>
      <c r="F48" s="13">
        <v>16000</v>
      </c>
      <c r="G48" s="13">
        <f>D48*F48</f>
        <v>96000</v>
      </c>
    </row>
    <row r="49" spans="1:7" ht="12.75" customHeight="1" x14ac:dyDescent="0.25">
      <c r="A49" s="2"/>
      <c r="B49" s="41" t="s">
        <v>91</v>
      </c>
      <c r="C49" s="45"/>
      <c r="D49" s="45"/>
      <c r="E49" s="45"/>
      <c r="F49" s="13"/>
      <c r="G49" s="13"/>
    </row>
    <row r="50" spans="1:7" ht="12.75" customHeight="1" x14ac:dyDescent="0.25">
      <c r="A50" s="2"/>
      <c r="B50" s="11" t="s">
        <v>106</v>
      </c>
      <c r="C50" s="45" t="s">
        <v>40</v>
      </c>
      <c r="D50" s="45">
        <v>3</v>
      </c>
      <c r="E50" s="45" t="s">
        <v>98</v>
      </c>
      <c r="F50" s="13">
        <v>16510</v>
      </c>
      <c r="G50" s="13">
        <f>D50*F50</f>
        <v>49530</v>
      </c>
    </row>
    <row r="51" spans="1:7" ht="12.75" customHeight="1" x14ac:dyDescent="0.25">
      <c r="A51" s="2"/>
      <c r="B51" s="11" t="s">
        <v>107</v>
      </c>
      <c r="C51" s="45" t="s">
        <v>40</v>
      </c>
      <c r="D51" s="45">
        <v>3</v>
      </c>
      <c r="E51" s="12" t="s">
        <v>86</v>
      </c>
      <c r="F51" s="13">
        <v>32000</v>
      </c>
      <c r="G51" s="13">
        <f t="shared" ref="G51:G55" si="1">(D51*F51)</f>
        <v>96000</v>
      </c>
    </row>
    <row r="52" spans="1:7" ht="12.75" customHeight="1" x14ac:dyDescent="0.25">
      <c r="A52" s="2"/>
      <c r="B52" s="41" t="s">
        <v>92</v>
      </c>
      <c r="C52" s="45"/>
      <c r="D52" s="45"/>
      <c r="E52" s="45"/>
      <c r="F52" s="13"/>
      <c r="G52" s="13">
        <f t="shared" si="1"/>
        <v>0</v>
      </c>
    </row>
    <row r="53" spans="1:7" ht="12.75" customHeight="1" x14ac:dyDescent="0.25">
      <c r="A53" s="2"/>
      <c r="B53" s="11" t="s">
        <v>108</v>
      </c>
      <c r="C53" s="45" t="s">
        <v>40</v>
      </c>
      <c r="D53" s="45">
        <v>40</v>
      </c>
      <c r="E53" s="45" t="s">
        <v>94</v>
      </c>
      <c r="F53" s="13">
        <v>3500</v>
      </c>
      <c r="G53" s="13">
        <f>D53*F53</f>
        <v>140000</v>
      </c>
    </row>
    <row r="54" spans="1:7" ht="12.75" customHeight="1" x14ac:dyDescent="0.25">
      <c r="A54" s="2"/>
      <c r="B54" s="11" t="s">
        <v>109</v>
      </c>
      <c r="C54" s="45" t="s">
        <v>40</v>
      </c>
      <c r="D54" s="45">
        <v>5</v>
      </c>
      <c r="E54" s="45" t="s">
        <v>99</v>
      </c>
      <c r="F54" s="13">
        <v>47000</v>
      </c>
      <c r="G54" s="13">
        <f>D54*F54</f>
        <v>235000</v>
      </c>
    </row>
    <row r="55" spans="1:7" ht="12.75" customHeight="1" x14ac:dyDescent="0.25">
      <c r="A55" s="2"/>
      <c r="B55" s="11" t="s">
        <v>110</v>
      </c>
      <c r="C55" s="12" t="s">
        <v>40</v>
      </c>
      <c r="D55" s="44">
        <v>3</v>
      </c>
      <c r="E55" s="12" t="s">
        <v>95</v>
      </c>
      <c r="F55" s="13">
        <v>15300</v>
      </c>
      <c r="G55" s="13">
        <f t="shared" si="1"/>
        <v>45900</v>
      </c>
    </row>
    <row r="56" spans="1:7" ht="13.5" customHeight="1" x14ac:dyDescent="0.25">
      <c r="A56" s="2"/>
      <c r="B56" s="21" t="s">
        <v>41</v>
      </c>
      <c r="C56" s="23"/>
      <c r="D56" s="23"/>
      <c r="E56" s="23"/>
      <c r="F56" s="24"/>
      <c r="G56" s="25">
        <f>SUM(G44:G55)</f>
        <v>968030</v>
      </c>
    </row>
    <row r="57" spans="1:7" ht="12" customHeight="1" x14ac:dyDescent="0.25">
      <c r="A57" s="2"/>
      <c r="B57" s="17"/>
      <c r="C57" s="17"/>
      <c r="D57" s="17"/>
      <c r="E57" s="33"/>
      <c r="F57" s="27"/>
      <c r="G57" s="27"/>
    </row>
    <row r="58" spans="1:7" ht="12" customHeight="1" x14ac:dyDescent="0.25">
      <c r="A58" s="2"/>
      <c r="B58" s="19" t="s">
        <v>42</v>
      </c>
      <c r="C58" s="32"/>
      <c r="D58" s="32"/>
      <c r="E58" s="32"/>
      <c r="F58" s="16"/>
      <c r="G58" s="16"/>
    </row>
    <row r="59" spans="1:7" ht="24" customHeight="1" x14ac:dyDescent="0.25">
      <c r="A59" s="2"/>
      <c r="B59" s="37" t="s">
        <v>43</v>
      </c>
      <c r="C59" s="20" t="s">
        <v>37</v>
      </c>
      <c r="D59" s="20" t="s">
        <v>38</v>
      </c>
      <c r="E59" s="37" t="s">
        <v>26</v>
      </c>
      <c r="F59" s="20" t="s">
        <v>27</v>
      </c>
      <c r="G59" s="37" t="s">
        <v>28</v>
      </c>
    </row>
    <row r="60" spans="1:7" ht="12.75" customHeight="1" x14ac:dyDescent="0.25">
      <c r="A60" s="2"/>
      <c r="B60" s="34" t="s">
        <v>100</v>
      </c>
      <c r="C60" s="12" t="s">
        <v>71</v>
      </c>
      <c r="D60" s="13">
        <v>10</v>
      </c>
      <c r="E60" s="3" t="s">
        <v>102</v>
      </c>
      <c r="F60" s="13">
        <v>6000</v>
      </c>
      <c r="G60" s="13">
        <f>D60*F60</f>
        <v>60000</v>
      </c>
    </row>
    <row r="61" spans="1:7" ht="12.75" customHeight="1" x14ac:dyDescent="0.25">
      <c r="A61" s="2"/>
      <c r="B61" s="34" t="s">
        <v>101</v>
      </c>
      <c r="C61" s="12" t="s">
        <v>71</v>
      </c>
      <c r="D61" s="13">
        <v>5</v>
      </c>
      <c r="E61" s="3" t="s">
        <v>102</v>
      </c>
      <c r="F61" s="13">
        <v>30000</v>
      </c>
      <c r="G61" s="13">
        <f>D61*F61</f>
        <v>150000</v>
      </c>
    </row>
    <row r="62" spans="1:7" ht="13.5" customHeight="1" x14ac:dyDescent="0.25">
      <c r="A62" s="2"/>
      <c r="B62" s="21" t="s">
        <v>44</v>
      </c>
      <c r="C62" s="23"/>
      <c r="D62" s="23"/>
      <c r="E62" s="23"/>
      <c r="F62" s="24"/>
      <c r="G62" s="25">
        <f>SUM(G60:G61)</f>
        <v>210000</v>
      </c>
    </row>
    <row r="63" spans="1:7" ht="12" customHeight="1" x14ac:dyDescent="0.25">
      <c r="A63" s="2"/>
      <c r="B63" s="17"/>
      <c r="C63" s="17"/>
      <c r="D63" s="17"/>
      <c r="E63" s="17"/>
      <c r="F63" s="27"/>
      <c r="G63" s="27"/>
    </row>
    <row r="64" spans="1:7" ht="12" customHeight="1" x14ac:dyDescent="0.25">
      <c r="A64" s="2"/>
      <c r="B64" s="48" t="s">
        <v>45</v>
      </c>
      <c r="C64" s="49"/>
      <c r="D64" s="49"/>
      <c r="E64" s="49"/>
      <c r="F64" s="49"/>
      <c r="G64" s="50">
        <f>G26+G39+G56+G62</f>
        <v>3343030</v>
      </c>
    </row>
    <row r="65" spans="1:247" ht="12" customHeight="1" x14ac:dyDescent="0.25">
      <c r="A65" s="2"/>
      <c r="B65" s="51" t="s">
        <v>46</v>
      </c>
      <c r="C65" s="47"/>
      <c r="D65" s="47"/>
      <c r="E65" s="47"/>
      <c r="F65" s="47"/>
      <c r="G65" s="52">
        <f>G64*0.05</f>
        <v>167151.5</v>
      </c>
    </row>
    <row r="66" spans="1:247" ht="12" customHeight="1" x14ac:dyDescent="0.25">
      <c r="A66" s="2"/>
      <c r="B66" s="53" t="s">
        <v>47</v>
      </c>
      <c r="C66" s="46"/>
      <c r="D66" s="46"/>
      <c r="E66" s="46"/>
      <c r="F66" s="46"/>
      <c r="G66" s="54">
        <f>G65+G64</f>
        <v>3510181.5</v>
      </c>
    </row>
    <row r="67" spans="1:247" ht="12" customHeight="1" x14ac:dyDescent="0.25">
      <c r="A67" s="2"/>
      <c r="B67" s="51" t="s">
        <v>48</v>
      </c>
      <c r="C67" s="47"/>
      <c r="D67" s="47"/>
      <c r="E67" s="47"/>
      <c r="F67" s="47"/>
      <c r="G67" s="52">
        <f>G12</f>
        <v>9000000</v>
      </c>
    </row>
    <row r="68" spans="1:247" ht="12" customHeight="1" x14ac:dyDescent="0.25">
      <c r="A68" s="2"/>
      <c r="B68" s="55" t="s">
        <v>49</v>
      </c>
      <c r="C68" s="56"/>
      <c r="D68" s="56"/>
      <c r="E68" s="56"/>
      <c r="F68" s="56"/>
      <c r="G68" s="57">
        <f>G67-G66</f>
        <v>5489818.5</v>
      </c>
    </row>
    <row r="69" spans="1:247" s="64" customFormat="1" ht="12" customHeight="1" x14ac:dyDescent="0.15">
      <c r="A69" s="58"/>
      <c r="B69" s="59" t="s">
        <v>72</v>
      </c>
      <c r="C69" s="60"/>
      <c r="D69" s="60"/>
      <c r="E69" s="60"/>
      <c r="F69" s="60"/>
      <c r="G69" s="61"/>
      <c r="H69" s="62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63"/>
      <c r="HY69" s="63"/>
      <c r="HZ69" s="63"/>
      <c r="IA69" s="63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63"/>
      <c r="IM69" s="63"/>
    </row>
    <row r="70" spans="1:247" s="64" customFormat="1" ht="12" customHeight="1" thickBot="1" x14ac:dyDescent="0.2">
      <c r="A70" s="58"/>
      <c r="B70" s="65"/>
      <c r="C70" s="60"/>
      <c r="D70" s="60"/>
      <c r="E70" s="60"/>
      <c r="F70" s="60"/>
      <c r="G70" s="61"/>
      <c r="H70" s="62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  <c r="GY70" s="63"/>
      <c r="GZ70" s="63"/>
      <c r="HA70" s="63"/>
      <c r="HB70" s="63"/>
      <c r="HC70" s="63"/>
      <c r="HD70" s="63"/>
      <c r="HE70" s="63"/>
      <c r="HF70" s="63"/>
      <c r="HG70" s="63"/>
      <c r="HH70" s="63"/>
      <c r="HI70" s="63"/>
      <c r="HJ70" s="63"/>
      <c r="HK70" s="63"/>
      <c r="HL70" s="63"/>
      <c r="HM70" s="63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63"/>
      <c r="HY70" s="63"/>
      <c r="HZ70" s="63"/>
      <c r="IA70" s="63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63"/>
      <c r="IM70" s="63"/>
    </row>
    <row r="71" spans="1:247" s="64" customFormat="1" ht="12" customHeight="1" x14ac:dyDescent="0.15">
      <c r="A71" s="58"/>
      <c r="B71" s="71" t="s">
        <v>73</v>
      </c>
      <c r="C71" s="72"/>
      <c r="D71" s="72"/>
      <c r="E71" s="72"/>
      <c r="F71" s="73"/>
      <c r="G71" s="61"/>
      <c r="H71" s="62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</row>
    <row r="72" spans="1:247" s="64" customFormat="1" ht="12" customHeight="1" x14ac:dyDescent="0.15">
      <c r="A72" s="58"/>
      <c r="B72" s="74" t="s">
        <v>50</v>
      </c>
      <c r="C72" s="58"/>
      <c r="D72" s="58"/>
      <c r="E72" s="58"/>
      <c r="F72" s="75"/>
      <c r="G72" s="61"/>
      <c r="H72" s="62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</row>
    <row r="73" spans="1:247" s="64" customFormat="1" ht="12" customHeight="1" x14ac:dyDescent="0.15">
      <c r="A73" s="58"/>
      <c r="B73" s="74" t="s">
        <v>51</v>
      </c>
      <c r="C73" s="58"/>
      <c r="D73" s="58"/>
      <c r="E73" s="58"/>
      <c r="F73" s="75"/>
      <c r="G73" s="61"/>
      <c r="H73" s="62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</row>
    <row r="74" spans="1:247" s="64" customFormat="1" ht="12" customHeight="1" x14ac:dyDescent="0.15">
      <c r="A74" s="58"/>
      <c r="B74" s="74" t="s">
        <v>52</v>
      </c>
      <c r="C74" s="58"/>
      <c r="D74" s="58"/>
      <c r="E74" s="58"/>
      <c r="F74" s="75"/>
      <c r="G74" s="61"/>
      <c r="H74" s="62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63"/>
      <c r="FG74" s="63"/>
      <c r="FH74" s="63"/>
      <c r="FI74" s="63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63"/>
      <c r="FU74" s="63"/>
      <c r="FV74" s="63"/>
      <c r="FW74" s="63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63"/>
      <c r="GI74" s="63"/>
      <c r="GJ74" s="63"/>
      <c r="GK74" s="63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63"/>
      <c r="GW74" s="63"/>
      <c r="GX74" s="63"/>
      <c r="GY74" s="63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63"/>
      <c r="HK74" s="63"/>
      <c r="HL74" s="63"/>
      <c r="HM74" s="63"/>
      <c r="HN74" s="63"/>
      <c r="HO74" s="63"/>
      <c r="HP74" s="63"/>
      <c r="HQ74" s="63"/>
      <c r="HR74" s="63"/>
      <c r="HS74" s="63"/>
      <c r="HT74" s="63"/>
      <c r="HU74" s="63"/>
      <c r="HV74" s="63"/>
      <c r="HW74" s="63"/>
      <c r="HX74" s="63"/>
      <c r="HY74" s="63"/>
      <c r="HZ74" s="63"/>
      <c r="IA74" s="63"/>
      <c r="IB74" s="63"/>
      <c r="IC74" s="63"/>
      <c r="ID74" s="63"/>
      <c r="IE74" s="63"/>
      <c r="IF74" s="63"/>
      <c r="IG74" s="63"/>
      <c r="IH74" s="63"/>
      <c r="II74" s="63"/>
      <c r="IJ74" s="63"/>
      <c r="IK74" s="63"/>
      <c r="IL74" s="63"/>
      <c r="IM74" s="63"/>
    </row>
    <row r="75" spans="1:247" s="64" customFormat="1" ht="12" customHeight="1" x14ac:dyDescent="0.15">
      <c r="A75" s="58"/>
      <c r="B75" s="74" t="s">
        <v>53</v>
      </c>
      <c r="C75" s="58"/>
      <c r="D75" s="58"/>
      <c r="E75" s="58"/>
      <c r="F75" s="75"/>
      <c r="G75" s="61"/>
      <c r="H75" s="62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3"/>
      <c r="EO75" s="63"/>
      <c r="EP75" s="63"/>
      <c r="EQ75" s="63"/>
      <c r="ER75" s="63"/>
      <c r="ES75" s="63"/>
      <c r="ET75" s="63"/>
      <c r="EU75" s="63"/>
      <c r="EV75" s="63"/>
      <c r="EW75" s="63"/>
      <c r="EX75" s="63"/>
      <c r="EY75" s="63"/>
      <c r="EZ75" s="63"/>
      <c r="FA75" s="63"/>
      <c r="FB75" s="63"/>
      <c r="FC75" s="63"/>
      <c r="FD75" s="63"/>
      <c r="FE75" s="63"/>
      <c r="FF75" s="63"/>
      <c r="FG75" s="63"/>
      <c r="FH75" s="63"/>
      <c r="FI75" s="63"/>
      <c r="FJ75" s="63"/>
      <c r="FK75" s="63"/>
      <c r="FL75" s="63"/>
      <c r="FM75" s="63"/>
      <c r="FN75" s="63"/>
      <c r="FO75" s="63"/>
      <c r="FP75" s="63"/>
      <c r="FQ75" s="63"/>
      <c r="FR75" s="63"/>
      <c r="FS75" s="63"/>
      <c r="FT75" s="63"/>
      <c r="FU75" s="63"/>
      <c r="FV75" s="63"/>
      <c r="FW75" s="63"/>
      <c r="FX75" s="63"/>
      <c r="FY75" s="63"/>
      <c r="FZ75" s="63"/>
      <c r="GA75" s="63"/>
      <c r="GB75" s="63"/>
      <c r="GC75" s="63"/>
      <c r="GD75" s="63"/>
      <c r="GE75" s="63"/>
      <c r="GF75" s="63"/>
      <c r="GG75" s="63"/>
      <c r="GH75" s="63"/>
      <c r="GI75" s="63"/>
      <c r="GJ75" s="63"/>
      <c r="GK75" s="63"/>
      <c r="GL75" s="63"/>
      <c r="GM75" s="63"/>
      <c r="GN75" s="63"/>
      <c r="GO75" s="63"/>
      <c r="GP75" s="63"/>
      <c r="GQ75" s="63"/>
      <c r="GR75" s="63"/>
      <c r="GS75" s="63"/>
      <c r="GT75" s="63"/>
      <c r="GU75" s="63"/>
      <c r="GV75" s="63"/>
      <c r="GW75" s="63"/>
      <c r="GX75" s="63"/>
      <c r="GY75" s="63"/>
      <c r="GZ75" s="63"/>
      <c r="HA75" s="63"/>
      <c r="HB75" s="63"/>
      <c r="HC75" s="63"/>
      <c r="HD75" s="63"/>
      <c r="HE75" s="63"/>
      <c r="HF75" s="63"/>
      <c r="HG75" s="63"/>
      <c r="HH75" s="63"/>
      <c r="HI75" s="63"/>
      <c r="HJ75" s="63"/>
      <c r="HK75" s="63"/>
      <c r="HL75" s="63"/>
      <c r="HM75" s="63"/>
      <c r="HN75" s="63"/>
      <c r="HO75" s="63"/>
      <c r="HP75" s="63"/>
      <c r="HQ75" s="63"/>
      <c r="HR75" s="63"/>
      <c r="HS75" s="63"/>
      <c r="HT75" s="63"/>
      <c r="HU75" s="63"/>
      <c r="HV75" s="63"/>
      <c r="HW75" s="63"/>
      <c r="HX75" s="63"/>
      <c r="HY75" s="63"/>
      <c r="HZ75" s="63"/>
      <c r="IA75" s="63"/>
      <c r="IB75" s="63"/>
      <c r="IC75" s="63"/>
      <c r="ID75" s="63"/>
      <c r="IE75" s="63"/>
      <c r="IF75" s="63"/>
      <c r="IG75" s="63"/>
      <c r="IH75" s="63"/>
      <c r="II75" s="63"/>
      <c r="IJ75" s="63"/>
      <c r="IK75" s="63"/>
      <c r="IL75" s="63"/>
      <c r="IM75" s="63"/>
    </row>
    <row r="76" spans="1:247" s="64" customFormat="1" ht="12" customHeight="1" x14ac:dyDescent="0.15">
      <c r="A76" s="58"/>
      <c r="B76" s="74" t="s">
        <v>54</v>
      </c>
      <c r="C76" s="58"/>
      <c r="D76" s="58"/>
      <c r="E76" s="58"/>
      <c r="F76" s="75"/>
      <c r="G76" s="61"/>
      <c r="H76" s="62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63"/>
      <c r="ER76" s="63"/>
      <c r="ES76" s="63"/>
      <c r="ET76" s="63"/>
      <c r="EU76" s="63"/>
      <c r="EV76" s="63"/>
      <c r="EW76" s="63"/>
      <c r="EX76" s="63"/>
      <c r="EY76" s="63"/>
      <c r="EZ76" s="63"/>
      <c r="FA76" s="63"/>
      <c r="FB76" s="63"/>
      <c r="FC76" s="63"/>
      <c r="FD76" s="63"/>
      <c r="FE76" s="63"/>
      <c r="FF76" s="63"/>
      <c r="FG76" s="63"/>
      <c r="FH76" s="63"/>
      <c r="FI76" s="63"/>
      <c r="FJ76" s="63"/>
      <c r="FK76" s="63"/>
      <c r="FL76" s="63"/>
      <c r="FM76" s="63"/>
      <c r="FN76" s="63"/>
      <c r="FO76" s="63"/>
      <c r="FP76" s="63"/>
      <c r="FQ76" s="63"/>
      <c r="FR76" s="63"/>
      <c r="FS76" s="63"/>
      <c r="FT76" s="63"/>
      <c r="FU76" s="63"/>
      <c r="FV76" s="63"/>
      <c r="FW76" s="63"/>
      <c r="FX76" s="63"/>
      <c r="FY76" s="63"/>
      <c r="FZ76" s="63"/>
      <c r="GA76" s="63"/>
      <c r="GB76" s="63"/>
      <c r="GC76" s="63"/>
      <c r="GD76" s="63"/>
      <c r="GE76" s="63"/>
      <c r="GF76" s="63"/>
      <c r="GG76" s="63"/>
      <c r="GH76" s="63"/>
      <c r="GI76" s="63"/>
      <c r="GJ76" s="63"/>
      <c r="GK76" s="63"/>
      <c r="GL76" s="63"/>
      <c r="GM76" s="63"/>
      <c r="GN76" s="63"/>
      <c r="GO76" s="63"/>
      <c r="GP76" s="63"/>
      <c r="GQ76" s="63"/>
      <c r="GR76" s="63"/>
      <c r="GS76" s="63"/>
      <c r="GT76" s="63"/>
      <c r="GU76" s="63"/>
      <c r="GV76" s="63"/>
      <c r="GW76" s="63"/>
      <c r="GX76" s="63"/>
      <c r="GY76" s="63"/>
      <c r="GZ76" s="63"/>
      <c r="HA76" s="63"/>
      <c r="HB76" s="63"/>
      <c r="HC76" s="63"/>
      <c r="HD76" s="63"/>
      <c r="HE76" s="63"/>
      <c r="HF76" s="63"/>
      <c r="HG76" s="63"/>
      <c r="HH76" s="63"/>
      <c r="HI76" s="63"/>
      <c r="HJ76" s="63"/>
      <c r="HK76" s="63"/>
      <c r="HL76" s="63"/>
      <c r="HM76" s="63"/>
      <c r="HN76" s="63"/>
      <c r="HO76" s="63"/>
      <c r="HP76" s="63"/>
      <c r="HQ76" s="63"/>
      <c r="HR76" s="63"/>
      <c r="HS76" s="63"/>
      <c r="HT76" s="63"/>
      <c r="HU76" s="63"/>
      <c r="HV76" s="63"/>
      <c r="HW76" s="63"/>
      <c r="HX76" s="63"/>
      <c r="HY76" s="63"/>
      <c r="HZ76" s="63"/>
      <c r="IA76" s="63"/>
      <c r="IB76" s="63"/>
      <c r="IC76" s="63"/>
      <c r="ID76" s="63"/>
      <c r="IE76" s="63"/>
      <c r="IF76" s="63"/>
      <c r="IG76" s="63"/>
      <c r="IH76" s="63"/>
      <c r="II76" s="63"/>
      <c r="IJ76" s="63"/>
      <c r="IK76" s="63"/>
      <c r="IL76" s="63"/>
      <c r="IM76" s="63"/>
    </row>
    <row r="77" spans="1:247" s="64" customFormat="1" ht="12" customHeight="1" thickBot="1" x14ac:dyDescent="0.2">
      <c r="A77" s="58"/>
      <c r="B77" s="76" t="s">
        <v>55</v>
      </c>
      <c r="C77" s="77"/>
      <c r="D77" s="77"/>
      <c r="E77" s="77"/>
      <c r="F77" s="78"/>
      <c r="G77" s="61"/>
      <c r="H77" s="62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63"/>
      <c r="ES77" s="63"/>
      <c r="ET77" s="63"/>
      <c r="EU77" s="63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63"/>
      <c r="FG77" s="63"/>
      <c r="FH77" s="63"/>
      <c r="FI77" s="63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63"/>
      <c r="FU77" s="63"/>
      <c r="FV77" s="63"/>
      <c r="FW77" s="63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63"/>
      <c r="GI77" s="63"/>
      <c r="GJ77" s="63"/>
      <c r="GK77" s="63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63"/>
      <c r="GW77" s="63"/>
      <c r="GX77" s="63"/>
      <c r="GY77" s="63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63"/>
      <c r="HK77" s="63"/>
      <c r="HL77" s="63"/>
      <c r="HM77" s="63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63"/>
      <c r="HY77" s="63"/>
      <c r="HZ77" s="63"/>
      <c r="IA77" s="63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63"/>
      <c r="IM77" s="63"/>
    </row>
    <row r="78" spans="1:247" s="64" customFormat="1" ht="12" customHeight="1" x14ac:dyDescent="0.15">
      <c r="A78" s="58"/>
      <c r="B78" s="65"/>
      <c r="C78" s="58"/>
      <c r="D78" s="58"/>
      <c r="E78" s="58"/>
      <c r="F78" s="58"/>
      <c r="G78" s="61"/>
      <c r="H78" s="62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3"/>
      <c r="EO78" s="63"/>
      <c r="EP78" s="63"/>
      <c r="EQ78" s="63"/>
      <c r="ER78" s="63"/>
      <c r="ES78" s="63"/>
      <c r="ET78" s="63"/>
      <c r="EU78" s="63"/>
      <c r="EV78" s="63"/>
      <c r="EW78" s="63"/>
      <c r="EX78" s="63"/>
      <c r="EY78" s="63"/>
      <c r="EZ78" s="63"/>
      <c r="FA78" s="63"/>
      <c r="FB78" s="63"/>
      <c r="FC78" s="63"/>
      <c r="FD78" s="63"/>
      <c r="FE78" s="63"/>
      <c r="FF78" s="63"/>
      <c r="FG78" s="63"/>
      <c r="FH78" s="63"/>
      <c r="FI78" s="63"/>
      <c r="FJ78" s="63"/>
      <c r="FK78" s="63"/>
      <c r="FL78" s="63"/>
      <c r="FM78" s="63"/>
      <c r="FN78" s="63"/>
      <c r="FO78" s="63"/>
      <c r="FP78" s="63"/>
      <c r="FQ78" s="63"/>
      <c r="FR78" s="63"/>
      <c r="FS78" s="63"/>
      <c r="FT78" s="63"/>
      <c r="FU78" s="63"/>
      <c r="FV78" s="63"/>
      <c r="FW78" s="63"/>
      <c r="FX78" s="63"/>
      <c r="FY78" s="63"/>
      <c r="FZ78" s="63"/>
      <c r="GA78" s="63"/>
      <c r="GB78" s="63"/>
      <c r="GC78" s="63"/>
      <c r="GD78" s="63"/>
      <c r="GE78" s="63"/>
      <c r="GF78" s="63"/>
      <c r="GG78" s="63"/>
      <c r="GH78" s="63"/>
      <c r="GI78" s="63"/>
      <c r="GJ78" s="63"/>
      <c r="GK78" s="63"/>
      <c r="GL78" s="63"/>
      <c r="GM78" s="63"/>
      <c r="GN78" s="63"/>
      <c r="GO78" s="63"/>
      <c r="GP78" s="63"/>
      <c r="GQ78" s="63"/>
      <c r="GR78" s="63"/>
      <c r="GS78" s="63"/>
      <c r="GT78" s="63"/>
      <c r="GU78" s="63"/>
      <c r="GV78" s="63"/>
      <c r="GW78" s="63"/>
      <c r="GX78" s="63"/>
      <c r="GY78" s="63"/>
      <c r="GZ78" s="63"/>
      <c r="HA78" s="63"/>
      <c r="HB78" s="63"/>
      <c r="HC78" s="63"/>
      <c r="HD78" s="63"/>
      <c r="HE78" s="63"/>
      <c r="HF78" s="63"/>
      <c r="HG78" s="63"/>
      <c r="HH78" s="63"/>
      <c r="HI78" s="63"/>
      <c r="HJ78" s="63"/>
      <c r="HK78" s="63"/>
      <c r="HL78" s="63"/>
      <c r="HM78" s="63"/>
      <c r="HN78" s="63"/>
      <c r="HO78" s="63"/>
      <c r="HP78" s="63"/>
      <c r="HQ78" s="63"/>
      <c r="HR78" s="63"/>
      <c r="HS78" s="63"/>
      <c r="HT78" s="63"/>
      <c r="HU78" s="63"/>
      <c r="HV78" s="63"/>
      <c r="HW78" s="63"/>
      <c r="HX78" s="63"/>
      <c r="HY78" s="63"/>
      <c r="HZ78" s="63"/>
      <c r="IA78" s="63"/>
      <c r="IB78" s="63"/>
      <c r="IC78" s="63"/>
      <c r="ID78" s="63"/>
      <c r="IE78" s="63"/>
      <c r="IF78" s="63"/>
      <c r="IG78" s="63"/>
      <c r="IH78" s="63"/>
      <c r="II78" s="63"/>
      <c r="IJ78" s="63"/>
      <c r="IK78" s="63"/>
      <c r="IL78" s="63"/>
      <c r="IM78" s="63"/>
    </row>
    <row r="79" spans="1:247" s="64" customFormat="1" ht="12" customHeight="1" x14ac:dyDescent="0.15">
      <c r="A79" s="58"/>
      <c r="B79" s="94" t="s">
        <v>56</v>
      </c>
      <c r="C79" s="95"/>
      <c r="D79" s="79"/>
      <c r="E79" s="66"/>
      <c r="F79" s="66"/>
      <c r="G79" s="61"/>
      <c r="H79" s="62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63"/>
      <c r="ES79" s="63"/>
      <c r="ET79" s="63"/>
      <c r="EU79" s="63"/>
      <c r="EV79" s="63"/>
      <c r="EW79" s="63"/>
      <c r="EX79" s="63"/>
      <c r="EY79" s="63"/>
      <c r="EZ79" s="63"/>
      <c r="FA79" s="63"/>
      <c r="FB79" s="63"/>
      <c r="FC79" s="63"/>
      <c r="FD79" s="63"/>
      <c r="FE79" s="63"/>
      <c r="FF79" s="63"/>
      <c r="FG79" s="63"/>
      <c r="FH79" s="63"/>
      <c r="FI79" s="63"/>
      <c r="FJ79" s="63"/>
      <c r="FK79" s="63"/>
      <c r="FL79" s="63"/>
      <c r="FM79" s="63"/>
      <c r="FN79" s="63"/>
      <c r="FO79" s="63"/>
      <c r="FP79" s="63"/>
      <c r="FQ79" s="63"/>
      <c r="FR79" s="63"/>
      <c r="FS79" s="63"/>
      <c r="FT79" s="63"/>
      <c r="FU79" s="63"/>
      <c r="FV79" s="63"/>
      <c r="FW79" s="63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63"/>
      <c r="GI79" s="63"/>
      <c r="GJ79" s="63"/>
      <c r="GK79" s="63"/>
      <c r="GL79" s="63"/>
      <c r="GM79" s="63"/>
      <c r="GN79" s="63"/>
      <c r="GO79" s="63"/>
      <c r="GP79" s="63"/>
      <c r="GQ79" s="63"/>
      <c r="GR79" s="63"/>
      <c r="GS79" s="63"/>
      <c r="GT79" s="63"/>
      <c r="GU79" s="63"/>
      <c r="GV79" s="63"/>
      <c r="GW79" s="63"/>
      <c r="GX79" s="63"/>
      <c r="GY79" s="63"/>
      <c r="GZ79" s="63"/>
      <c r="HA79" s="63"/>
      <c r="HB79" s="63"/>
      <c r="HC79" s="63"/>
      <c r="HD79" s="63"/>
      <c r="HE79" s="63"/>
      <c r="HF79" s="63"/>
      <c r="HG79" s="63"/>
      <c r="HH79" s="63"/>
      <c r="HI79" s="63"/>
      <c r="HJ79" s="63"/>
      <c r="HK79" s="63"/>
      <c r="HL79" s="63"/>
      <c r="HM79" s="63"/>
      <c r="HN79" s="63"/>
      <c r="HO79" s="63"/>
      <c r="HP79" s="63"/>
      <c r="HQ79" s="63"/>
      <c r="HR79" s="63"/>
      <c r="HS79" s="63"/>
      <c r="HT79" s="63"/>
      <c r="HU79" s="63"/>
      <c r="HV79" s="63"/>
      <c r="HW79" s="63"/>
      <c r="HX79" s="63"/>
      <c r="HY79" s="63"/>
      <c r="HZ79" s="63"/>
      <c r="IA79" s="63"/>
      <c r="IB79" s="63"/>
      <c r="IC79" s="63"/>
      <c r="ID79" s="63"/>
      <c r="IE79" s="63"/>
      <c r="IF79" s="63"/>
      <c r="IG79" s="63"/>
      <c r="IH79" s="63"/>
      <c r="II79" s="63"/>
      <c r="IJ79" s="63"/>
      <c r="IK79" s="63"/>
      <c r="IL79" s="63"/>
      <c r="IM79" s="63"/>
    </row>
    <row r="80" spans="1:247" s="64" customFormat="1" ht="12" customHeight="1" x14ac:dyDescent="0.15">
      <c r="A80" s="58"/>
      <c r="B80" s="80" t="s">
        <v>43</v>
      </c>
      <c r="C80" s="81" t="s">
        <v>57</v>
      </c>
      <c r="D80" s="82" t="s">
        <v>58</v>
      </c>
      <c r="E80" s="66"/>
      <c r="F80" s="66"/>
      <c r="G80" s="61"/>
      <c r="H80" s="62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63"/>
      <c r="ES80" s="63"/>
      <c r="ET80" s="63"/>
      <c r="EU80" s="63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63"/>
      <c r="FG80" s="63"/>
      <c r="FH80" s="63"/>
      <c r="FI80" s="63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63"/>
      <c r="FU80" s="63"/>
      <c r="FV80" s="63"/>
      <c r="FW80" s="63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63"/>
      <c r="GI80" s="63"/>
      <c r="GJ80" s="63"/>
      <c r="GK80" s="63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63"/>
      <c r="GW80" s="63"/>
      <c r="GX80" s="63"/>
      <c r="GY80" s="63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63"/>
      <c r="HK80" s="63"/>
      <c r="HL80" s="63"/>
      <c r="HM80" s="63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63"/>
      <c r="HY80" s="63"/>
      <c r="HZ80" s="63"/>
      <c r="IA80" s="63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63"/>
      <c r="IM80" s="63"/>
    </row>
    <row r="81" spans="1:247" s="64" customFormat="1" ht="12" customHeight="1" x14ac:dyDescent="0.15">
      <c r="A81" s="58"/>
      <c r="B81" s="83" t="s">
        <v>59</v>
      </c>
      <c r="C81" s="84">
        <f>G26</f>
        <v>1785000</v>
      </c>
      <c r="D81" s="85">
        <f>(C81/C87)</f>
        <v>0.50852071324516979</v>
      </c>
      <c r="E81" s="66"/>
      <c r="F81" s="66"/>
      <c r="G81" s="61"/>
      <c r="H81" s="62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3"/>
      <c r="EK81" s="63"/>
      <c r="EL81" s="63"/>
      <c r="EM81" s="63"/>
      <c r="EN81" s="63"/>
      <c r="EO81" s="63"/>
      <c r="EP81" s="63"/>
      <c r="EQ81" s="63"/>
      <c r="ER81" s="63"/>
      <c r="ES81" s="63"/>
      <c r="ET81" s="63"/>
      <c r="EU81" s="63"/>
      <c r="EV81" s="63"/>
      <c r="EW81" s="63"/>
      <c r="EX81" s="63"/>
      <c r="EY81" s="63"/>
      <c r="EZ81" s="63"/>
      <c r="FA81" s="63"/>
      <c r="FB81" s="63"/>
      <c r="FC81" s="63"/>
      <c r="FD81" s="63"/>
      <c r="FE81" s="63"/>
      <c r="FF81" s="63"/>
      <c r="FG81" s="63"/>
      <c r="FH81" s="63"/>
      <c r="FI81" s="63"/>
      <c r="FJ81" s="63"/>
      <c r="FK81" s="63"/>
      <c r="FL81" s="63"/>
      <c r="FM81" s="63"/>
      <c r="FN81" s="63"/>
      <c r="FO81" s="63"/>
      <c r="FP81" s="63"/>
      <c r="FQ81" s="63"/>
      <c r="FR81" s="63"/>
      <c r="FS81" s="63"/>
      <c r="FT81" s="63"/>
      <c r="FU81" s="63"/>
      <c r="FV81" s="63"/>
      <c r="FW81" s="63"/>
      <c r="FX81" s="63"/>
      <c r="FY81" s="63"/>
      <c r="FZ81" s="63"/>
      <c r="GA81" s="63"/>
      <c r="GB81" s="63"/>
      <c r="GC81" s="63"/>
      <c r="GD81" s="63"/>
      <c r="GE81" s="63"/>
      <c r="GF81" s="63"/>
      <c r="GG81" s="63"/>
      <c r="GH81" s="63"/>
      <c r="GI81" s="63"/>
      <c r="GJ81" s="63"/>
      <c r="GK81" s="63"/>
      <c r="GL81" s="63"/>
      <c r="GM81" s="63"/>
      <c r="GN81" s="63"/>
      <c r="GO81" s="63"/>
      <c r="GP81" s="63"/>
      <c r="GQ81" s="63"/>
      <c r="GR81" s="63"/>
      <c r="GS81" s="63"/>
      <c r="GT81" s="63"/>
      <c r="GU81" s="63"/>
      <c r="GV81" s="63"/>
      <c r="GW81" s="63"/>
      <c r="GX81" s="63"/>
      <c r="GY81" s="63"/>
      <c r="GZ81" s="63"/>
      <c r="HA81" s="63"/>
      <c r="HB81" s="63"/>
      <c r="HC81" s="63"/>
      <c r="HD81" s="63"/>
      <c r="HE81" s="63"/>
      <c r="HF81" s="63"/>
      <c r="HG81" s="63"/>
      <c r="HH81" s="63"/>
      <c r="HI81" s="63"/>
      <c r="HJ81" s="63"/>
      <c r="HK81" s="63"/>
      <c r="HL81" s="63"/>
      <c r="HM81" s="63"/>
      <c r="HN81" s="63"/>
      <c r="HO81" s="63"/>
      <c r="HP81" s="63"/>
      <c r="HQ81" s="63"/>
      <c r="HR81" s="63"/>
      <c r="HS81" s="63"/>
      <c r="HT81" s="63"/>
      <c r="HU81" s="63"/>
      <c r="HV81" s="63"/>
      <c r="HW81" s="63"/>
      <c r="HX81" s="63"/>
      <c r="HY81" s="63"/>
      <c r="HZ81" s="63"/>
      <c r="IA81" s="63"/>
      <c r="IB81" s="63"/>
      <c r="IC81" s="63"/>
      <c r="ID81" s="63"/>
      <c r="IE81" s="63"/>
      <c r="IF81" s="63"/>
      <c r="IG81" s="63"/>
      <c r="IH81" s="63"/>
      <c r="II81" s="63"/>
      <c r="IJ81" s="63"/>
      <c r="IK81" s="63"/>
      <c r="IL81" s="63"/>
      <c r="IM81" s="63"/>
    </row>
    <row r="82" spans="1:247" s="64" customFormat="1" ht="12" customHeight="1" x14ac:dyDescent="0.15">
      <c r="A82" s="58"/>
      <c r="B82" s="83" t="s">
        <v>60</v>
      </c>
      <c r="C82" s="86">
        <v>0</v>
      </c>
      <c r="D82" s="85">
        <v>0</v>
      </c>
      <c r="E82" s="66"/>
      <c r="F82" s="66"/>
      <c r="G82" s="61"/>
      <c r="H82" s="62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</row>
    <row r="83" spans="1:247" s="64" customFormat="1" ht="12" customHeight="1" x14ac:dyDescent="0.15">
      <c r="A83" s="58"/>
      <c r="B83" s="83" t="s">
        <v>61</v>
      </c>
      <c r="C83" s="84">
        <f>G39</f>
        <v>380000</v>
      </c>
      <c r="D83" s="85">
        <f>(C83/C87)</f>
        <v>0.10825651038272523</v>
      </c>
      <c r="E83" s="66"/>
      <c r="F83" s="66"/>
      <c r="G83" s="61"/>
      <c r="H83" s="62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3"/>
      <c r="HU83" s="63"/>
      <c r="HV83" s="63"/>
      <c r="HW83" s="63"/>
      <c r="HX83" s="63"/>
      <c r="HY83" s="63"/>
      <c r="HZ83" s="63"/>
      <c r="IA83" s="63"/>
      <c r="IB83" s="63"/>
      <c r="IC83" s="63"/>
      <c r="ID83" s="63"/>
      <c r="IE83" s="63"/>
      <c r="IF83" s="63"/>
      <c r="IG83" s="63"/>
      <c r="IH83" s="63"/>
      <c r="II83" s="63"/>
      <c r="IJ83" s="63"/>
      <c r="IK83" s="63"/>
      <c r="IL83" s="63"/>
      <c r="IM83" s="63"/>
    </row>
    <row r="84" spans="1:247" s="64" customFormat="1" ht="12" customHeight="1" x14ac:dyDescent="0.15">
      <c r="A84" s="58"/>
      <c r="B84" s="83" t="s">
        <v>36</v>
      </c>
      <c r="C84" s="84">
        <f>G56</f>
        <v>968030</v>
      </c>
      <c r="D84" s="85">
        <f>(C84/C87)</f>
        <v>0.27577776248891972</v>
      </c>
      <c r="E84" s="66"/>
      <c r="F84" s="66"/>
      <c r="G84" s="61"/>
      <c r="H84" s="62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  <c r="EO84" s="63"/>
      <c r="EP84" s="63"/>
      <c r="EQ84" s="63"/>
      <c r="ER84" s="63"/>
      <c r="ES84" s="63"/>
      <c r="ET84" s="63"/>
      <c r="EU84" s="63"/>
      <c r="EV84" s="63"/>
      <c r="EW84" s="63"/>
      <c r="EX84" s="63"/>
      <c r="EY84" s="63"/>
      <c r="EZ84" s="63"/>
      <c r="FA84" s="63"/>
      <c r="FB84" s="63"/>
      <c r="FC84" s="63"/>
      <c r="FD84" s="63"/>
      <c r="FE84" s="63"/>
      <c r="FF84" s="63"/>
      <c r="FG84" s="63"/>
      <c r="FH84" s="63"/>
      <c r="FI84" s="63"/>
      <c r="FJ84" s="63"/>
      <c r="FK84" s="63"/>
      <c r="FL84" s="63"/>
      <c r="FM84" s="63"/>
      <c r="FN84" s="63"/>
      <c r="FO84" s="63"/>
      <c r="FP84" s="63"/>
      <c r="FQ84" s="63"/>
      <c r="FR84" s="63"/>
      <c r="FS84" s="63"/>
      <c r="FT84" s="63"/>
      <c r="FU84" s="63"/>
      <c r="FV84" s="63"/>
      <c r="FW84" s="63"/>
      <c r="FX84" s="63"/>
      <c r="FY84" s="63"/>
      <c r="FZ84" s="63"/>
      <c r="GA84" s="63"/>
      <c r="GB84" s="63"/>
      <c r="GC84" s="63"/>
      <c r="GD84" s="63"/>
      <c r="GE84" s="63"/>
      <c r="GF84" s="63"/>
      <c r="GG84" s="63"/>
      <c r="GH84" s="63"/>
      <c r="GI84" s="63"/>
      <c r="GJ84" s="63"/>
      <c r="GK84" s="63"/>
      <c r="GL84" s="63"/>
      <c r="GM84" s="63"/>
      <c r="GN84" s="63"/>
      <c r="GO84" s="63"/>
      <c r="GP84" s="63"/>
      <c r="GQ84" s="63"/>
      <c r="GR84" s="63"/>
      <c r="GS84" s="63"/>
      <c r="GT84" s="63"/>
      <c r="GU84" s="63"/>
      <c r="GV84" s="63"/>
      <c r="GW84" s="63"/>
      <c r="GX84" s="63"/>
      <c r="GY84" s="63"/>
      <c r="GZ84" s="63"/>
      <c r="HA84" s="63"/>
      <c r="HB84" s="63"/>
      <c r="HC84" s="63"/>
      <c r="HD84" s="63"/>
      <c r="HE84" s="63"/>
      <c r="HF84" s="63"/>
      <c r="HG84" s="63"/>
      <c r="HH84" s="63"/>
      <c r="HI84" s="63"/>
      <c r="HJ84" s="63"/>
      <c r="HK84" s="63"/>
      <c r="HL84" s="63"/>
      <c r="HM84" s="63"/>
      <c r="HN84" s="63"/>
      <c r="HO84" s="63"/>
      <c r="HP84" s="63"/>
      <c r="HQ84" s="63"/>
      <c r="HR84" s="63"/>
      <c r="HS84" s="63"/>
      <c r="HT84" s="63"/>
      <c r="HU84" s="63"/>
      <c r="HV84" s="63"/>
      <c r="HW84" s="63"/>
      <c r="HX84" s="63"/>
      <c r="HY84" s="63"/>
      <c r="HZ84" s="63"/>
      <c r="IA84" s="63"/>
      <c r="IB84" s="63"/>
      <c r="IC84" s="63"/>
      <c r="ID84" s="63"/>
      <c r="IE84" s="63"/>
      <c r="IF84" s="63"/>
      <c r="IG84" s="63"/>
      <c r="IH84" s="63"/>
      <c r="II84" s="63"/>
      <c r="IJ84" s="63"/>
      <c r="IK84" s="63"/>
      <c r="IL84" s="63"/>
      <c r="IM84" s="63"/>
    </row>
    <row r="85" spans="1:247" s="64" customFormat="1" ht="12" customHeight="1" x14ac:dyDescent="0.15">
      <c r="A85" s="58"/>
      <c r="B85" s="83" t="s">
        <v>62</v>
      </c>
      <c r="C85" s="87">
        <f>G62</f>
        <v>210000</v>
      </c>
      <c r="D85" s="85">
        <f>(C85/C87)</f>
        <v>5.9825966264137623E-2</v>
      </c>
      <c r="E85" s="67"/>
      <c r="F85" s="67"/>
      <c r="G85" s="61"/>
      <c r="H85" s="62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  <c r="EU85" s="63"/>
      <c r="EV85" s="63"/>
      <c r="EW85" s="63"/>
      <c r="EX85" s="63"/>
      <c r="EY85" s="63"/>
      <c r="EZ85" s="63"/>
      <c r="FA85" s="63"/>
      <c r="FB85" s="63"/>
      <c r="FC85" s="63"/>
      <c r="FD85" s="63"/>
      <c r="FE85" s="63"/>
      <c r="FF85" s="63"/>
      <c r="FG85" s="63"/>
      <c r="FH85" s="63"/>
      <c r="FI85" s="63"/>
      <c r="FJ85" s="63"/>
      <c r="FK85" s="63"/>
      <c r="FL85" s="63"/>
      <c r="FM85" s="63"/>
      <c r="FN85" s="63"/>
      <c r="FO85" s="63"/>
      <c r="FP85" s="63"/>
      <c r="FQ85" s="63"/>
      <c r="FR85" s="63"/>
      <c r="FS85" s="63"/>
      <c r="FT85" s="63"/>
      <c r="FU85" s="63"/>
      <c r="FV85" s="63"/>
      <c r="FW85" s="63"/>
      <c r="FX85" s="63"/>
      <c r="FY85" s="63"/>
      <c r="FZ85" s="63"/>
      <c r="GA85" s="63"/>
      <c r="GB85" s="63"/>
      <c r="GC85" s="63"/>
      <c r="GD85" s="63"/>
      <c r="GE85" s="63"/>
      <c r="GF85" s="63"/>
      <c r="GG85" s="63"/>
      <c r="GH85" s="63"/>
      <c r="GI85" s="63"/>
      <c r="GJ85" s="63"/>
      <c r="GK85" s="63"/>
      <c r="GL85" s="63"/>
      <c r="GM85" s="63"/>
      <c r="GN85" s="63"/>
      <c r="GO85" s="63"/>
      <c r="GP85" s="63"/>
      <c r="GQ85" s="63"/>
      <c r="GR85" s="63"/>
      <c r="GS85" s="63"/>
      <c r="GT85" s="63"/>
      <c r="GU85" s="63"/>
      <c r="GV85" s="63"/>
      <c r="GW85" s="63"/>
      <c r="GX85" s="63"/>
      <c r="GY85" s="63"/>
      <c r="GZ85" s="63"/>
      <c r="HA85" s="63"/>
      <c r="HB85" s="63"/>
      <c r="HC85" s="63"/>
      <c r="HD85" s="63"/>
      <c r="HE85" s="63"/>
      <c r="HF85" s="63"/>
      <c r="HG85" s="63"/>
      <c r="HH85" s="63"/>
      <c r="HI85" s="63"/>
      <c r="HJ85" s="63"/>
      <c r="HK85" s="63"/>
      <c r="HL85" s="63"/>
      <c r="HM85" s="63"/>
      <c r="HN85" s="63"/>
      <c r="HO85" s="63"/>
      <c r="HP85" s="63"/>
      <c r="HQ85" s="63"/>
      <c r="HR85" s="63"/>
      <c r="HS85" s="63"/>
      <c r="HT85" s="63"/>
      <c r="HU85" s="63"/>
      <c r="HV85" s="63"/>
      <c r="HW85" s="63"/>
      <c r="HX85" s="63"/>
      <c r="HY85" s="63"/>
      <c r="HZ85" s="63"/>
      <c r="IA85" s="63"/>
      <c r="IB85" s="63"/>
      <c r="IC85" s="63"/>
      <c r="ID85" s="63"/>
      <c r="IE85" s="63"/>
      <c r="IF85" s="63"/>
      <c r="IG85" s="63"/>
      <c r="IH85" s="63"/>
      <c r="II85" s="63"/>
      <c r="IJ85" s="63"/>
      <c r="IK85" s="63"/>
      <c r="IL85" s="63"/>
      <c r="IM85" s="63"/>
    </row>
    <row r="86" spans="1:247" s="64" customFormat="1" ht="12" customHeight="1" x14ac:dyDescent="0.15">
      <c r="A86" s="58"/>
      <c r="B86" s="83" t="s">
        <v>63</v>
      </c>
      <c r="C86" s="87">
        <f>G65</f>
        <v>167151.5</v>
      </c>
      <c r="D86" s="85">
        <f>(C86/C87)</f>
        <v>4.7619047619047616E-2</v>
      </c>
      <c r="E86" s="67"/>
      <c r="F86" s="67"/>
      <c r="G86" s="61"/>
      <c r="H86" s="62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3"/>
      <c r="ER86" s="63"/>
      <c r="ES86" s="63"/>
      <c r="ET86" s="63"/>
      <c r="EU86" s="63"/>
      <c r="EV86" s="63"/>
      <c r="EW86" s="63"/>
      <c r="EX86" s="63"/>
      <c r="EY86" s="63"/>
      <c r="EZ86" s="63"/>
      <c r="FA86" s="63"/>
      <c r="FB86" s="63"/>
      <c r="FC86" s="63"/>
      <c r="FD86" s="63"/>
      <c r="FE86" s="63"/>
      <c r="FF86" s="63"/>
      <c r="FG86" s="63"/>
      <c r="FH86" s="63"/>
      <c r="FI86" s="63"/>
      <c r="FJ86" s="63"/>
      <c r="FK86" s="63"/>
      <c r="FL86" s="63"/>
      <c r="FM86" s="63"/>
      <c r="FN86" s="63"/>
      <c r="FO86" s="63"/>
      <c r="FP86" s="63"/>
      <c r="FQ86" s="63"/>
      <c r="FR86" s="63"/>
      <c r="FS86" s="63"/>
      <c r="FT86" s="63"/>
      <c r="FU86" s="63"/>
      <c r="FV86" s="63"/>
      <c r="FW86" s="63"/>
      <c r="FX86" s="63"/>
      <c r="FY86" s="63"/>
      <c r="FZ86" s="63"/>
      <c r="GA86" s="63"/>
      <c r="GB86" s="63"/>
      <c r="GC86" s="63"/>
      <c r="GD86" s="63"/>
      <c r="GE86" s="63"/>
      <c r="GF86" s="63"/>
      <c r="GG86" s="63"/>
      <c r="GH86" s="63"/>
      <c r="GI86" s="63"/>
      <c r="GJ86" s="63"/>
      <c r="GK86" s="63"/>
      <c r="GL86" s="63"/>
      <c r="GM86" s="63"/>
      <c r="GN86" s="63"/>
      <c r="GO86" s="63"/>
      <c r="GP86" s="63"/>
      <c r="GQ86" s="63"/>
      <c r="GR86" s="63"/>
      <c r="GS86" s="63"/>
      <c r="GT86" s="63"/>
      <c r="GU86" s="63"/>
      <c r="GV86" s="63"/>
      <c r="GW86" s="63"/>
      <c r="GX86" s="63"/>
      <c r="GY86" s="63"/>
      <c r="GZ86" s="63"/>
      <c r="HA86" s="63"/>
      <c r="HB86" s="63"/>
      <c r="HC86" s="63"/>
      <c r="HD86" s="63"/>
      <c r="HE86" s="63"/>
      <c r="HF86" s="63"/>
      <c r="HG86" s="63"/>
      <c r="HH86" s="63"/>
      <c r="HI86" s="63"/>
      <c r="HJ86" s="63"/>
      <c r="HK86" s="63"/>
      <c r="HL86" s="63"/>
      <c r="HM86" s="63"/>
      <c r="HN86" s="63"/>
      <c r="HO86" s="63"/>
      <c r="HP86" s="63"/>
      <c r="HQ86" s="63"/>
      <c r="HR86" s="63"/>
      <c r="HS86" s="63"/>
      <c r="HT86" s="63"/>
      <c r="HU86" s="63"/>
      <c r="HV86" s="63"/>
      <c r="HW86" s="63"/>
      <c r="HX86" s="63"/>
      <c r="HY86" s="63"/>
      <c r="HZ86" s="63"/>
      <c r="IA86" s="63"/>
      <c r="IB86" s="63"/>
      <c r="IC86" s="63"/>
      <c r="ID86" s="63"/>
      <c r="IE86" s="63"/>
      <c r="IF86" s="63"/>
      <c r="IG86" s="63"/>
      <c r="IH86" s="63"/>
      <c r="II86" s="63"/>
      <c r="IJ86" s="63"/>
      <c r="IK86" s="63"/>
      <c r="IL86" s="63"/>
      <c r="IM86" s="63"/>
    </row>
    <row r="87" spans="1:247" s="64" customFormat="1" ht="12" customHeight="1" x14ac:dyDescent="0.15">
      <c r="A87" s="58"/>
      <c r="B87" s="80" t="s">
        <v>64</v>
      </c>
      <c r="C87" s="88">
        <f>SUM(C81:C86)</f>
        <v>3510181.5</v>
      </c>
      <c r="D87" s="89">
        <f>SUM(D81:D86)</f>
        <v>1</v>
      </c>
      <c r="E87" s="67"/>
      <c r="F87" s="67"/>
      <c r="G87" s="61"/>
      <c r="H87" s="62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3"/>
      <c r="EO87" s="63"/>
      <c r="EP87" s="63"/>
      <c r="EQ87" s="63"/>
      <c r="ER87" s="63"/>
      <c r="ES87" s="63"/>
      <c r="ET87" s="63"/>
      <c r="EU87" s="63"/>
      <c r="EV87" s="63"/>
      <c r="EW87" s="63"/>
      <c r="EX87" s="63"/>
      <c r="EY87" s="63"/>
      <c r="EZ87" s="63"/>
      <c r="FA87" s="63"/>
      <c r="FB87" s="63"/>
      <c r="FC87" s="63"/>
      <c r="FD87" s="63"/>
      <c r="FE87" s="63"/>
      <c r="FF87" s="63"/>
      <c r="FG87" s="63"/>
      <c r="FH87" s="63"/>
      <c r="FI87" s="63"/>
      <c r="FJ87" s="63"/>
      <c r="FK87" s="63"/>
      <c r="FL87" s="63"/>
      <c r="FM87" s="63"/>
      <c r="FN87" s="63"/>
      <c r="FO87" s="63"/>
      <c r="FP87" s="63"/>
      <c r="FQ87" s="63"/>
      <c r="FR87" s="63"/>
      <c r="FS87" s="63"/>
      <c r="FT87" s="63"/>
      <c r="FU87" s="63"/>
      <c r="FV87" s="63"/>
      <c r="FW87" s="63"/>
      <c r="FX87" s="63"/>
      <c r="FY87" s="63"/>
      <c r="FZ87" s="63"/>
      <c r="GA87" s="63"/>
      <c r="GB87" s="63"/>
      <c r="GC87" s="63"/>
      <c r="GD87" s="63"/>
      <c r="GE87" s="63"/>
      <c r="GF87" s="63"/>
      <c r="GG87" s="63"/>
      <c r="GH87" s="63"/>
      <c r="GI87" s="63"/>
      <c r="GJ87" s="63"/>
      <c r="GK87" s="63"/>
      <c r="GL87" s="63"/>
      <c r="GM87" s="63"/>
      <c r="GN87" s="63"/>
      <c r="GO87" s="63"/>
      <c r="GP87" s="63"/>
      <c r="GQ87" s="63"/>
      <c r="GR87" s="63"/>
      <c r="GS87" s="63"/>
      <c r="GT87" s="63"/>
      <c r="GU87" s="63"/>
      <c r="GV87" s="63"/>
      <c r="GW87" s="63"/>
      <c r="GX87" s="63"/>
      <c r="GY87" s="63"/>
      <c r="GZ87" s="63"/>
      <c r="HA87" s="63"/>
      <c r="HB87" s="63"/>
      <c r="HC87" s="63"/>
      <c r="HD87" s="63"/>
      <c r="HE87" s="63"/>
      <c r="HF87" s="63"/>
      <c r="HG87" s="63"/>
      <c r="HH87" s="63"/>
      <c r="HI87" s="63"/>
      <c r="HJ87" s="63"/>
      <c r="HK87" s="63"/>
      <c r="HL87" s="63"/>
      <c r="HM87" s="63"/>
      <c r="HN87" s="63"/>
      <c r="HO87" s="63"/>
      <c r="HP87" s="63"/>
      <c r="HQ87" s="63"/>
      <c r="HR87" s="63"/>
      <c r="HS87" s="63"/>
      <c r="HT87" s="63"/>
      <c r="HU87" s="63"/>
      <c r="HV87" s="63"/>
      <c r="HW87" s="63"/>
      <c r="HX87" s="63"/>
      <c r="HY87" s="63"/>
      <c r="HZ87" s="63"/>
      <c r="IA87" s="63"/>
      <c r="IB87" s="63"/>
      <c r="IC87" s="63"/>
      <c r="ID87" s="63"/>
      <c r="IE87" s="63"/>
      <c r="IF87" s="63"/>
      <c r="IG87" s="63"/>
      <c r="IH87" s="63"/>
      <c r="II87" s="63"/>
      <c r="IJ87" s="63"/>
      <c r="IK87" s="63"/>
      <c r="IL87" s="63"/>
      <c r="IM87" s="63"/>
    </row>
    <row r="88" spans="1:247" s="64" customFormat="1" ht="12" customHeight="1" x14ac:dyDescent="0.15">
      <c r="A88" s="58"/>
      <c r="B88" s="65"/>
      <c r="C88" s="60"/>
      <c r="D88" s="60"/>
      <c r="E88" s="60"/>
      <c r="F88" s="60"/>
      <c r="G88" s="61"/>
      <c r="H88" s="62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3"/>
      <c r="EH88" s="63"/>
      <c r="EI88" s="63"/>
      <c r="EJ88" s="63"/>
      <c r="EK88" s="63"/>
      <c r="EL88" s="63"/>
      <c r="EM88" s="63"/>
      <c r="EN88" s="63"/>
      <c r="EO88" s="63"/>
      <c r="EP88" s="63"/>
      <c r="EQ88" s="63"/>
      <c r="ER88" s="63"/>
      <c r="ES88" s="63"/>
      <c r="ET88" s="63"/>
      <c r="EU88" s="63"/>
      <c r="EV88" s="63"/>
      <c r="EW88" s="63"/>
      <c r="EX88" s="63"/>
      <c r="EY88" s="63"/>
      <c r="EZ88" s="63"/>
      <c r="FA88" s="63"/>
      <c r="FB88" s="63"/>
      <c r="FC88" s="63"/>
      <c r="FD88" s="63"/>
      <c r="FE88" s="63"/>
      <c r="FF88" s="63"/>
      <c r="FG88" s="63"/>
      <c r="FH88" s="63"/>
      <c r="FI88" s="63"/>
      <c r="FJ88" s="63"/>
      <c r="FK88" s="63"/>
      <c r="FL88" s="63"/>
      <c r="FM88" s="63"/>
      <c r="FN88" s="63"/>
      <c r="FO88" s="63"/>
      <c r="FP88" s="63"/>
      <c r="FQ88" s="63"/>
      <c r="FR88" s="63"/>
      <c r="FS88" s="63"/>
      <c r="FT88" s="63"/>
      <c r="FU88" s="63"/>
      <c r="FV88" s="63"/>
      <c r="FW88" s="63"/>
      <c r="FX88" s="63"/>
      <c r="FY88" s="63"/>
      <c r="FZ88" s="63"/>
      <c r="GA88" s="63"/>
      <c r="GB88" s="63"/>
      <c r="GC88" s="63"/>
      <c r="GD88" s="63"/>
      <c r="GE88" s="63"/>
      <c r="GF88" s="63"/>
      <c r="GG88" s="63"/>
      <c r="GH88" s="63"/>
      <c r="GI88" s="63"/>
      <c r="GJ88" s="63"/>
      <c r="GK88" s="63"/>
      <c r="GL88" s="63"/>
      <c r="GM88" s="63"/>
      <c r="GN88" s="63"/>
      <c r="GO88" s="63"/>
      <c r="GP88" s="63"/>
      <c r="GQ88" s="63"/>
      <c r="GR88" s="63"/>
      <c r="GS88" s="63"/>
      <c r="GT88" s="63"/>
      <c r="GU88" s="63"/>
      <c r="GV88" s="63"/>
      <c r="GW88" s="63"/>
      <c r="GX88" s="63"/>
      <c r="GY88" s="63"/>
      <c r="GZ88" s="63"/>
      <c r="HA88" s="63"/>
      <c r="HB88" s="63"/>
      <c r="HC88" s="63"/>
      <c r="HD88" s="63"/>
      <c r="HE88" s="63"/>
      <c r="HF88" s="63"/>
      <c r="HG88" s="63"/>
      <c r="HH88" s="63"/>
      <c r="HI88" s="63"/>
      <c r="HJ88" s="63"/>
      <c r="HK88" s="63"/>
      <c r="HL88" s="63"/>
      <c r="HM88" s="63"/>
      <c r="HN88" s="63"/>
      <c r="HO88" s="63"/>
      <c r="HP88" s="63"/>
      <c r="HQ88" s="63"/>
      <c r="HR88" s="63"/>
      <c r="HS88" s="63"/>
      <c r="HT88" s="63"/>
      <c r="HU88" s="63"/>
      <c r="HV88" s="63"/>
      <c r="HW88" s="63"/>
      <c r="HX88" s="63"/>
      <c r="HY88" s="63"/>
      <c r="HZ88" s="63"/>
      <c r="IA88" s="63"/>
      <c r="IB88" s="63"/>
      <c r="IC88" s="63"/>
      <c r="ID88" s="63"/>
      <c r="IE88" s="63"/>
      <c r="IF88" s="63"/>
      <c r="IG88" s="63"/>
      <c r="IH88" s="63"/>
      <c r="II88" s="63"/>
      <c r="IJ88" s="63"/>
      <c r="IK88" s="63"/>
      <c r="IL88" s="63"/>
      <c r="IM88" s="63"/>
    </row>
    <row r="89" spans="1:247" s="64" customFormat="1" ht="12" customHeight="1" x14ac:dyDescent="0.15">
      <c r="A89" s="58"/>
      <c r="B89" s="68"/>
      <c r="C89" s="60"/>
      <c r="D89" s="60"/>
      <c r="E89" s="60"/>
      <c r="F89" s="60"/>
      <c r="G89" s="61"/>
      <c r="H89" s="62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3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3"/>
      <c r="EF89" s="63"/>
      <c r="EG89" s="63"/>
      <c r="EH89" s="63"/>
      <c r="EI89" s="63"/>
      <c r="EJ89" s="63"/>
      <c r="EK89" s="63"/>
      <c r="EL89" s="63"/>
      <c r="EM89" s="63"/>
      <c r="EN89" s="63"/>
      <c r="EO89" s="63"/>
      <c r="EP89" s="63"/>
      <c r="EQ89" s="63"/>
      <c r="ER89" s="63"/>
      <c r="ES89" s="63"/>
      <c r="ET89" s="63"/>
      <c r="EU89" s="63"/>
      <c r="EV89" s="63"/>
      <c r="EW89" s="63"/>
      <c r="EX89" s="63"/>
      <c r="EY89" s="63"/>
      <c r="EZ89" s="63"/>
      <c r="FA89" s="63"/>
      <c r="FB89" s="63"/>
      <c r="FC89" s="63"/>
      <c r="FD89" s="63"/>
      <c r="FE89" s="63"/>
      <c r="FF89" s="63"/>
      <c r="FG89" s="63"/>
      <c r="FH89" s="63"/>
      <c r="FI89" s="63"/>
      <c r="FJ89" s="63"/>
      <c r="FK89" s="63"/>
      <c r="FL89" s="63"/>
      <c r="FM89" s="63"/>
      <c r="FN89" s="63"/>
      <c r="FO89" s="63"/>
      <c r="FP89" s="63"/>
      <c r="FQ89" s="63"/>
      <c r="FR89" s="63"/>
      <c r="FS89" s="63"/>
      <c r="FT89" s="63"/>
      <c r="FU89" s="63"/>
      <c r="FV89" s="63"/>
      <c r="FW89" s="63"/>
      <c r="FX89" s="63"/>
      <c r="FY89" s="63"/>
      <c r="FZ89" s="63"/>
      <c r="GA89" s="63"/>
      <c r="GB89" s="63"/>
      <c r="GC89" s="63"/>
      <c r="GD89" s="63"/>
      <c r="GE89" s="63"/>
      <c r="GF89" s="63"/>
      <c r="GG89" s="63"/>
      <c r="GH89" s="63"/>
      <c r="GI89" s="63"/>
      <c r="GJ89" s="63"/>
      <c r="GK89" s="63"/>
      <c r="GL89" s="63"/>
      <c r="GM89" s="63"/>
      <c r="GN89" s="63"/>
      <c r="GO89" s="63"/>
      <c r="GP89" s="63"/>
      <c r="GQ89" s="63"/>
      <c r="GR89" s="63"/>
      <c r="GS89" s="63"/>
      <c r="GT89" s="63"/>
      <c r="GU89" s="63"/>
      <c r="GV89" s="63"/>
      <c r="GW89" s="63"/>
      <c r="GX89" s="63"/>
      <c r="GY89" s="63"/>
      <c r="GZ89" s="63"/>
      <c r="HA89" s="63"/>
      <c r="HB89" s="63"/>
      <c r="HC89" s="63"/>
      <c r="HD89" s="63"/>
      <c r="HE89" s="63"/>
      <c r="HF89" s="63"/>
      <c r="HG89" s="63"/>
      <c r="HH89" s="63"/>
      <c r="HI89" s="63"/>
      <c r="HJ89" s="63"/>
      <c r="HK89" s="63"/>
      <c r="HL89" s="63"/>
      <c r="HM89" s="63"/>
      <c r="HN89" s="63"/>
      <c r="HO89" s="63"/>
      <c r="HP89" s="63"/>
      <c r="HQ89" s="63"/>
      <c r="HR89" s="63"/>
      <c r="HS89" s="63"/>
      <c r="HT89" s="63"/>
      <c r="HU89" s="63"/>
      <c r="HV89" s="63"/>
      <c r="HW89" s="63"/>
      <c r="HX89" s="63"/>
      <c r="HY89" s="63"/>
      <c r="HZ89" s="63"/>
      <c r="IA89" s="63"/>
      <c r="IB89" s="63"/>
      <c r="IC89" s="63"/>
      <c r="ID89" s="63"/>
      <c r="IE89" s="63"/>
      <c r="IF89" s="63"/>
      <c r="IG89" s="63"/>
      <c r="IH89" s="63"/>
      <c r="II89" s="63"/>
      <c r="IJ89" s="63"/>
      <c r="IK89" s="63"/>
      <c r="IL89" s="63"/>
      <c r="IM89" s="63"/>
    </row>
    <row r="90" spans="1:247" s="64" customFormat="1" ht="12" customHeight="1" x14ac:dyDescent="0.15">
      <c r="A90" s="58"/>
      <c r="B90" s="90"/>
      <c r="C90" s="91" t="s">
        <v>65</v>
      </c>
      <c r="D90" s="90"/>
      <c r="E90" s="90"/>
      <c r="F90" s="67"/>
      <c r="G90" s="61"/>
      <c r="H90" s="62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  <c r="EO90" s="63"/>
      <c r="EP90" s="63"/>
      <c r="EQ90" s="63"/>
      <c r="ER90" s="63"/>
      <c r="ES90" s="63"/>
      <c r="ET90" s="63"/>
      <c r="EU90" s="63"/>
      <c r="EV90" s="63"/>
      <c r="EW90" s="63"/>
      <c r="EX90" s="63"/>
      <c r="EY90" s="63"/>
      <c r="EZ90" s="63"/>
      <c r="FA90" s="63"/>
      <c r="FB90" s="63"/>
      <c r="FC90" s="63"/>
      <c r="FD90" s="63"/>
      <c r="FE90" s="63"/>
      <c r="FF90" s="63"/>
      <c r="FG90" s="63"/>
      <c r="FH90" s="63"/>
      <c r="FI90" s="63"/>
      <c r="FJ90" s="63"/>
      <c r="FK90" s="63"/>
      <c r="FL90" s="63"/>
      <c r="FM90" s="63"/>
      <c r="FN90" s="63"/>
      <c r="FO90" s="63"/>
      <c r="FP90" s="63"/>
      <c r="FQ90" s="63"/>
      <c r="FR90" s="63"/>
      <c r="FS90" s="63"/>
      <c r="FT90" s="63"/>
      <c r="FU90" s="63"/>
      <c r="FV90" s="63"/>
      <c r="FW90" s="63"/>
      <c r="FX90" s="63"/>
      <c r="FY90" s="63"/>
      <c r="FZ90" s="63"/>
      <c r="GA90" s="63"/>
      <c r="GB90" s="63"/>
      <c r="GC90" s="63"/>
      <c r="GD90" s="63"/>
      <c r="GE90" s="63"/>
      <c r="GF90" s="63"/>
      <c r="GG90" s="63"/>
      <c r="GH90" s="63"/>
      <c r="GI90" s="63"/>
      <c r="GJ90" s="63"/>
      <c r="GK90" s="63"/>
      <c r="GL90" s="63"/>
      <c r="GM90" s="63"/>
      <c r="GN90" s="63"/>
      <c r="GO90" s="63"/>
      <c r="GP90" s="63"/>
      <c r="GQ90" s="63"/>
      <c r="GR90" s="63"/>
      <c r="GS90" s="63"/>
      <c r="GT90" s="63"/>
      <c r="GU90" s="63"/>
      <c r="GV90" s="63"/>
      <c r="GW90" s="63"/>
      <c r="GX90" s="63"/>
      <c r="GY90" s="63"/>
      <c r="GZ90" s="63"/>
      <c r="HA90" s="63"/>
      <c r="HB90" s="63"/>
      <c r="HC90" s="63"/>
      <c r="HD90" s="63"/>
      <c r="HE90" s="63"/>
      <c r="HF90" s="63"/>
      <c r="HG90" s="63"/>
      <c r="HH90" s="63"/>
      <c r="HI90" s="63"/>
      <c r="HJ90" s="63"/>
      <c r="HK90" s="63"/>
      <c r="HL90" s="63"/>
      <c r="HM90" s="63"/>
      <c r="HN90" s="63"/>
      <c r="HO90" s="63"/>
      <c r="HP90" s="63"/>
      <c r="HQ90" s="63"/>
      <c r="HR90" s="63"/>
      <c r="HS90" s="63"/>
      <c r="HT90" s="63"/>
      <c r="HU90" s="63"/>
      <c r="HV90" s="63"/>
      <c r="HW90" s="63"/>
      <c r="HX90" s="63"/>
      <c r="HY90" s="63"/>
      <c r="HZ90" s="63"/>
      <c r="IA90" s="63"/>
      <c r="IB90" s="63"/>
      <c r="IC90" s="63"/>
      <c r="ID90" s="63"/>
      <c r="IE90" s="63"/>
      <c r="IF90" s="63"/>
      <c r="IG90" s="63"/>
      <c r="IH90" s="63"/>
      <c r="II90" s="63"/>
      <c r="IJ90" s="63"/>
      <c r="IK90" s="63"/>
      <c r="IL90" s="63"/>
      <c r="IM90" s="63"/>
    </row>
    <row r="91" spans="1:247" s="64" customFormat="1" ht="12" customHeight="1" x14ac:dyDescent="0.15">
      <c r="A91" s="58"/>
      <c r="B91" s="80" t="s">
        <v>66</v>
      </c>
      <c r="C91" s="92">
        <v>10000</v>
      </c>
      <c r="D91" s="92">
        <v>15000</v>
      </c>
      <c r="E91" s="92">
        <v>20000</v>
      </c>
      <c r="F91" s="69"/>
      <c r="G91" s="70"/>
      <c r="H91" s="62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  <c r="EJ91" s="63"/>
      <c r="EK91" s="63"/>
      <c r="EL91" s="63"/>
      <c r="EM91" s="63"/>
      <c r="EN91" s="63"/>
      <c r="EO91" s="63"/>
      <c r="EP91" s="63"/>
      <c r="EQ91" s="63"/>
      <c r="ER91" s="63"/>
      <c r="ES91" s="63"/>
      <c r="ET91" s="63"/>
      <c r="EU91" s="63"/>
      <c r="EV91" s="63"/>
      <c r="EW91" s="63"/>
      <c r="EX91" s="63"/>
      <c r="EY91" s="63"/>
      <c r="EZ91" s="63"/>
      <c r="FA91" s="63"/>
      <c r="FB91" s="63"/>
      <c r="FC91" s="63"/>
      <c r="FD91" s="63"/>
      <c r="FE91" s="63"/>
      <c r="FF91" s="63"/>
      <c r="FG91" s="63"/>
      <c r="FH91" s="63"/>
      <c r="FI91" s="63"/>
      <c r="FJ91" s="63"/>
      <c r="FK91" s="63"/>
      <c r="FL91" s="63"/>
      <c r="FM91" s="63"/>
      <c r="FN91" s="63"/>
      <c r="FO91" s="63"/>
      <c r="FP91" s="63"/>
      <c r="FQ91" s="63"/>
      <c r="FR91" s="63"/>
      <c r="FS91" s="63"/>
      <c r="FT91" s="63"/>
      <c r="FU91" s="63"/>
      <c r="FV91" s="63"/>
      <c r="FW91" s="63"/>
      <c r="FX91" s="63"/>
      <c r="FY91" s="63"/>
      <c r="FZ91" s="63"/>
      <c r="GA91" s="63"/>
      <c r="GB91" s="63"/>
      <c r="GC91" s="63"/>
      <c r="GD91" s="63"/>
      <c r="GE91" s="63"/>
      <c r="GF91" s="63"/>
      <c r="GG91" s="63"/>
      <c r="GH91" s="63"/>
      <c r="GI91" s="63"/>
      <c r="GJ91" s="63"/>
      <c r="GK91" s="63"/>
      <c r="GL91" s="63"/>
      <c r="GM91" s="63"/>
      <c r="GN91" s="63"/>
      <c r="GO91" s="63"/>
      <c r="GP91" s="63"/>
      <c r="GQ91" s="63"/>
      <c r="GR91" s="63"/>
      <c r="GS91" s="63"/>
      <c r="GT91" s="63"/>
      <c r="GU91" s="63"/>
      <c r="GV91" s="63"/>
      <c r="GW91" s="63"/>
      <c r="GX91" s="63"/>
      <c r="GY91" s="63"/>
      <c r="GZ91" s="63"/>
      <c r="HA91" s="63"/>
      <c r="HB91" s="63"/>
      <c r="HC91" s="63"/>
      <c r="HD91" s="63"/>
      <c r="HE91" s="63"/>
      <c r="HF91" s="63"/>
      <c r="HG91" s="63"/>
      <c r="HH91" s="63"/>
      <c r="HI91" s="63"/>
      <c r="HJ91" s="63"/>
      <c r="HK91" s="63"/>
      <c r="HL91" s="63"/>
      <c r="HM91" s="63"/>
      <c r="HN91" s="63"/>
      <c r="HO91" s="63"/>
      <c r="HP91" s="63"/>
      <c r="HQ91" s="63"/>
      <c r="HR91" s="63"/>
      <c r="HS91" s="63"/>
      <c r="HT91" s="63"/>
      <c r="HU91" s="63"/>
      <c r="HV91" s="63"/>
      <c r="HW91" s="63"/>
      <c r="HX91" s="63"/>
      <c r="HY91" s="63"/>
      <c r="HZ91" s="63"/>
      <c r="IA91" s="63"/>
      <c r="IB91" s="63"/>
      <c r="IC91" s="63"/>
      <c r="ID91" s="63"/>
      <c r="IE91" s="63"/>
      <c r="IF91" s="63"/>
      <c r="IG91" s="63"/>
      <c r="IH91" s="63"/>
      <c r="II91" s="63"/>
      <c r="IJ91" s="63"/>
      <c r="IK91" s="63"/>
      <c r="IL91" s="63"/>
      <c r="IM91" s="63"/>
    </row>
    <row r="92" spans="1:247" s="64" customFormat="1" ht="12" customHeight="1" x14ac:dyDescent="0.15">
      <c r="A92" s="58"/>
      <c r="B92" s="80" t="s">
        <v>67</v>
      </c>
      <c r="C92" s="88">
        <f>(G66/C91)</f>
        <v>351.01814999999999</v>
      </c>
      <c r="D92" s="88">
        <f>(G66/D91)</f>
        <v>234.0121</v>
      </c>
      <c r="E92" s="88">
        <f>(G66/E91)</f>
        <v>175.509075</v>
      </c>
      <c r="F92" s="69"/>
      <c r="G92" s="70"/>
      <c r="H92" s="62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  <c r="EG92" s="63"/>
      <c r="EH92" s="63"/>
      <c r="EI92" s="63"/>
      <c r="EJ92" s="63"/>
      <c r="EK92" s="63"/>
      <c r="EL92" s="63"/>
      <c r="EM92" s="63"/>
      <c r="EN92" s="63"/>
      <c r="EO92" s="63"/>
      <c r="EP92" s="63"/>
      <c r="EQ92" s="63"/>
      <c r="ER92" s="63"/>
      <c r="ES92" s="63"/>
      <c r="ET92" s="63"/>
      <c r="EU92" s="63"/>
      <c r="EV92" s="63"/>
      <c r="EW92" s="63"/>
      <c r="EX92" s="63"/>
      <c r="EY92" s="63"/>
      <c r="EZ92" s="63"/>
      <c r="FA92" s="63"/>
      <c r="FB92" s="63"/>
      <c r="FC92" s="63"/>
      <c r="FD92" s="63"/>
      <c r="FE92" s="63"/>
      <c r="FF92" s="63"/>
      <c r="FG92" s="63"/>
      <c r="FH92" s="63"/>
      <c r="FI92" s="63"/>
      <c r="FJ92" s="63"/>
      <c r="FK92" s="63"/>
      <c r="FL92" s="63"/>
      <c r="FM92" s="63"/>
      <c r="FN92" s="63"/>
      <c r="FO92" s="63"/>
      <c r="FP92" s="63"/>
      <c r="FQ92" s="63"/>
      <c r="FR92" s="63"/>
      <c r="FS92" s="63"/>
      <c r="FT92" s="63"/>
      <c r="FU92" s="63"/>
      <c r="FV92" s="63"/>
      <c r="FW92" s="63"/>
      <c r="FX92" s="63"/>
      <c r="FY92" s="63"/>
      <c r="FZ92" s="63"/>
      <c r="GA92" s="63"/>
      <c r="GB92" s="63"/>
      <c r="GC92" s="63"/>
      <c r="GD92" s="63"/>
      <c r="GE92" s="63"/>
      <c r="GF92" s="63"/>
      <c r="GG92" s="63"/>
      <c r="GH92" s="63"/>
      <c r="GI92" s="63"/>
      <c r="GJ92" s="63"/>
      <c r="GK92" s="63"/>
      <c r="GL92" s="63"/>
      <c r="GM92" s="63"/>
      <c r="GN92" s="63"/>
      <c r="GO92" s="63"/>
      <c r="GP92" s="63"/>
      <c r="GQ92" s="63"/>
      <c r="GR92" s="63"/>
      <c r="GS92" s="63"/>
      <c r="GT92" s="63"/>
      <c r="GU92" s="63"/>
      <c r="GV92" s="63"/>
      <c r="GW92" s="63"/>
      <c r="GX92" s="63"/>
      <c r="GY92" s="63"/>
      <c r="GZ92" s="63"/>
      <c r="HA92" s="63"/>
      <c r="HB92" s="63"/>
      <c r="HC92" s="63"/>
      <c r="HD92" s="63"/>
      <c r="HE92" s="63"/>
      <c r="HF92" s="63"/>
      <c r="HG92" s="63"/>
      <c r="HH92" s="63"/>
      <c r="HI92" s="63"/>
      <c r="HJ92" s="63"/>
      <c r="HK92" s="63"/>
      <c r="HL92" s="63"/>
      <c r="HM92" s="63"/>
      <c r="HN92" s="63"/>
      <c r="HO92" s="63"/>
      <c r="HP92" s="63"/>
      <c r="HQ92" s="63"/>
      <c r="HR92" s="63"/>
      <c r="HS92" s="63"/>
      <c r="HT92" s="63"/>
      <c r="HU92" s="63"/>
      <c r="HV92" s="63"/>
      <c r="HW92" s="63"/>
      <c r="HX92" s="63"/>
      <c r="HY92" s="63"/>
      <c r="HZ92" s="63"/>
      <c r="IA92" s="63"/>
      <c r="IB92" s="63"/>
      <c r="IC92" s="63"/>
      <c r="ID92" s="63"/>
      <c r="IE92" s="63"/>
      <c r="IF92" s="63"/>
      <c r="IG92" s="63"/>
      <c r="IH92" s="63"/>
      <c r="II92" s="63"/>
      <c r="IJ92" s="63"/>
      <c r="IK92" s="63"/>
      <c r="IL92" s="63"/>
      <c r="IM92" s="63"/>
    </row>
    <row r="93" spans="1:247" s="64" customFormat="1" ht="12" customHeight="1" x14ac:dyDescent="0.15">
      <c r="A93" s="58"/>
      <c r="B93" s="59" t="s">
        <v>68</v>
      </c>
      <c r="C93" s="58"/>
      <c r="D93" s="58"/>
      <c r="E93" s="58"/>
      <c r="F93" s="58"/>
      <c r="G93" s="58"/>
      <c r="H93" s="62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3"/>
      <c r="EK93" s="63"/>
      <c r="EL93" s="63"/>
      <c r="EM93" s="63"/>
      <c r="EN93" s="63"/>
      <c r="EO93" s="63"/>
      <c r="EP93" s="63"/>
      <c r="EQ93" s="63"/>
      <c r="ER93" s="63"/>
      <c r="ES93" s="63"/>
      <c r="ET93" s="63"/>
      <c r="EU93" s="63"/>
      <c r="EV93" s="63"/>
      <c r="EW93" s="63"/>
      <c r="EX93" s="63"/>
      <c r="EY93" s="63"/>
      <c r="EZ93" s="63"/>
      <c r="FA93" s="63"/>
      <c r="FB93" s="63"/>
      <c r="FC93" s="63"/>
      <c r="FD93" s="63"/>
      <c r="FE93" s="63"/>
      <c r="FF93" s="63"/>
      <c r="FG93" s="63"/>
      <c r="FH93" s="63"/>
      <c r="FI93" s="63"/>
      <c r="FJ93" s="63"/>
      <c r="FK93" s="63"/>
      <c r="FL93" s="63"/>
      <c r="FM93" s="63"/>
      <c r="FN93" s="63"/>
      <c r="FO93" s="63"/>
      <c r="FP93" s="63"/>
      <c r="FQ93" s="63"/>
      <c r="FR93" s="63"/>
      <c r="FS93" s="63"/>
      <c r="FT93" s="63"/>
      <c r="FU93" s="63"/>
      <c r="FV93" s="63"/>
      <c r="FW93" s="63"/>
      <c r="FX93" s="63"/>
      <c r="FY93" s="63"/>
      <c r="FZ93" s="63"/>
      <c r="GA93" s="63"/>
      <c r="GB93" s="63"/>
      <c r="GC93" s="63"/>
      <c r="GD93" s="63"/>
      <c r="GE93" s="63"/>
      <c r="GF93" s="63"/>
      <c r="GG93" s="63"/>
      <c r="GH93" s="63"/>
      <c r="GI93" s="63"/>
      <c r="GJ93" s="63"/>
      <c r="GK93" s="63"/>
      <c r="GL93" s="63"/>
      <c r="GM93" s="63"/>
      <c r="GN93" s="63"/>
      <c r="GO93" s="63"/>
      <c r="GP93" s="63"/>
      <c r="GQ93" s="63"/>
      <c r="GR93" s="63"/>
      <c r="GS93" s="63"/>
      <c r="GT93" s="63"/>
      <c r="GU93" s="63"/>
      <c r="GV93" s="63"/>
      <c r="GW93" s="63"/>
      <c r="GX93" s="63"/>
      <c r="GY93" s="63"/>
      <c r="GZ93" s="63"/>
      <c r="HA93" s="63"/>
      <c r="HB93" s="63"/>
      <c r="HC93" s="63"/>
      <c r="HD93" s="63"/>
      <c r="HE93" s="63"/>
      <c r="HF93" s="63"/>
      <c r="HG93" s="63"/>
      <c r="HH93" s="63"/>
      <c r="HI93" s="63"/>
      <c r="HJ93" s="63"/>
      <c r="HK93" s="63"/>
      <c r="HL93" s="63"/>
      <c r="HM93" s="63"/>
      <c r="HN93" s="63"/>
      <c r="HO93" s="63"/>
      <c r="HP93" s="63"/>
      <c r="HQ93" s="63"/>
      <c r="HR93" s="63"/>
      <c r="HS93" s="63"/>
      <c r="HT93" s="63"/>
      <c r="HU93" s="63"/>
      <c r="HV93" s="63"/>
      <c r="HW93" s="63"/>
      <c r="HX93" s="63"/>
      <c r="HY93" s="63"/>
      <c r="HZ93" s="63"/>
      <c r="IA93" s="63"/>
      <c r="IB93" s="63"/>
      <c r="IC93" s="63"/>
      <c r="ID93" s="63"/>
      <c r="IE93" s="63"/>
      <c r="IF93" s="63"/>
      <c r="IG93" s="63"/>
      <c r="IH93" s="63"/>
      <c r="II93" s="63"/>
      <c r="IJ93" s="63"/>
      <c r="IK93" s="63"/>
      <c r="IL93" s="63"/>
      <c r="IM93" s="63"/>
    </row>
    <row r="94" spans="1:247" s="64" customFormat="1" ht="12" customHeight="1" x14ac:dyDescent="0.15">
      <c r="A94" s="62"/>
      <c r="B94" s="62"/>
      <c r="C94" s="62"/>
      <c r="D94" s="62"/>
      <c r="E94" s="62"/>
      <c r="F94" s="62"/>
      <c r="G94" s="62"/>
      <c r="H94" s="62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3"/>
      <c r="ED94" s="63"/>
      <c r="EE94" s="63"/>
      <c r="EF94" s="63"/>
      <c r="EG94" s="63"/>
      <c r="EH94" s="63"/>
      <c r="EI94" s="63"/>
      <c r="EJ94" s="63"/>
      <c r="EK94" s="63"/>
      <c r="EL94" s="63"/>
      <c r="EM94" s="63"/>
      <c r="EN94" s="63"/>
      <c r="EO94" s="63"/>
      <c r="EP94" s="63"/>
      <c r="EQ94" s="63"/>
      <c r="ER94" s="63"/>
      <c r="ES94" s="63"/>
      <c r="ET94" s="63"/>
      <c r="EU94" s="63"/>
      <c r="EV94" s="63"/>
      <c r="EW94" s="63"/>
      <c r="EX94" s="63"/>
      <c r="EY94" s="63"/>
      <c r="EZ94" s="63"/>
      <c r="FA94" s="63"/>
      <c r="FB94" s="63"/>
      <c r="FC94" s="63"/>
      <c r="FD94" s="63"/>
      <c r="FE94" s="63"/>
      <c r="FF94" s="63"/>
      <c r="FG94" s="63"/>
      <c r="FH94" s="63"/>
      <c r="FI94" s="63"/>
      <c r="FJ94" s="63"/>
      <c r="FK94" s="63"/>
      <c r="FL94" s="63"/>
      <c r="FM94" s="63"/>
      <c r="FN94" s="63"/>
      <c r="FO94" s="63"/>
      <c r="FP94" s="63"/>
      <c r="FQ94" s="63"/>
      <c r="FR94" s="63"/>
      <c r="FS94" s="63"/>
      <c r="FT94" s="63"/>
      <c r="FU94" s="63"/>
      <c r="FV94" s="63"/>
      <c r="FW94" s="63"/>
      <c r="FX94" s="63"/>
      <c r="FY94" s="63"/>
      <c r="FZ94" s="63"/>
      <c r="GA94" s="63"/>
      <c r="GB94" s="63"/>
      <c r="GC94" s="63"/>
      <c r="GD94" s="63"/>
      <c r="GE94" s="63"/>
      <c r="GF94" s="63"/>
      <c r="GG94" s="63"/>
      <c r="GH94" s="63"/>
      <c r="GI94" s="63"/>
      <c r="GJ94" s="63"/>
      <c r="GK94" s="63"/>
      <c r="GL94" s="63"/>
      <c r="GM94" s="63"/>
      <c r="GN94" s="63"/>
      <c r="GO94" s="63"/>
      <c r="GP94" s="63"/>
      <c r="GQ94" s="63"/>
      <c r="GR94" s="63"/>
      <c r="GS94" s="63"/>
      <c r="GT94" s="63"/>
      <c r="GU94" s="63"/>
      <c r="GV94" s="63"/>
      <c r="GW94" s="63"/>
      <c r="GX94" s="63"/>
      <c r="GY94" s="63"/>
      <c r="GZ94" s="63"/>
      <c r="HA94" s="63"/>
      <c r="HB94" s="63"/>
      <c r="HC94" s="63"/>
      <c r="HD94" s="63"/>
      <c r="HE94" s="63"/>
      <c r="HF94" s="63"/>
      <c r="HG94" s="63"/>
      <c r="HH94" s="63"/>
      <c r="HI94" s="63"/>
      <c r="HJ94" s="63"/>
      <c r="HK94" s="63"/>
      <c r="HL94" s="63"/>
      <c r="HM94" s="63"/>
      <c r="HN94" s="63"/>
      <c r="HO94" s="63"/>
      <c r="HP94" s="63"/>
      <c r="HQ94" s="63"/>
      <c r="HR94" s="63"/>
      <c r="HS94" s="63"/>
      <c r="HT94" s="63"/>
      <c r="HU94" s="63"/>
      <c r="HV94" s="63"/>
      <c r="HW94" s="63"/>
      <c r="HX94" s="63"/>
      <c r="HY94" s="63"/>
      <c r="HZ94" s="63"/>
      <c r="IA94" s="63"/>
      <c r="IB94" s="63"/>
      <c r="IC94" s="63"/>
      <c r="ID94" s="63"/>
      <c r="IE94" s="63"/>
      <c r="IF94" s="63"/>
      <c r="IG94" s="63"/>
      <c r="IH94" s="63"/>
      <c r="II94" s="63"/>
      <c r="IJ94" s="63"/>
      <c r="IK94" s="63"/>
      <c r="IL94" s="63"/>
      <c r="IM94" s="63"/>
    </row>
    <row r="95" spans="1:247" s="64" customFormat="1" ht="12" customHeight="1" x14ac:dyDescent="0.15">
      <c r="A95" s="62"/>
      <c r="B95" s="62"/>
      <c r="C95" s="62"/>
      <c r="D95" s="62"/>
      <c r="E95" s="62"/>
      <c r="F95" s="62"/>
      <c r="G95" s="62"/>
      <c r="H95" s="62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3"/>
      <c r="DF95" s="63"/>
      <c r="DG95" s="63"/>
      <c r="DH95" s="63"/>
      <c r="DI95" s="63"/>
      <c r="DJ95" s="63"/>
      <c r="DK95" s="63"/>
      <c r="DL95" s="63"/>
      <c r="DM95" s="63"/>
      <c r="DN95" s="63"/>
      <c r="DO95" s="63"/>
      <c r="DP95" s="63"/>
      <c r="DQ95" s="63"/>
      <c r="DR95" s="63"/>
      <c r="DS95" s="63"/>
      <c r="DT95" s="63"/>
      <c r="DU95" s="63"/>
      <c r="DV95" s="63"/>
      <c r="DW95" s="63"/>
      <c r="DX95" s="63"/>
      <c r="DY95" s="63"/>
      <c r="DZ95" s="63"/>
      <c r="EA95" s="63"/>
      <c r="EB95" s="63"/>
      <c r="EC95" s="63"/>
      <c r="ED95" s="63"/>
      <c r="EE95" s="63"/>
      <c r="EF95" s="63"/>
      <c r="EG95" s="63"/>
      <c r="EH95" s="63"/>
      <c r="EI95" s="63"/>
      <c r="EJ95" s="63"/>
      <c r="EK95" s="63"/>
      <c r="EL95" s="63"/>
      <c r="EM95" s="63"/>
      <c r="EN95" s="63"/>
      <c r="EO95" s="63"/>
      <c r="EP95" s="63"/>
      <c r="EQ95" s="63"/>
      <c r="ER95" s="63"/>
      <c r="ES95" s="63"/>
      <c r="ET95" s="63"/>
      <c r="EU95" s="63"/>
      <c r="EV95" s="63"/>
      <c r="EW95" s="63"/>
      <c r="EX95" s="63"/>
      <c r="EY95" s="63"/>
      <c r="EZ95" s="63"/>
      <c r="FA95" s="63"/>
      <c r="FB95" s="63"/>
      <c r="FC95" s="63"/>
      <c r="FD95" s="63"/>
      <c r="FE95" s="63"/>
      <c r="FF95" s="63"/>
      <c r="FG95" s="63"/>
      <c r="FH95" s="63"/>
      <c r="FI95" s="63"/>
      <c r="FJ95" s="63"/>
      <c r="FK95" s="63"/>
      <c r="FL95" s="63"/>
      <c r="FM95" s="63"/>
      <c r="FN95" s="63"/>
      <c r="FO95" s="63"/>
      <c r="FP95" s="63"/>
      <c r="FQ95" s="63"/>
      <c r="FR95" s="63"/>
      <c r="FS95" s="63"/>
      <c r="FT95" s="63"/>
      <c r="FU95" s="63"/>
      <c r="FV95" s="63"/>
      <c r="FW95" s="63"/>
      <c r="FX95" s="63"/>
      <c r="FY95" s="63"/>
      <c r="FZ95" s="63"/>
      <c r="GA95" s="63"/>
      <c r="GB95" s="63"/>
      <c r="GC95" s="63"/>
      <c r="GD95" s="63"/>
      <c r="GE95" s="63"/>
      <c r="GF95" s="63"/>
      <c r="GG95" s="63"/>
      <c r="GH95" s="63"/>
      <c r="GI95" s="63"/>
      <c r="GJ95" s="63"/>
      <c r="GK95" s="63"/>
      <c r="GL95" s="63"/>
      <c r="GM95" s="63"/>
      <c r="GN95" s="63"/>
      <c r="GO95" s="63"/>
      <c r="GP95" s="63"/>
      <c r="GQ95" s="63"/>
      <c r="GR95" s="63"/>
      <c r="GS95" s="63"/>
      <c r="GT95" s="63"/>
      <c r="GU95" s="63"/>
      <c r="GV95" s="63"/>
      <c r="GW95" s="63"/>
      <c r="GX95" s="63"/>
      <c r="GY95" s="63"/>
      <c r="GZ95" s="63"/>
      <c r="HA95" s="63"/>
      <c r="HB95" s="63"/>
      <c r="HC95" s="63"/>
      <c r="HD95" s="63"/>
      <c r="HE95" s="63"/>
      <c r="HF95" s="63"/>
      <c r="HG95" s="63"/>
      <c r="HH95" s="63"/>
      <c r="HI95" s="63"/>
      <c r="HJ95" s="63"/>
      <c r="HK95" s="63"/>
      <c r="HL95" s="63"/>
      <c r="HM95" s="63"/>
      <c r="HN95" s="63"/>
      <c r="HO95" s="63"/>
      <c r="HP95" s="63"/>
      <c r="HQ95" s="63"/>
      <c r="HR95" s="63"/>
      <c r="HS95" s="63"/>
      <c r="HT95" s="63"/>
      <c r="HU95" s="63"/>
      <c r="HV95" s="63"/>
      <c r="HW95" s="63"/>
      <c r="HX95" s="63"/>
      <c r="HY95" s="63"/>
      <c r="HZ95" s="63"/>
      <c r="IA95" s="63"/>
      <c r="IB95" s="63"/>
      <c r="IC95" s="63"/>
      <c r="ID95" s="63"/>
      <c r="IE95" s="63"/>
      <c r="IF95" s="63"/>
      <c r="IG95" s="63"/>
      <c r="IH95" s="63"/>
      <c r="II95" s="63"/>
      <c r="IJ95" s="63"/>
      <c r="IK95" s="63"/>
      <c r="IL95" s="63"/>
      <c r="IM95" s="63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Limón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2022-03-01T21:15:54Z</cp:lastPrinted>
  <dcterms:created xsi:type="dcterms:W3CDTF">2020-11-27T12:49:26Z</dcterms:created>
  <dcterms:modified xsi:type="dcterms:W3CDTF">2023-03-20T12:32:46Z</dcterms:modified>
  <cp:category/>
  <cp:contentStatus/>
</cp:coreProperties>
</file>