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LUMACO\"/>
    </mc:Choice>
  </mc:AlternateContent>
  <bookViews>
    <workbookView xWindow="0" yWindow="0" windowWidth="20490" windowHeight="76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<sst xmlns="http://schemas.openxmlformats.org/spreadsheetml/2006/main" count="130" uniqueCount="102">
  <si>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</si>
  <si>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</si>
  <si>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</si>
  <si>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</si>
  <si>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</si>
  <si>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</si>
  <si>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</si>
  <si>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</si>
  <si>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</si>
  <si>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</si>
  <si>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</si>
  <si>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</si>
  <si>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</si>
  <si>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</si>
  <si>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</si>
  <si>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</si>
  <si>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</si>
  <si>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</si>
  <si>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</si>
  <si>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</si>
  <si>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</si>
  <si>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</si>
  <si>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</si>
  <si>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</si>
  <si>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</si>
  <si>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</si>
  <si>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</si>
  <si>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</si>
  <si>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</si>
  <si>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</si>
  <si>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</si>
  <si>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</si>
  <si>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</si>
  <si>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</si>
  <si>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</si>
  <si>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</si>
  <si>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</si>
  <si>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</si>
  <si>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</si>
  <si>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</si>
  <si>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</si>
  <si>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</si>
  <si>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</si>
  <si>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</si>
  <si>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</si>
  <si>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</si>
  <si>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</si>
  <si>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</si>
  <si>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</si>
  <si>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</si>
  <si>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</si>
  <si>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</si>
  <si>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</si>
  <si>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</si>
  <si>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</si>
  <si>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</si>
  <si>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</si>
  <si>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</si>
  <si>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</si>
  <si>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</si>
  <si>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</si>
  <si>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</si>
  <si>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</si>
  <si>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</si>
  <si>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</si>
  <si>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</si>
  <si>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</si>
  <si>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</si>
  <si>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</si>
  <si>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</si>
  <si>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</si>
  <si>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</si>
  <si>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</si>
  <si>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</si>
  <si>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</si>
  <si>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</si>
  <si>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</si>
  <si>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</si>
  <si>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</si>
  <si>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</si>
  <si>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</si>
  <si>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</si>
  <si>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</si>
  <si>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</si>
  <si>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</si>
  <si>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</si>
  <si>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</si>
  <si>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</si>
  <si>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</si>
  <si>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</si>
  <si>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</si>
  <si>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Enero 2023</t>
  </si>
  <si>
    <t>Diciembre de 2023</t>
  </si>
  <si>
    <t>Aplicación Fertilizante</t>
  </si>
  <si>
    <t>Dosis</t>
  </si>
  <si>
    <t>u</t>
  </si>
  <si>
    <t>Rendimiento (Kg.carne/há)</t>
  </si>
  <si>
    <t>há.</t>
  </si>
  <si>
    <t>CRIOLLAS</t>
  </si>
  <si>
    <t>DIciembre de 2023</t>
  </si>
  <si>
    <t>Lumaco</t>
  </si>
  <si>
    <t>Traiguen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</si>
</sst>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12" customHeight="1" x14ac:dyDescent="0.25">
      <c r="A9" s="19"/>
      <c r="B9" s="140" t="s">
        <v>0</v>
      </c>
      <c r="C9" s="135" t="s">
        <v>73</v>
      </c>
      <c r="D9" s="53"/>
      <c r="E9" s="146" t="s">
        <v>87</v>
      </c>
      <c r="F9" s="147"/>
      <c r="G9" s="54">
        <v>280</v>
      </c>
    </row>
    <row r="10" spans="1:7" ht="38.25" customHeight="1" x14ac:dyDescent="0.25">
      <c r="A10" s="19"/>
      <c r="B10" s="141" t="s">
        <v>58</v>
      </c>
      <c r="C10" s="136" t="s">
        <v>98</v>
      </c>
      <c r="D10" s="53"/>
      <c r="E10" s="144" t="s">
        <v>1</v>
      </c>
      <c r="F10" s="145"/>
      <c r="G10" s="52" t="s">
        <v>92</v>
      </c>
    </row>
    <row r="11" spans="1:7" ht="18" customHeight="1" x14ac:dyDescent="0.25">
      <c r="A11" s="19"/>
      <c r="B11" s="141" t="s">
        <v>2</v>
      </c>
      <c r="C11" s="135" t="s">
        <v>3</v>
      </c>
      <c r="D11" s="53"/>
      <c r="E11" s="144" t="s">
        <v>84</v>
      </c>
      <c r="F11" s="145"/>
      <c r="G11" s="54">
        <v>3000</v>
      </c>
    </row>
    <row r="12" spans="1:7" ht="11.25" customHeight="1" x14ac:dyDescent="0.25">
      <c r="A12" s="19"/>
      <c r="B12" s="141" t="s">
        <v>4</v>
      </c>
      <c r="C12" s="137" t="s">
        <v>59</v>
      </c>
      <c r="D12" s="53"/>
      <c r="E12" s="52" t="s">
        <v>5</v>
      </c>
      <c r="F12" s="56"/>
      <c r="G12" s="57">
        <f>(G9*G11)</f>
        <v>840000</v>
      </c>
    </row>
    <row r="13" spans="1:7" ht="11.25" customHeight="1" x14ac:dyDescent="0.25">
      <c r="A13" s="19"/>
      <c r="B13" s="141" t="s">
        <v>6</v>
      </c>
      <c r="C13" s="135" t="s">
        <v>100</v>
      </c>
      <c r="D13" s="53"/>
      <c r="E13" s="144" t="s">
        <v>7</v>
      </c>
      <c r="F13" s="145"/>
      <c r="G13" s="52" t="s">
        <v>74</v>
      </c>
    </row>
    <row r="14" spans="1:7" ht="13.5" customHeight="1" x14ac:dyDescent="0.25">
      <c r="A14" s="19"/>
      <c r="B14" s="141" t="s">
        <v>8</v>
      </c>
      <c r="C14" s="135" t="s">
        <v>101</v>
      </c>
      <c r="D14" s="53"/>
      <c r="E14" s="144" t="s">
        <v>9</v>
      </c>
      <c r="F14" s="145"/>
      <c r="G14" s="52" t="s">
        <v>99</v>
      </c>
    </row>
    <row r="15" spans="1:7" ht="25.5" customHeight="1" x14ac:dyDescent="0.25">
      <c r="A15" s="19"/>
      <c r="B15" s="141" t="s">
        <v>10</v>
      </c>
      <c r="C15" s="135" t="s">
        <v>91</v>
      </c>
      <c r="D15" s="53"/>
      <c r="E15" s="148" t="s">
        <v>11</v>
      </c>
      <c r="F15" s="149"/>
      <c r="G15" s="55"/>
    </row>
    <row r="16" spans="1:7" ht="12" customHeight="1" x14ac:dyDescent="0.25">
      <c r="A16" s="2"/>
      <c r="B16" s="139"/>
      <c r="C16" s="58"/>
      <c r="D16" s="59"/>
      <c r="E16" s="60"/>
      <c r="F16" s="60"/>
      <c r="G16" s="61"/>
    </row>
    <row r="17" spans="1:7" ht="12" customHeight="1" x14ac:dyDescent="0.25">
      <c r="A17" s="5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13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5"/>
      <c r="B21" s="67" t="s">
        <v>75</v>
      </c>
      <c r="C21" s="96" t="s">
        <v>20</v>
      </c>
      <c r="D21" s="105">
        <v>1.3</v>
      </c>
      <c r="E21" s="106" t="s">
        <v>60</v>
      </c>
      <c r="F21" s="97">
        <v>20000</v>
      </c>
      <c r="G21" s="97">
        <f>(D21*F21)</f>
        <v>26000</v>
      </c>
    </row>
    <row r="22" spans="1:7" ht="12.75" customHeight="1" x14ac:dyDescent="0.25">
      <c r="A22" s="5"/>
      <c r="B22" s="55" t="s">
        <v>76</v>
      </c>
      <c r="C22" s="96" t="s">
        <v>20</v>
      </c>
      <c r="D22" s="105">
        <v>0.4</v>
      </c>
      <c r="E22" s="106" t="s">
        <v>82</v>
      </c>
      <c r="F22" s="97">
        <v>20000</v>
      </c>
      <c r="G22" s="97">
        <f>D22*F22</f>
        <v>8000</v>
      </c>
    </row>
    <row r="23" spans="1:7" ht="12.75" customHeight="1" x14ac:dyDescent="0.25">
      <c r="A23" s="5"/>
      <c r="B23" s="55" t="s">
        <v>77</v>
      </c>
      <c r="C23" s="96" t="s">
        <v>20</v>
      </c>
      <c r="D23" s="105">
        <v>0.5</v>
      </c>
      <c r="E23" s="106" t="s">
        <v>78</v>
      </c>
      <c r="F23" s="97">
        <v>20000</v>
      </c>
      <c r="G23" s="97">
        <f>D23*F23</f>
        <v>10000</v>
      </c>
    </row>
    <row r="24" spans="1:7" ht="12.75" customHeight="1" x14ac:dyDescent="0.25">
      <c r="A24" s="5"/>
      <c r="B24" s="68" t="s">
        <v>21</v>
      </c>
      <c r="C24" s="69"/>
      <c r="D24" s="107"/>
      <c r="E24" s="107"/>
      <c r="F24" s="107"/>
      <c r="G24" s="98">
        <f>SUM(G21:G23)</f>
        <v>44000</v>
      </c>
    </row>
    <row r="25" spans="1:7" ht="12" customHeight="1" x14ac:dyDescent="0.25">
      <c r="A25" s="2"/>
      <c r="B25" s="62"/>
      <c r="C25" s="51"/>
      <c r="D25" s="108"/>
      <c r="E25" s="108"/>
      <c r="F25" s="109"/>
      <c r="G25" s="109"/>
    </row>
    <row r="26" spans="1:7" ht="12" customHeight="1" x14ac:dyDescent="0.25">
      <c r="A26" s="4"/>
      <c r="B26" s="70" t="s">
        <v>22</v>
      </c>
      <c r="C26" s="71"/>
      <c r="D26" s="110"/>
      <c r="E26" s="110"/>
      <c r="F26" s="110"/>
      <c r="G26" s="110"/>
    </row>
    <row r="27" spans="1:7" ht="24" customHeight="1" x14ac:dyDescent="0.25">
      <c r="A27" s="4"/>
      <c r="B27" s="72" t="s">
        <v>14</v>
      </c>
      <c r="C27" s="73" t="s">
        <v>15</v>
      </c>
      <c r="D27" s="111" t="s">
        <v>16</v>
      </c>
      <c r="E27" s="112" t="s">
        <v>17</v>
      </c>
      <c r="F27" s="111" t="s">
        <v>18</v>
      </c>
      <c r="G27" s="112" t="s">
        <v>19</v>
      </c>
    </row>
    <row r="28" spans="1:7" ht="12" customHeight="1" x14ac:dyDescent="0.25">
      <c r="A28" s="4"/>
      <c r="B28" s="74"/>
      <c r="C28" s="74"/>
      <c r="D28" s="113"/>
      <c r="E28" s="113"/>
      <c r="F28" s="113"/>
      <c r="G28" s="113"/>
    </row>
    <row r="29" spans="1:7" ht="12" customHeight="1" x14ac:dyDescent="0.25">
      <c r="A29" s="4"/>
      <c r="B29" s="75" t="s">
        <v>23</v>
      </c>
      <c r="C29" s="76"/>
      <c r="D29" s="114"/>
      <c r="E29" s="114"/>
      <c r="F29" s="114"/>
      <c r="G29" s="114"/>
    </row>
    <row r="30" spans="1:7" ht="12" customHeight="1" x14ac:dyDescent="0.25">
      <c r="A30" s="2"/>
      <c r="B30" s="77"/>
      <c r="C30" s="78"/>
      <c r="D30" s="115"/>
      <c r="E30" s="115"/>
      <c r="F30" s="116"/>
      <c r="G30" s="116"/>
    </row>
    <row r="31" spans="1:7" ht="12" customHeight="1" x14ac:dyDescent="0.25">
      <c r="A31" s="4"/>
      <c r="B31" s="70" t="s">
        <v>24</v>
      </c>
      <c r="C31" s="71"/>
      <c r="D31" s="110"/>
      <c r="E31" s="110"/>
      <c r="F31" s="110"/>
      <c r="G31" s="110"/>
    </row>
    <row r="32" spans="1:7" ht="24" customHeight="1" x14ac:dyDescent="0.25">
      <c r="A32" s="4"/>
      <c r="B32" s="79" t="s">
        <v>14</v>
      </c>
      <c r="C32" s="79" t="s">
        <v>15</v>
      </c>
      <c r="D32" s="117" t="s">
        <v>16</v>
      </c>
      <c r="E32" s="117" t="s">
        <v>17</v>
      </c>
      <c r="F32" s="118" t="s">
        <v>18</v>
      </c>
      <c r="G32" s="117" t="s">
        <v>19</v>
      </c>
    </row>
    <row r="33" spans="1:11" ht="12.75" customHeight="1" x14ac:dyDescent="0.25">
      <c r="A33" s="5"/>
      <c r="B33" s="55" t="s">
        <v>93</v>
      </c>
      <c r="C33" s="96" t="s">
        <v>25</v>
      </c>
      <c r="D33" s="105">
        <v>3.125E-2</v>
      </c>
      <c r="E33" s="106" t="s">
        <v>61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26</v>
      </c>
      <c r="C34" s="76"/>
      <c r="D34" s="114"/>
      <c r="E34" s="114"/>
      <c r="F34" s="114"/>
      <c r="G34" s="101">
        <f>SUM(G33:G33)</f>
        <v>12000</v>
      </c>
    </row>
    <row r="35" spans="1:11" ht="12" customHeight="1" x14ac:dyDescent="0.25">
      <c r="A35" s="2"/>
      <c r="B35" s="77"/>
      <c r="C35" s="78"/>
      <c r="D35" s="115"/>
      <c r="E35" s="115"/>
      <c r="F35" s="116"/>
      <c r="G35" s="116"/>
    </row>
    <row r="36" spans="1:11" ht="12" customHeight="1" x14ac:dyDescent="0.25">
      <c r="A36" s="4"/>
      <c r="B36" s="70" t="s">
        <v>27</v>
      </c>
      <c r="C36" s="71"/>
      <c r="D36" s="110"/>
      <c r="E36" s="110"/>
      <c r="F36" s="110"/>
      <c r="G36" s="110"/>
    </row>
    <row r="37" spans="1:11" ht="24" customHeight="1" x14ac:dyDescent="0.25">
      <c r="A37" s="4"/>
      <c r="B37" s="80" t="s">
        <v>28</v>
      </c>
      <c r="C37" s="80" t="s">
        <v>29</v>
      </c>
      <c r="D37" s="118" t="s">
        <v>30</v>
      </c>
      <c r="E37" s="118" t="s">
        <v>17</v>
      </c>
      <c r="F37" s="118" t="s">
        <v>18</v>
      </c>
      <c r="G37" s="118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119"/>
      <c r="E38" s="119"/>
      <c r="F38" s="119"/>
      <c r="G38" s="119"/>
      <c r="K38" s="50"/>
    </row>
    <row r="39" spans="1:11" ht="12.75" customHeight="1" x14ac:dyDescent="0.25">
      <c r="A39" s="5"/>
      <c r="B39" s="52" t="s">
        <v>62</v>
      </c>
      <c r="C39" s="99" t="s">
        <v>32</v>
      </c>
      <c r="D39" s="120">
        <v>100</v>
      </c>
      <c r="E39" s="121" t="s">
        <v>64</v>
      </c>
      <c r="F39" s="102">
        <v>1460</v>
      </c>
      <c r="G39" s="102">
        <f>(D39*F39)</f>
        <v>146000</v>
      </c>
    </row>
    <row r="40" spans="1:11" ht="12.75" customHeight="1" x14ac:dyDescent="0.25">
      <c r="A40" s="5"/>
      <c r="B40" s="81" t="s">
        <v>63</v>
      </c>
      <c r="C40" s="99"/>
      <c r="D40" s="120"/>
      <c r="E40" s="121"/>
      <c r="F40" s="102"/>
      <c r="G40" s="102"/>
    </row>
    <row r="41" spans="1:11" ht="12.75" customHeight="1" x14ac:dyDescent="0.25">
      <c r="A41" s="5"/>
      <c r="B41" s="52" t="s">
        <v>65</v>
      </c>
      <c r="C41" s="99" t="s">
        <v>95</v>
      </c>
      <c r="D41" s="120">
        <v>15</v>
      </c>
      <c r="E41" s="121" t="s">
        <v>67</v>
      </c>
      <c r="F41" s="102">
        <v>3000</v>
      </c>
      <c r="G41" s="102">
        <f>(D41*F41)</f>
        <v>45000</v>
      </c>
    </row>
    <row r="42" spans="1:11" ht="12.75" customHeight="1" x14ac:dyDescent="0.25">
      <c r="A42" s="5"/>
      <c r="B42" s="52" t="s">
        <v>66</v>
      </c>
      <c r="C42" s="100" t="s">
        <v>97</v>
      </c>
      <c r="D42" s="122">
        <v>0.1</v>
      </c>
      <c r="E42" s="122" t="s">
        <v>68</v>
      </c>
      <c r="F42" s="102">
        <v>800000</v>
      </c>
      <c r="G42" s="102">
        <f>D42*F42</f>
        <v>80000</v>
      </c>
    </row>
    <row r="43" spans="1:11" ht="12.75" customHeight="1" x14ac:dyDescent="0.25">
      <c r="A43" s="5"/>
      <c r="B43" s="81" t="s">
        <v>69</v>
      </c>
      <c r="C43" s="99"/>
      <c r="D43" s="120"/>
      <c r="E43" s="121"/>
      <c r="F43" s="102"/>
      <c r="G43" s="102"/>
    </row>
    <row r="44" spans="1:11" ht="12.75" customHeight="1" x14ac:dyDescent="0.25">
      <c r="A44" s="5"/>
      <c r="B44" s="52" t="s">
        <v>70</v>
      </c>
      <c r="C44" s="99" t="s">
        <v>94</v>
      </c>
      <c r="D44" s="120">
        <v>18</v>
      </c>
      <c r="E44" s="121" t="s">
        <v>81</v>
      </c>
      <c r="F44" s="102">
        <v>413</v>
      </c>
      <c r="G44" s="102">
        <f>D44*F44</f>
        <v>7434</v>
      </c>
    </row>
    <row r="45" spans="1:11" ht="12.75" customHeight="1" x14ac:dyDescent="0.25">
      <c r="A45" s="5"/>
      <c r="B45" s="52" t="s">
        <v>71</v>
      </c>
      <c r="C45" s="99" t="s">
        <v>94</v>
      </c>
      <c r="D45" s="122">
        <v>18</v>
      </c>
      <c r="E45" s="122" t="s">
        <v>81</v>
      </c>
      <c r="F45" s="102">
        <v>104</v>
      </c>
      <c r="G45" s="102">
        <f>D45*F45</f>
        <v>1872</v>
      </c>
    </row>
    <row r="46" spans="1:11" ht="12.75" customHeight="1" x14ac:dyDescent="0.25">
      <c r="A46" s="5"/>
      <c r="B46" s="82" t="s">
        <v>72</v>
      </c>
      <c r="C46" s="99" t="s">
        <v>94</v>
      </c>
      <c r="D46" s="123">
        <v>18</v>
      </c>
      <c r="E46" s="123" t="s">
        <v>81</v>
      </c>
      <c r="F46" s="103">
        <v>120</v>
      </c>
      <c r="G46" s="103">
        <f>D46*F46</f>
        <v>2160</v>
      </c>
    </row>
    <row r="47" spans="1:11" ht="13.5" customHeight="1" x14ac:dyDescent="0.25">
      <c r="A47" s="4"/>
      <c r="B47" s="75" t="s">
        <v>33</v>
      </c>
      <c r="C47" s="76"/>
      <c r="D47" s="114"/>
      <c r="E47" s="114"/>
      <c r="F47" s="114"/>
      <c r="G47" s="101">
        <f>SUM(G38:G46)</f>
        <v>282466</v>
      </c>
    </row>
    <row r="48" spans="1:11" ht="12" customHeight="1" x14ac:dyDescent="0.25">
      <c r="A48" s="2"/>
      <c r="B48" s="77"/>
      <c r="C48" s="78"/>
      <c r="D48" s="115"/>
      <c r="E48" s="115"/>
      <c r="F48" s="116"/>
      <c r="G48" s="116"/>
    </row>
    <row r="49" spans="1:7" ht="12" customHeight="1" x14ac:dyDescent="0.25">
      <c r="A49" s="4"/>
      <c r="B49" s="70" t="s">
        <v>34</v>
      </c>
      <c r="C49" s="71"/>
      <c r="D49" s="110"/>
      <c r="E49" s="110"/>
      <c r="F49" s="110"/>
      <c r="G49" s="110"/>
    </row>
    <row r="50" spans="1:7" ht="24" customHeight="1" x14ac:dyDescent="0.25">
      <c r="A50" s="4"/>
      <c r="B50" s="79" t="s">
        <v>35</v>
      </c>
      <c r="C50" s="80" t="s">
        <v>29</v>
      </c>
      <c r="D50" s="118" t="s">
        <v>30</v>
      </c>
      <c r="E50" s="117" t="s">
        <v>17</v>
      </c>
      <c r="F50" s="118" t="s">
        <v>18</v>
      </c>
      <c r="G50" s="117" t="s">
        <v>19</v>
      </c>
    </row>
    <row r="51" spans="1:7" ht="12.75" customHeight="1" x14ac:dyDescent="0.25">
      <c r="A51" s="5"/>
      <c r="B51" s="55" t="s">
        <v>79</v>
      </c>
      <c r="C51" s="99" t="s">
        <v>88</v>
      </c>
      <c r="D51" s="102">
        <v>1</v>
      </c>
      <c r="E51" s="106" t="s">
        <v>80</v>
      </c>
      <c r="F51" s="102">
        <v>80000</v>
      </c>
      <c r="G51" s="102">
        <f>D51*F51</f>
        <v>80000</v>
      </c>
    </row>
    <row r="52" spans="1:7" ht="13.5" customHeight="1" x14ac:dyDescent="0.25">
      <c r="A52" s="4"/>
      <c r="B52" s="83" t="s">
        <v>36</v>
      </c>
      <c r="C52" s="84"/>
      <c r="D52" s="124"/>
      <c r="E52" s="124"/>
      <c r="F52" s="124"/>
      <c r="G52" s="104">
        <f>SUM(G51)</f>
        <v>80000</v>
      </c>
    </row>
    <row r="53" spans="1:7" ht="12" customHeight="1" x14ac:dyDescent="0.25">
      <c r="A53" s="2"/>
      <c r="B53" s="85"/>
      <c r="C53" s="85"/>
      <c r="D53" s="125"/>
      <c r="E53" s="125"/>
      <c r="F53" s="126"/>
      <c r="G53" s="126"/>
    </row>
    <row r="54" spans="1:7" ht="12" customHeight="1" x14ac:dyDescent="0.25">
      <c r="A54" s="19"/>
      <c r="B54" s="86" t="s">
        <v>37</v>
      </c>
      <c r="C54" s="87"/>
      <c r="D54" s="127"/>
      <c r="E54" s="127"/>
      <c r="F54" s="127"/>
      <c r="G54" s="128">
        <f>G24+G34+G47+G52</f>
        <v>418466</v>
      </c>
    </row>
    <row r="55" spans="1:7" ht="12" customHeight="1" x14ac:dyDescent="0.25">
      <c r="A55" s="19"/>
      <c r="B55" s="88" t="s">
        <v>38</v>
      </c>
      <c r="C55" s="89"/>
      <c r="D55" s="129"/>
      <c r="E55" s="129"/>
      <c r="F55" s="129"/>
      <c r="G55" s="130">
        <f>G54*0.05</f>
        <v>20923.300000000003</v>
      </c>
    </row>
    <row r="56" spans="1:7" ht="12" customHeight="1" x14ac:dyDescent="0.25">
      <c r="A56" s="19"/>
      <c r="B56" s="90" t="s">
        <v>39</v>
      </c>
      <c r="C56" s="91"/>
      <c r="D56" s="131"/>
      <c r="E56" s="131"/>
      <c r="F56" s="131"/>
      <c r="G56" s="132">
        <f>G55+G54</f>
        <v>439389.3</v>
      </c>
    </row>
    <row r="57" spans="1:7" ht="12" customHeight="1" x14ac:dyDescent="0.25">
      <c r="A57" s="19"/>
      <c r="B57" s="88" t="s">
        <v>40</v>
      </c>
      <c r="C57" s="89"/>
      <c r="D57" s="129"/>
      <c r="E57" s="129"/>
      <c r="F57" s="129"/>
      <c r="G57" s="130">
        <f>G12</f>
        <v>840000</v>
      </c>
    </row>
    <row r="58" spans="1:7" ht="12" customHeight="1" x14ac:dyDescent="0.25">
      <c r="A58" s="19"/>
      <c r="B58" s="92" t="s">
        <v>41</v>
      </c>
      <c r="C58" s="93"/>
      <c r="D58" s="133"/>
      <c r="E58" s="133"/>
      <c r="F58" s="133"/>
      <c r="G58" s="134">
        <f>G57-G56</f>
        <v>400610.7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85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2" t="s">
        <v>50</v>
      </c>
      <c r="C70" s="143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89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v>44000</v>
      </c>
      <c r="D72" s="27">
        <f>(C72/C78)</f>
        <v>0.1001390567356033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v>12000</v>
      </c>
      <c r="D74" s="27">
        <f>(C74/C78)</f>
        <v>2.7310651836982718E-2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v>282466</v>
      </c>
      <c r="D75" s="27">
        <f>(C75/C78)</f>
        <v>0.64286088181543011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v>80000</v>
      </c>
      <c r="D76" s="27">
        <f>(C76/C78)</f>
        <v>0.18207101224655145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v>20923</v>
      </c>
      <c r="D77" s="27">
        <f>(C77/C78)</f>
        <v>4.7618397365432455E-2</v>
      </c>
      <c r="E77" s="15"/>
      <c r="F77" s="15"/>
      <c r="G77" s="16"/>
    </row>
    <row r="78" spans="1:7" ht="12.75" customHeight="1" thickBot="1" x14ac:dyDescent="0.3">
      <c r="A78" s="19"/>
      <c r="B78" s="28" t="s">
        <v>90</v>
      </c>
      <c r="C78" s="29">
        <f>SUM(C72:C77)</f>
        <v>439389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86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96</v>
      </c>
      <c r="C82" s="47">
        <v>220</v>
      </c>
      <c r="D82" s="47">
        <v>280</v>
      </c>
      <c r="E82" s="48">
        <v>300</v>
      </c>
      <c r="F82" s="42"/>
      <c r="G82" s="17"/>
    </row>
    <row r="83" spans="1:7" ht="28.5" customHeight="1" thickBot="1" x14ac:dyDescent="0.3">
      <c r="A83" s="19"/>
      <c r="B83" s="95" t="s">
        <v>83</v>
      </c>
      <c r="C83" s="29">
        <f>(G56/C82)</f>
        <v>1997.2240909090908</v>
      </c>
      <c r="D83" s="29">
        <f>(G56/D82)</f>
        <v>1569.2474999999999</v>
      </c>
      <c r="E83" s="49">
        <f>(G56/E82)</f>
        <v>1464.6309999999999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2023-04-14T15:02:06Z</dcterms:modified>
</cp:coreProperties>
</file>