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les\OneDrive - INDAP\Escritorio\2023\FICHAS 2023\RE 2023\"/>
    </mc:Choice>
  </mc:AlternateContent>
  <bookViews>
    <workbookView xWindow="0" yWindow="0" windowWidth="19185" windowHeight="7035"/>
  </bookViews>
  <sheets>
    <sheet name="MAIZ CHOCLO AIRE LIBR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1" l="1"/>
  <c r="G30" i="1"/>
  <c r="C85" i="1" s="1"/>
  <c r="G63" i="1"/>
  <c r="G62" i="1"/>
  <c r="G57" i="1"/>
  <c r="G54" i="1"/>
  <c r="G53" i="1"/>
  <c r="G51" i="1"/>
  <c r="G50" i="1"/>
  <c r="G48" i="1"/>
  <c r="G42" i="1"/>
  <c r="G41" i="1"/>
  <c r="G40" i="1"/>
  <c r="G39" i="1"/>
  <c r="G38" i="1"/>
  <c r="G37" i="1"/>
  <c r="G36" i="1"/>
  <c r="G35" i="1"/>
  <c r="G34" i="1"/>
  <c r="G24" i="1"/>
  <c r="G23" i="1"/>
  <c r="G22" i="1"/>
  <c r="G21" i="1"/>
  <c r="G43" i="1" l="1"/>
  <c r="C86" i="1" s="1"/>
  <c r="G25" i="1"/>
  <c r="C84" i="1" s="1"/>
  <c r="G64" i="1"/>
  <c r="C88" i="1" s="1"/>
  <c r="G12" i="1" l="1"/>
  <c r="G69" i="1" s="1"/>
  <c r="G58" i="1" l="1"/>
  <c r="C87" i="1" l="1"/>
  <c r="G66" i="1"/>
  <c r="G67" i="1" s="1"/>
  <c r="G68" i="1" l="1"/>
  <c r="D95" i="1" s="1"/>
  <c r="C89" i="1"/>
  <c r="C90" i="1" l="1"/>
  <c r="D89" i="1" s="1"/>
  <c r="G70" i="1"/>
  <c r="C95" i="1"/>
  <c r="E95" i="1"/>
  <c r="D86" i="1" l="1"/>
  <c r="D85" i="1"/>
  <c r="D84" i="1"/>
  <c r="D88" i="1"/>
  <c r="D87" i="1"/>
  <c r="D90" i="1" l="1"/>
</calcChain>
</file>

<file path=xl/sharedStrings.xml><?xml version="1.0" encoding="utf-8"?>
<sst xmlns="http://schemas.openxmlformats.org/spreadsheetml/2006/main" count="165" uniqueCount="113">
  <si>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</si>
  <si>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</si>
  <si>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</si>
  <si>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</si>
  <si>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</si>
  <si>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</si>
  <si>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</si>
  <si>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</si>
  <si>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</si>
  <si>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</si>
  <si>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</si>
  <si>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</si>
  <si>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</si>
  <si>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</si>
  <si>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</si>
  <si>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</si>
  <si>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</si>
  <si>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</si>
  <si>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</si>
  <si>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</si>
  <si>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</si>
  <si>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</si>
  <si>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</si>
  <si>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</si>
  <si>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</si>
  <si>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</si>
  <si>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</si>
  <si>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</si>
  <si>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</si>
  <si>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</si>
  <si>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</si>
  <si>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</si>
  <si>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</si>
  <si>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</si>
  <si>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</si>
  <si>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</si>
  <si>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</si>
  <si>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</si>
  <si>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</si>
  <si>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</si>
  <si>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</si>
  <si>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</si>
  <si>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</si>
  <si>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</si>
  <si>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</si>
  <si>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</si>
  <si>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</si>
  <si>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</si>
  <si>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</si>
  <si>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</si>
  <si>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</si>
  <si>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</si>
  <si>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</si>
  <si>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</si>
  <si>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</si>
  <si>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</si>
  <si>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</si>
  <si>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</si>
  <si>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</si>
  <si>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</si>
  <si>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 xml:space="preserve">PAMELA, VICTORIA </t>
  </si>
  <si>
    <t xml:space="preserve"> Enero</t>
  </si>
  <si>
    <t>Lib. B. O'Higgins</t>
  </si>
  <si>
    <t>Mercado local</t>
  </si>
  <si>
    <t>Todas</t>
  </si>
  <si>
    <t>Dic</t>
  </si>
  <si>
    <t>Heladas</t>
  </si>
  <si>
    <t>Riego de pre-siembra</t>
  </si>
  <si>
    <t>Septiembre - Octubre</t>
  </si>
  <si>
    <t>Movimiento de insumos para siembra</t>
  </si>
  <si>
    <t>Riegos (9)</t>
  </si>
  <si>
    <t>Octubre - Marzo</t>
  </si>
  <si>
    <t>Cosecha</t>
  </si>
  <si>
    <t>Diciembre - Enero</t>
  </si>
  <si>
    <t>Aradura (Arado vertedera)</t>
  </si>
  <si>
    <t>Agosto - Septiembre</t>
  </si>
  <si>
    <t>Rastraje</t>
  </si>
  <si>
    <t>Melgado</t>
  </si>
  <si>
    <t>Aplicación de insecticidas</t>
  </si>
  <si>
    <t>Acarreo de insumos</t>
  </si>
  <si>
    <t>Siembra y fertilización</t>
  </si>
  <si>
    <t>Trazado de acequias</t>
  </si>
  <si>
    <t>Cultivador/Aporca/Fert. Nitrog.</t>
  </si>
  <si>
    <t>Octubre</t>
  </si>
  <si>
    <t>bolsa</t>
  </si>
  <si>
    <t>FERTLIZANTES</t>
  </si>
  <si>
    <t>Urea</t>
  </si>
  <si>
    <t>Mezcla maicera</t>
  </si>
  <si>
    <t>HERBICIDA</t>
  </si>
  <si>
    <t>lt</t>
  </si>
  <si>
    <t>Septiembre</t>
  </si>
  <si>
    <t>INSECTICIDA</t>
  </si>
  <si>
    <t>Traslados internos</t>
  </si>
  <si>
    <t>CM</t>
  </si>
  <si>
    <t>Flete</t>
  </si>
  <si>
    <t>c/u</t>
  </si>
  <si>
    <t>RENDIMIENTO (Unid/Há.)</t>
  </si>
  <si>
    <t>ESCENARIOS COSTO UNITARIO  ($/unid.)</t>
  </si>
  <si>
    <t>Costo unitario ($/unid.) (*)</t>
  </si>
  <si>
    <t>Rendimiento (unid./hà)</t>
  </si>
  <si>
    <t>lts</t>
  </si>
  <si>
    <t>septiembre</t>
  </si>
  <si>
    <t>7. recomendación es solo referencial</t>
  </si>
  <si>
    <t>Adengo</t>
  </si>
  <si>
    <t>Soberan</t>
  </si>
  <si>
    <t>Clorpirifos</t>
  </si>
  <si>
    <t>Engeo</t>
  </si>
  <si>
    <t>Rengo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</si>
  <si>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</si>
  <si>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</si>
  <si>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PRECIO ESPERADO ($/unidad)</t>
  </si>
  <si>
    <t>MAIZ CHOCLO AIRE LIBRE</t>
  </si>
  <si>
    <t>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</si>
</sst>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3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b/>
      <sz val="7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3">
    <xf numFmtId="0" fontId="0" fillId="0" borderId="0" applyNumberFormat="0" applyFill="0" applyBorder="0" applyProtection="0"/>
    <xf numFmtId="0" fontId="4" fillId="0" borderId="19"/>
    <xf numFmtId="41" fontId="10" fillId="0" borderId="0" applyFont="0" applyFill="0" applyBorder="0" applyAlignment="0" applyProtection="0"/>
  </cellStyleXfs>
  <cellXfs count="11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4" xfId="0" applyFont="1" applyFill="1" applyBorder="1" applyAlignment="1"/>
    <xf numFmtId="49" fontId="1" fillId="2" borderId="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right" wrapText="1"/>
    </xf>
    <xf numFmtId="3" fontId="1" fillId="2" borderId="6" xfId="0" applyNumberFormat="1" applyFont="1" applyFill="1" applyBorder="1" applyAlignment="1">
      <alignment horizontal="right" wrapText="1"/>
    </xf>
    <xf numFmtId="0" fontId="0" fillId="2" borderId="10" xfId="0" applyFont="1" applyFill="1" applyBorder="1" applyAlignment="1"/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/>
    <xf numFmtId="0" fontId="0" fillId="2" borderId="17" xfId="0" applyFont="1" applyFill="1" applyBorder="1" applyAlignment="1"/>
    <xf numFmtId="0" fontId="0" fillId="2" borderId="21" xfId="0" applyFont="1" applyFill="1" applyBorder="1" applyAlignment="1"/>
    <xf numFmtId="49" fontId="1" fillId="2" borderId="5" xfId="0" applyNumberFormat="1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0" fontId="2" fillId="2" borderId="19" xfId="0" applyFont="1" applyFill="1" applyBorder="1" applyAlignment="1">
      <alignment vertic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49" fontId="1" fillId="2" borderId="6" xfId="0" applyNumberFormat="1" applyFont="1" applyFill="1" applyBorder="1" applyAlignment="1">
      <alignment horizontal="right"/>
    </xf>
    <xf numFmtId="0" fontId="1" fillId="2" borderId="7" xfId="0" applyFont="1" applyFill="1" applyBorder="1" applyAlignment="1"/>
    <xf numFmtId="0" fontId="1" fillId="2" borderId="8" xfId="0" applyFont="1" applyFill="1" applyBorder="1" applyAlignment="1">
      <alignment wrapText="1"/>
    </xf>
    <xf numFmtId="14" fontId="1" fillId="2" borderId="9" xfId="0" applyNumberFormat="1" applyFont="1" applyFill="1" applyBorder="1" applyAlignment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justify" wrapText="1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/>
    <xf numFmtId="3" fontId="1" fillId="2" borderId="12" xfId="0" applyNumberFormat="1" applyFont="1" applyFill="1" applyBorder="1" applyAlignment="1"/>
    <xf numFmtId="49" fontId="6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0" fontId="1" fillId="2" borderId="16" xfId="0" applyFont="1" applyFill="1" applyBorder="1" applyAlignment="1">
      <alignment horizontal="center"/>
    </xf>
    <xf numFmtId="0" fontId="1" fillId="2" borderId="22" xfId="0" applyFont="1" applyFill="1" applyBorder="1" applyAlignment="1"/>
    <xf numFmtId="3" fontId="1" fillId="2" borderId="22" xfId="0" applyNumberFormat="1" applyFont="1" applyFill="1" applyBorder="1" applyAlignment="1"/>
    <xf numFmtId="49" fontId="1" fillId="2" borderId="19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49" fontId="3" fillId="2" borderId="41" xfId="0" applyNumberFormat="1" applyFont="1" applyFill="1" applyBorder="1" applyAlignment="1">
      <alignment vertical="center"/>
    </xf>
    <xf numFmtId="0" fontId="1" fillId="2" borderId="42" xfId="0" applyFont="1" applyFill="1" applyBorder="1" applyAlignment="1"/>
    <xf numFmtId="0" fontId="1" fillId="2" borderId="43" xfId="0" applyFont="1" applyFill="1" applyBorder="1" applyAlignment="1"/>
    <xf numFmtId="49" fontId="1" fillId="2" borderId="44" xfId="0" applyNumberFormat="1" applyFont="1" applyFill="1" applyBorder="1" applyAlignment="1">
      <alignment vertical="center"/>
    </xf>
    <xf numFmtId="0" fontId="1" fillId="2" borderId="19" xfId="0" applyFont="1" applyFill="1" applyBorder="1" applyAlignment="1"/>
    <xf numFmtId="0" fontId="1" fillId="2" borderId="45" xfId="0" applyFont="1" applyFill="1" applyBorder="1" applyAlignment="1"/>
    <xf numFmtId="49" fontId="1" fillId="2" borderId="46" xfId="0" applyNumberFormat="1" applyFont="1" applyFill="1" applyBorder="1" applyAlignment="1">
      <alignment vertical="center"/>
    </xf>
    <xf numFmtId="0" fontId="1" fillId="2" borderId="47" xfId="0" applyFont="1" applyFill="1" applyBorder="1" applyAlignment="1"/>
    <xf numFmtId="0" fontId="1" fillId="2" borderId="48" xfId="0" applyFont="1" applyFill="1" applyBorder="1" applyAlignment="1"/>
    <xf numFmtId="0" fontId="1" fillId="9" borderId="40" xfId="0" applyFont="1" applyFill="1" applyBorder="1" applyAlignment="1"/>
    <xf numFmtId="0" fontId="1" fillId="7" borderId="19" xfId="0" applyFont="1" applyFill="1" applyBorder="1" applyAlignment="1"/>
    <xf numFmtId="49" fontId="3" fillId="8" borderId="31" xfId="0" applyNumberFormat="1" applyFont="1" applyFill="1" applyBorder="1" applyAlignment="1">
      <alignment vertical="center"/>
    </xf>
    <xf numFmtId="49" fontId="3" fillId="8" borderId="20" xfId="0" applyNumberFormat="1" applyFont="1" applyFill="1" applyBorder="1" applyAlignment="1">
      <alignment vertical="center"/>
    </xf>
    <xf numFmtId="49" fontId="1" fillId="8" borderId="32" xfId="0" applyNumberFormat="1" applyFont="1" applyFill="1" applyBorder="1" applyAlignment="1"/>
    <xf numFmtId="49" fontId="3" fillId="2" borderId="33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9" fontId="1" fillId="2" borderId="34" xfId="0" applyNumberFormat="1" applyFont="1" applyFill="1" applyBorder="1" applyAlignment="1"/>
    <xf numFmtId="165" fontId="3" fillId="2" borderId="6" xfId="0" applyNumberFormat="1" applyFont="1" applyFill="1" applyBorder="1" applyAlignment="1">
      <alignment vertical="center"/>
    </xf>
    <xf numFmtId="0" fontId="6" fillId="7" borderId="19" xfId="0" applyFont="1" applyFill="1" applyBorder="1" applyAlignment="1">
      <alignment vertical="center"/>
    </xf>
    <xf numFmtId="49" fontId="3" fillId="8" borderId="35" xfId="0" applyNumberFormat="1" applyFont="1" applyFill="1" applyBorder="1" applyAlignment="1">
      <alignment vertical="center"/>
    </xf>
    <xf numFmtId="165" fontId="3" fillId="8" borderId="36" xfId="0" applyNumberFormat="1" applyFont="1" applyFill="1" applyBorder="1" applyAlignment="1">
      <alignment vertical="center"/>
    </xf>
    <xf numFmtId="9" fontId="3" fillId="8" borderId="37" xfId="0" applyNumberFormat="1" applyFont="1" applyFill="1" applyBorder="1" applyAlignment="1">
      <alignment vertical="center"/>
    </xf>
    <xf numFmtId="0" fontId="6" fillId="9" borderId="18" xfId="0" applyFont="1" applyFill="1" applyBorder="1" applyAlignment="1">
      <alignment vertical="center"/>
    </xf>
    <xf numFmtId="49" fontId="9" fillId="9" borderId="19" xfId="0" applyNumberFormat="1" applyFont="1" applyFill="1" applyBorder="1" applyAlignment="1">
      <alignment vertical="center"/>
    </xf>
    <xf numFmtId="0" fontId="6" fillId="9" borderId="19" xfId="0" applyFont="1" applyFill="1" applyBorder="1" applyAlignment="1">
      <alignment vertical="center"/>
    </xf>
    <xf numFmtId="0" fontId="6" fillId="9" borderId="49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/>
    </xf>
    <xf numFmtId="49" fontId="3" fillId="8" borderId="50" xfId="0" applyNumberFormat="1" applyFont="1" applyFill="1" applyBorder="1" applyAlignment="1">
      <alignment vertical="center"/>
    </xf>
    <xf numFmtId="3" fontId="3" fillId="8" borderId="51" xfId="0" applyNumberFormat="1" applyFont="1" applyFill="1" applyBorder="1" applyAlignment="1">
      <alignment vertical="center"/>
    </xf>
    <xf numFmtId="3" fontId="3" fillId="8" borderId="52" xfId="0" applyNumberFormat="1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164" fontId="3" fillId="2" borderId="19" xfId="0" applyNumberFormat="1" applyFont="1" applyFill="1" applyBorder="1" applyAlignment="1">
      <alignment vertical="center"/>
    </xf>
    <xf numFmtId="165" fontId="3" fillId="8" borderId="37" xfId="0" applyNumberFormat="1" applyFont="1" applyFill="1" applyBorder="1" applyAlignment="1">
      <alignment vertical="center"/>
    </xf>
    <xf numFmtId="0" fontId="1" fillId="0" borderId="0" xfId="0" applyNumberFormat="1" applyFont="1" applyAlignment="1"/>
    <xf numFmtId="41" fontId="1" fillId="2" borderId="6" xfId="2" applyFont="1" applyFill="1" applyBorder="1" applyAlignment="1"/>
    <xf numFmtId="49" fontId="2" fillId="3" borderId="5" xfId="0" applyNumberFormat="1" applyFont="1" applyFill="1" applyBorder="1" applyAlignment="1">
      <alignment vertical="center" wrapText="1"/>
    </xf>
    <xf numFmtId="49" fontId="9" fillId="9" borderId="38" xfId="0" applyNumberFormat="1" applyFont="1" applyFill="1" applyBorder="1" applyAlignment="1">
      <alignment vertical="center"/>
    </xf>
    <xf numFmtId="0" fontId="3" fillId="9" borderId="39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49" fontId="7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9" fontId="11" fillId="5" borderId="23" xfId="0" applyNumberFormat="1" applyFont="1" applyFill="1" applyBorder="1" applyAlignment="1">
      <alignment vertical="center"/>
    </xf>
    <xf numFmtId="0" fontId="11" fillId="5" borderId="24" xfId="0" applyFont="1" applyFill="1" applyBorder="1" applyAlignment="1">
      <alignment vertical="center"/>
    </xf>
    <xf numFmtId="164" fontId="11" fillId="5" borderId="25" xfId="0" applyNumberFormat="1" applyFont="1" applyFill="1" applyBorder="1" applyAlignment="1">
      <alignment vertical="center"/>
    </xf>
    <xf numFmtId="49" fontId="11" fillId="3" borderId="26" xfId="0" applyNumberFormat="1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164" fontId="11" fillId="3" borderId="27" xfId="0" applyNumberFormat="1" applyFont="1" applyFill="1" applyBorder="1" applyAlignment="1">
      <alignment vertical="center"/>
    </xf>
    <xf numFmtId="49" fontId="11" fillId="5" borderId="26" xfId="0" applyNumberFormat="1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164" fontId="11" fillId="5" borderId="27" xfId="0" applyNumberFormat="1" applyFont="1" applyFill="1" applyBorder="1" applyAlignment="1">
      <alignment vertical="center"/>
    </xf>
    <xf numFmtId="49" fontId="11" fillId="5" borderId="28" xfId="0" applyNumberFormat="1" applyFont="1" applyFill="1" applyBorder="1" applyAlignment="1">
      <alignment vertical="center"/>
    </xf>
    <xf numFmtId="0" fontId="12" fillId="5" borderId="29" xfId="0" applyFont="1" applyFill="1" applyBorder="1" applyAlignment="1">
      <alignment vertical="center"/>
    </xf>
    <xf numFmtId="164" fontId="11" fillId="6" borderId="30" xfId="0" applyNumberFormat="1" applyFont="1" applyFill="1" applyBorder="1" applyAlignment="1">
      <alignment vertical="center"/>
    </xf>
    <xf numFmtId="0" fontId="0" fillId="2" borderId="4" xfId="0" applyFill="1" applyBorder="1"/>
    <xf numFmtId="0" fontId="1" fillId="2" borderId="2" xfId="0" applyFont="1" applyFill="1" applyBorder="1" applyAlignment="1">
      <alignment horizontal="right" vertical="center"/>
    </xf>
    <xf numFmtId="0" fontId="0" fillId="0" borderId="0" xfId="0" applyNumberFormat="1"/>
    <xf numFmtId="0" fontId="0" fillId="0" borderId="0" xfId="0"/>
    <xf numFmtId="49" fontId="6" fillId="3" borderId="53" xfId="0" applyNumberFormat="1" applyFont="1" applyFill="1" applyBorder="1" applyAlignment="1">
      <alignment horizontal="center" vertical="center"/>
    </xf>
    <xf numFmtId="49" fontId="6" fillId="3" borderId="53" xfId="0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0" borderId="19" xfId="0" applyNumberFormat="1" applyBorder="1"/>
    <xf numFmtId="0" fontId="3" fillId="2" borderId="13" xfId="0" applyFont="1" applyFill="1" applyBorder="1" applyAlignment="1">
      <alignment vertical="center"/>
    </xf>
  </cellXfs>
  <cellStyles count="3">
    <cellStyle name="Millares [0]" xfId="2" builtinId="6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7"/>
  <sheetViews>
    <sheetView showGridLines="0" tabSelected="1" zoomScale="138" zoomScaleNormal="138" workbookViewId="0">
      <selection activeCell="D11" sqref="D11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8" width="6" style="1" customWidth="1"/>
    <col min="9" max="249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19"/>
      <c r="C8" s="20"/>
      <c r="D8" s="21"/>
      <c r="E8" s="20"/>
      <c r="F8" s="20"/>
      <c r="G8" s="20"/>
    </row>
    <row r="9" spans="1:7" ht="12" customHeight="1" x14ac:dyDescent="0.25">
      <c r="A9" s="3"/>
      <c r="B9" s="84" t="s">
        <v>0</v>
      </c>
      <c r="C9" s="22" t="s">
        <v>111</v>
      </c>
      <c r="D9" s="23"/>
      <c r="E9" s="89" t="s">
        <v>96</v>
      </c>
      <c r="F9" s="90"/>
      <c r="G9" s="12">
        <v>33000</v>
      </c>
    </row>
    <row r="10" spans="1:7" ht="12" customHeight="1" x14ac:dyDescent="0.25">
      <c r="A10" s="3"/>
      <c r="B10" s="4" t="s">
        <v>1</v>
      </c>
      <c r="C10" s="15" t="s">
        <v>60</v>
      </c>
      <c r="D10" s="23"/>
      <c r="E10" s="87" t="s">
        <v>2</v>
      </c>
      <c r="F10" s="88"/>
      <c r="G10" s="5" t="s">
        <v>61</v>
      </c>
    </row>
    <row r="11" spans="1:7" ht="12" customHeight="1" x14ac:dyDescent="0.25">
      <c r="A11" s="3"/>
      <c r="B11" s="4" t="s">
        <v>3</v>
      </c>
      <c r="C11" s="15" t="s">
        <v>4</v>
      </c>
      <c r="D11" s="23"/>
      <c r="E11" s="87" t="s">
        <v>110</v>
      </c>
      <c r="F11" s="88"/>
      <c r="G11" s="83">
        <v>220</v>
      </c>
    </row>
    <row r="12" spans="1:7" ht="12" customHeight="1" x14ac:dyDescent="0.25">
      <c r="A12" s="3"/>
      <c r="B12" s="4" t="s">
        <v>5</v>
      </c>
      <c r="C12" s="15" t="s">
        <v>62</v>
      </c>
      <c r="D12" s="23"/>
      <c r="E12" s="16" t="s">
        <v>6</v>
      </c>
      <c r="F12" s="17"/>
      <c r="G12" s="6">
        <f>+G9*G11</f>
        <v>7260000</v>
      </c>
    </row>
    <row r="13" spans="1:7" ht="12" customHeight="1" x14ac:dyDescent="0.25">
      <c r="A13" s="3"/>
      <c r="B13" s="4" t="s">
        <v>7</v>
      </c>
      <c r="C13" s="15" t="s">
        <v>107</v>
      </c>
      <c r="D13" s="23"/>
      <c r="E13" s="87" t="s">
        <v>8</v>
      </c>
      <c r="F13" s="88"/>
      <c r="G13" s="5" t="s">
        <v>63</v>
      </c>
    </row>
    <row r="14" spans="1:7" ht="12" customHeight="1" x14ac:dyDescent="0.25">
      <c r="A14" s="3"/>
      <c r="B14" s="4" t="s">
        <v>9</v>
      </c>
      <c r="C14" s="15" t="s">
        <v>64</v>
      </c>
      <c r="D14" s="23"/>
      <c r="E14" s="87" t="s">
        <v>10</v>
      </c>
      <c r="F14" s="88"/>
      <c r="G14" s="5" t="s">
        <v>65</v>
      </c>
    </row>
    <row r="15" spans="1:7" ht="12" customHeight="1" x14ac:dyDescent="0.25">
      <c r="A15" s="3"/>
      <c r="B15" s="4" t="s">
        <v>11</v>
      </c>
      <c r="C15" s="15" t="s">
        <v>112</v>
      </c>
      <c r="D15" s="23"/>
      <c r="E15" s="91" t="s">
        <v>12</v>
      </c>
      <c r="F15" s="92"/>
      <c r="G15" s="5" t="s">
        <v>66</v>
      </c>
    </row>
    <row r="16" spans="1:7" ht="12" customHeight="1" x14ac:dyDescent="0.25">
      <c r="A16" s="2"/>
      <c r="B16" s="24"/>
      <c r="C16" s="25"/>
      <c r="D16" s="20"/>
      <c r="E16" s="26"/>
      <c r="F16" s="26"/>
      <c r="G16" s="27"/>
    </row>
    <row r="17" spans="1:255" ht="12" customHeight="1" x14ac:dyDescent="0.25">
      <c r="A17" s="7"/>
      <c r="B17" s="93" t="s">
        <v>13</v>
      </c>
      <c r="C17" s="94"/>
      <c r="D17" s="94"/>
      <c r="E17" s="94"/>
      <c r="F17" s="94"/>
      <c r="G17" s="94"/>
    </row>
    <row r="18" spans="1:255" ht="12" customHeight="1" x14ac:dyDescent="0.25">
      <c r="A18" s="2"/>
      <c r="B18" s="28"/>
      <c r="C18" s="29"/>
      <c r="D18" s="29"/>
      <c r="E18" s="29"/>
      <c r="F18" s="30"/>
      <c r="G18" s="30"/>
    </row>
    <row r="19" spans="1:255" s="110" customFormat="1" ht="12" customHeight="1" x14ac:dyDescent="0.25">
      <c r="A19" s="107"/>
      <c r="B19" s="32" t="s">
        <v>14</v>
      </c>
      <c r="C19" s="33"/>
      <c r="D19" s="34"/>
      <c r="E19" s="34"/>
      <c r="F19" s="35"/>
      <c r="G19" s="108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  <c r="IR19" s="109"/>
      <c r="IS19" s="109"/>
      <c r="IT19" s="109"/>
      <c r="IU19" s="109"/>
    </row>
    <row r="20" spans="1:255" s="110" customFormat="1" ht="24" customHeight="1" x14ac:dyDescent="0.25">
      <c r="A20" s="107"/>
      <c r="B20" s="111" t="s">
        <v>15</v>
      </c>
      <c r="C20" s="112" t="s">
        <v>16</v>
      </c>
      <c r="D20" s="112" t="s">
        <v>17</v>
      </c>
      <c r="E20" s="111" t="s">
        <v>18</v>
      </c>
      <c r="F20" s="112" t="s">
        <v>19</v>
      </c>
      <c r="G20" s="111" t="s">
        <v>20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  <c r="IR20" s="109"/>
      <c r="IS20" s="109"/>
      <c r="IT20" s="109"/>
      <c r="IU20" s="109"/>
    </row>
    <row r="21" spans="1:255" s="110" customFormat="1" ht="12.75" customHeight="1" x14ac:dyDescent="0.25">
      <c r="A21" s="113"/>
      <c r="B21" s="36" t="s">
        <v>67</v>
      </c>
      <c r="C21" s="37" t="s">
        <v>21</v>
      </c>
      <c r="D21" s="37">
        <v>1</v>
      </c>
      <c r="E21" s="37" t="s">
        <v>68</v>
      </c>
      <c r="F21" s="38">
        <v>30000</v>
      </c>
      <c r="G21" s="38">
        <f>F21*D21</f>
        <v>30000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</row>
    <row r="22" spans="1:255" s="110" customFormat="1" ht="12.75" customHeight="1" x14ac:dyDescent="0.25">
      <c r="A22" s="113"/>
      <c r="B22" s="36" t="s">
        <v>69</v>
      </c>
      <c r="C22" s="37" t="s">
        <v>21</v>
      </c>
      <c r="D22" s="37">
        <v>1</v>
      </c>
      <c r="E22" s="37" t="s">
        <v>68</v>
      </c>
      <c r="F22" s="38">
        <v>30000</v>
      </c>
      <c r="G22" s="38">
        <f>F22*D22</f>
        <v>30000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  <c r="IR22" s="109"/>
      <c r="IS22" s="109"/>
      <c r="IT22" s="109"/>
      <c r="IU22" s="109"/>
    </row>
    <row r="23" spans="1:255" s="110" customFormat="1" ht="12.75" customHeight="1" x14ac:dyDescent="0.25">
      <c r="A23" s="113"/>
      <c r="B23" s="36" t="s">
        <v>70</v>
      </c>
      <c r="C23" s="37" t="s">
        <v>21</v>
      </c>
      <c r="D23" s="37">
        <v>9</v>
      </c>
      <c r="E23" s="37" t="s">
        <v>71</v>
      </c>
      <c r="F23" s="38">
        <v>30000</v>
      </c>
      <c r="G23" s="38">
        <f>F23*D23</f>
        <v>270000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  <c r="IR23" s="109"/>
      <c r="IS23" s="109"/>
      <c r="IT23" s="109"/>
      <c r="IU23" s="109"/>
    </row>
    <row r="24" spans="1:255" s="110" customFormat="1" ht="12.75" customHeight="1" x14ac:dyDescent="0.25">
      <c r="A24" s="113"/>
      <c r="B24" s="36" t="s">
        <v>72</v>
      </c>
      <c r="C24" s="37" t="s">
        <v>21</v>
      </c>
      <c r="D24" s="37">
        <v>40</v>
      </c>
      <c r="E24" s="37" t="s">
        <v>73</v>
      </c>
      <c r="F24" s="38">
        <v>30000</v>
      </c>
      <c r="G24" s="38">
        <f>F24*D24</f>
        <v>1200000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</row>
    <row r="25" spans="1:255" ht="12.75" customHeight="1" x14ac:dyDescent="0.25">
      <c r="A25" s="3"/>
      <c r="B25" s="8" t="s">
        <v>22</v>
      </c>
      <c r="C25" s="9"/>
      <c r="D25" s="9"/>
      <c r="E25" s="9"/>
      <c r="F25" s="10"/>
      <c r="G25" s="11">
        <f>SUM(G21:G24)</f>
        <v>1530000</v>
      </c>
      <c r="IP25" s="1"/>
      <c r="IQ25" s="1"/>
      <c r="IR25" s="1"/>
      <c r="IS25" s="1"/>
      <c r="IT25" s="1"/>
      <c r="IU25" s="1"/>
    </row>
    <row r="26" spans="1:255" ht="12" customHeight="1" x14ac:dyDescent="0.25">
      <c r="A26" s="3"/>
      <c r="B26" s="28"/>
      <c r="C26" s="30"/>
      <c r="D26" s="30"/>
      <c r="E26" s="30"/>
      <c r="F26" s="31"/>
      <c r="G26" s="31"/>
    </row>
    <row r="27" spans="1:255" s="110" customFormat="1" ht="12" customHeight="1" x14ac:dyDescent="0.25">
      <c r="A27" s="107"/>
      <c r="B27" s="32" t="s">
        <v>23</v>
      </c>
      <c r="C27" s="33"/>
      <c r="D27" s="34"/>
      <c r="E27" s="34"/>
      <c r="F27" s="35"/>
      <c r="G27" s="108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</row>
    <row r="28" spans="1:255" s="110" customFormat="1" ht="24" customHeight="1" x14ac:dyDescent="0.25">
      <c r="A28" s="107"/>
      <c r="B28" s="111" t="s">
        <v>15</v>
      </c>
      <c r="C28" s="112" t="s">
        <v>16</v>
      </c>
      <c r="D28" s="112" t="s">
        <v>17</v>
      </c>
      <c r="E28" s="111" t="s">
        <v>18</v>
      </c>
      <c r="F28" s="112" t="s">
        <v>19</v>
      </c>
      <c r="G28" s="111" t="s">
        <v>20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</row>
    <row r="29" spans="1:255" s="110" customFormat="1" ht="12.75" customHeight="1" x14ac:dyDescent="0.25">
      <c r="A29" s="113"/>
      <c r="B29" s="36"/>
      <c r="C29" s="37"/>
      <c r="D29" s="37"/>
      <c r="E29" s="37"/>
      <c r="F29" s="38"/>
      <c r="G29" s="38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  <c r="DT29" s="109"/>
      <c r="DU29" s="109"/>
      <c r="DV29" s="109"/>
      <c r="DW29" s="109"/>
      <c r="DX29" s="109"/>
      <c r="DY29" s="109"/>
      <c r="DZ29" s="109"/>
      <c r="EA29" s="109"/>
      <c r="EB29" s="109"/>
      <c r="EC29" s="109"/>
      <c r="ED29" s="109"/>
      <c r="EE29" s="109"/>
      <c r="EF29" s="109"/>
      <c r="EG29" s="109"/>
      <c r="EH29" s="109"/>
      <c r="EI29" s="109"/>
      <c r="EJ29" s="109"/>
      <c r="EK29" s="109"/>
      <c r="EL29" s="109"/>
      <c r="EM29" s="109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09"/>
      <c r="FY29" s="109"/>
      <c r="FZ29" s="109"/>
      <c r="GA29" s="109"/>
      <c r="GB29" s="109"/>
      <c r="GC29" s="109"/>
      <c r="GD29" s="109"/>
      <c r="GE29" s="109"/>
      <c r="GF29" s="109"/>
      <c r="GG29" s="109"/>
      <c r="GH29" s="109"/>
      <c r="GI29" s="109"/>
      <c r="GJ29" s="109"/>
      <c r="GK29" s="109"/>
      <c r="GL29" s="109"/>
      <c r="GM29" s="109"/>
      <c r="GN29" s="109"/>
      <c r="GO29" s="109"/>
      <c r="GP29" s="109"/>
      <c r="GQ29" s="109"/>
      <c r="GR29" s="109"/>
      <c r="GS29" s="109"/>
      <c r="GT29" s="109"/>
      <c r="GU29" s="109"/>
      <c r="GV29" s="109"/>
      <c r="GW29" s="109"/>
      <c r="GX29" s="109"/>
      <c r="GY29" s="109"/>
      <c r="GZ29" s="109"/>
      <c r="HA29" s="109"/>
      <c r="HB29" s="109"/>
      <c r="HC29" s="109"/>
      <c r="HD29" s="109"/>
      <c r="HE29" s="109"/>
      <c r="HF29" s="109"/>
      <c r="HG29" s="109"/>
      <c r="HH29" s="109"/>
      <c r="HI29" s="109"/>
      <c r="HJ29" s="109"/>
      <c r="HK29" s="109"/>
      <c r="HL29" s="109"/>
      <c r="HM29" s="109"/>
      <c r="HN29" s="109"/>
      <c r="HO29" s="109"/>
      <c r="HP29" s="109"/>
      <c r="HQ29" s="109"/>
      <c r="HR29" s="109"/>
      <c r="HS29" s="109"/>
      <c r="HT29" s="109"/>
      <c r="HU29" s="109"/>
      <c r="HV29" s="109"/>
      <c r="HW29" s="109"/>
      <c r="HX29" s="109"/>
      <c r="HY29" s="109"/>
      <c r="HZ29" s="109"/>
      <c r="IA29" s="109"/>
      <c r="IB29" s="109"/>
      <c r="IC29" s="109"/>
      <c r="ID29" s="109"/>
      <c r="IE29" s="109"/>
      <c r="IF29" s="109"/>
      <c r="IG29" s="109"/>
      <c r="IH29" s="109"/>
      <c r="II29" s="109"/>
      <c r="IJ29" s="109"/>
      <c r="IK29" s="109"/>
      <c r="IL29" s="109"/>
      <c r="IM29" s="109"/>
      <c r="IN29" s="109"/>
      <c r="IO29" s="109"/>
      <c r="IP29" s="109"/>
      <c r="IQ29" s="109"/>
      <c r="IR29" s="109"/>
      <c r="IS29" s="109"/>
      <c r="IT29" s="109"/>
      <c r="IU29" s="109"/>
    </row>
    <row r="30" spans="1:255" ht="12.75" customHeight="1" x14ac:dyDescent="0.25">
      <c r="A30" s="3"/>
      <c r="B30" s="8" t="s">
        <v>24</v>
      </c>
      <c r="C30" s="9"/>
      <c r="D30" s="9"/>
      <c r="E30" s="9"/>
      <c r="F30" s="10"/>
      <c r="G30" s="11">
        <f>SUM(G29)</f>
        <v>0</v>
      </c>
      <c r="IP30" s="1"/>
      <c r="IQ30" s="1"/>
      <c r="IR30" s="1"/>
      <c r="IS30" s="1"/>
      <c r="IT30" s="1"/>
      <c r="IU30" s="1"/>
    </row>
    <row r="31" spans="1:255" ht="12" customHeight="1" x14ac:dyDescent="0.25">
      <c r="A31" s="3"/>
      <c r="B31" s="39"/>
      <c r="C31" s="40"/>
      <c r="D31" s="40"/>
      <c r="E31" s="40"/>
      <c r="F31" s="41"/>
      <c r="G31" s="41"/>
    </row>
    <row r="32" spans="1:255" s="110" customFormat="1" ht="12" customHeight="1" x14ac:dyDescent="0.25">
      <c r="A32" s="107"/>
      <c r="B32" s="32" t="s">
        <v>25</v>
      </c>
      <c r="C32" s="33"/>
      <c r="D32" s="34"/>
      <c r="E32" s="34"/>
      <c r="F32" s="35"/>
      <c r="G32" s="108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</row>
    <row r="33" spans="1:255" s="110" customFormat="1" ht="24" customHeight="1" x14ac:dyDescent="0.25">
      <c r="A33" s="107"/>
      <c r="B33" s="111" t="s">
        <v>15</v>
      </c>
      <c r="C33" s="112" t="s">
        <v>16</v>
      </c>
      <c r="D33" s="112" t="s">
        <v>17</v>
      </c>
      <c r="E33" s="111" t="s">
        <v>18</v>
      </c>
      <c r="F33" s="112" t="s">
        <v>19</v>
      </c>
      <c r="G33" s="111" t="s">
        <v>20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  <c r="IB33" s="109"/>
      <c r="IC33" s="109"/>
      <c r="ID33" s="109"/>
      <c r="IE33" s="109"/>
      <c r="IF33" s="109"/>
      <c r="IG33" s="109"/>
      <c r="IH33" s="109"/>
      <c r="II33" s="109"/>
      <c r="IJ33" s="109"/>
      <c r="IK33" s="109"/>
      <c r="IL33" s="109"/>
      <c r="IM33" s="109"/>
      <c r="IN33" s="109"/>
      <c r="IO33" s="109"/>
      <c r="IP33" s="109"/>
      <c r="IQ33" s="109"/>
      <c r="IR33" s="109"/>
      <c r="IS33" s="109"/>
      <c r="IT33" s="109"/>
      <c r="IU33" s="109"/>
    </row>
    <row r="34" spans="1:255" s="110" customFormat="1" ht="12.75" customHeight="1" x14ac:dyDescent="0.25">
      <c r="A34" s="113"/>
      <c r="B34" s="36" t="s">
        <v>74</v>
      </c>
      <c r="C34" s="37" t="s">
        <v>26</v>
      </c>
      <c r="D34" s="37">
        <v>0.4</v>
      </c>
      <c r="E34" s="37" t="s">
        <v>75</v>
      </c>
      <c r="F34" s="38">
        <v>180000</v>
      </c>
      <c r="G34" s="38">
        <f t="shared" ref="G34:G42" si="0">F34*D34</f>
        <v>72000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  <c r="HH34" s="109"/>
      <c r="HI34" s="109"/>
      <c r="HJ34" s="109"/>
      <c r="HK34" s="109"/>
      <c r="HL34" s="109"/>
      <c r="HM34" s="109"/>
      <c r="HN34" s="109"/>
      <c r="HO34" s="109"/>
      <c r="HP34" s="109"/>
      <c r="HQ34" s="109"/>
      <c r="HR34" s="109"/>
      <c r="HS34" s="109"/>
      <c r="HT34" s="109"/>
      <c r="HU34" s="109"/>
      <c r="HV34" s="109"/>
      <c r="HW34" s="109"/>
      <c r="HX34" s="109"/>
      <c r="HY34" s="109"/>
      <c r="HZ34" s="109"/>
      <c r="IA34" s="109"/>
      <c r="IB34" s="109"/>
      <c r="IC34" s="109"/>
      <c r="ID34" s="109"/>
      <c r="IE34" s="109"/>
      <c r="IF34" s="109"/>
      <c r="IG34" s="109"/>
      <c r="IH34" s="109"/>
      <c r="II34" s="109"/>
      <c r="IJ34" s="109"/>
      <c r="IK34" s="109"/>
      <c r="IL34" s="109"/>
      <c r="IM34" s="109"/>
      <c r="IN34" s="109"/>
      <c r="IO34" s="109"/>
      <c r="IP34" s="109"/>
      <c r="IQ34" s="109"/>
      <c r="IR34" s="109"/>
      <c r="IS34" s="109"/>
      <c r="IT34" s="109"/>
      <c r="IU34" s="109"/>
    </row>
    <row r="35" spans="1:255" s="110" customFormat="1" ht="12.75" customHeight="1" x14ac:dyDescent="0.25">
      <c r="A35" s="113"/>
      <c r="B35" s="36" t="s">
        <v>76</v>
      </c>
      <c r="C35" s="37" t="s">
        <v>26</v>
      </c>
      <c r="D35" s="37">
        <v>0.2</v>
      </c>
      <c r="E35" s="37" t="s">
        <v>75</v>
      </c>
      <c r="F35" s="38">
        <v>150000</v>
      </c>
      <c r="G35" s="38">
        <f t="shared" si="0"/>
        <v>30000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  <c r="GS35" s="109"/>
      <c r="GT35" s="109"/>
      <c r="GU35" s="109"/>
      <c r="GV35" s="109"/>
      <c r="GW35" s="109"/>
      <c r="GX35" s="109"/>
      <c r="GY35" s="109"/>
      <c r="GZ35" s="109"/>
      <c r="HA35" s="109"/>
      <c r="HB35" s="109"/>
      <c r="HC35" s="109"/>
      <c r="HD35" s="109"/>
      <c r="HE35" s="109"/>
      <c r="HF35" s="109"/>
      <c r="HG35" s="109"/>
      <c r="HH35" s="109"/>
      <c r="HI35" s="109"/>
      <c r="HJ35" s="109"/>
      <c r="HK35" s="109"/>
      <c r="HL35" s="109"/>
      <c r="HM35" s="109"/>
      <c r="HN35" s="109"/>
      <c r="HO35" s="109"/>
      <c r="HP35" s="109"/>
      <c r="HQ35" s="109"/>
      <c r="HR35" s="109"/>
      <c r="HS35" s="109"/>
      <c r="HT35" s="109"/>
      <c r="HU35" s="109"/>
      <c r="HV35" s="109"/>
      <c r="HW35" s="109"/>
      <c r="HX35" s="109"/>
      <c r="HY35" s="109"/>
      <c r="HZ35" s="109"/>
      <c r="IA35" s="109"/>
      <c r="IB35" s="109"/>
      <c r="IC35" s="109"/>
      <c r="ID35" s="109"/>
      <c r="IE35" s="109"/>
      <c r="IF35" s="109"/>
      <c r="IG35" s="109"/>
      <c r="IH35" s="109"/>
      <c r="II35" s="109"/>
      <c r="IJ35" s="109"/>
      <c r="IK35" s="109"/>
      <c r="IL35" s="109"/>
      <c r="IM35" s="109"/>
      <c r="IN35" s="109"/>
      <c r="IO35" s="109"/>
      <c r="IP35" s="109"/>
      <c r="IQ35" s="109"/>
      <c r="IR35" s="109"/>
      <c r="IS35" s="109"/>
      <c r="IT35" s="109"/>
      <c r="IU35" s="109"/>
    </row>
    <row r="36" spans="1:255" s="110" customFormat="1" ht="12.75" customHeight="1" x14ac:dyDescent="0.25">
      <c r="A36" s="113"/>
      <c r="B36" s="36" t="s">
        <v>76</v>
      </c>
      <c r="C36" s="37" t="s">
        <v>26</v>
      </c>
      <c r="D36" s="37">
        <v>0.2</v>
      </c>
      <c r="E36" s="37" t="s">
        <v>75</v>
      </c>
      <c r="F36" s="38">
        <v>150000</v>
      </c>
      <c r="G36" s="38">
        <f t="shared" si="0"/>
        <v>30000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  <c r="HY36" s="109"/>
      <c r="HZ36" s="109"/>
      <c r="IA36" s="109"/>
      <c r="IB36" s="109"/>
      <c r="IC36" s="109"/>
      <c r="ID36" s="109"/>
      <c r="IE36" s="109"/>
      <c r="IF36" s="109"/>
      <c r="IG36" s="109"/>
      <c r="IH36" s="109"/>
      <c r="II36" s="109"/>
      <c r="IJ36" s="109"/>
      <c r="IK36" s="109"/>
      <c r="IL36" s="109"/>
      <c r="IM36" s="109"/>
      <c r="IN36" s="109"/>
      <c r="IO36" s="109"/>
      <c r="IP36" s="109"/>
      <c r="IQ36" s="109"/>
      <c r="IR36" s="109"/>
      <c r="IS36" s="109"/>
      <c r="IT36" s="109"/>
      <c r="IU36" s="109"/>
    </row>
    <row r="37" spans="1:255" s="110" customFormat="1" ht="12.75" customHeight="1" x14ac:dyDescent="0.25">
      <c r="A37" s="113"/>
      <c r="B37" s="36" t="s">
        <v>77</v>
      </c>
      <c r="C37" s="37" t="s">
        <v>26</v>
      </c>
      <c r="D37" s="37">
        <v>0.2</v>
      </c>
      <c r="E37" s="37" t="s">
        <v>68</v>
      </c>
      <c r="F37" s="38">
        <v>120000</v>
      </c>
      <c r="G37" s="38">
        <f t="shared" si="0"/>
        <v>24000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  <c r="IL37" s="109"/>
      <c r="IM37" s="109"/>
      <c r="IN37" s="109"/>
      <c r="IO37" s="109"/>
      <c r="IP37" s="109"/>
      <c r="IQ37" s="109"/>
      <c r="IR37" s="109"/>
      <c r="IS37" s="109"/>
      <c r="IT37" s="109"/>
      <c r="IU37" s="109"/>
    </row>
    <row r="38" spans="1:255" s="110" customFormat="1" ht="12.75" customHeight="1" x14ac:dyDescent="0.25">
      <c r="A38" s="113"/>
      <c r="B38" s="36" t="s">
        <v>78</v>
      </c>
      <c r="C38" s="37" t="s">
        <v>26</v>
      </c>
      <c r="D38" s="37">
        <v>0.3</v>
      </c>
      <c r="E38" s="37" t="s">
        <v>68</v>
      </c>
      <c r="F38" s="38">
        <v>120000</v>
      </c>
      <c r="G38" s="38">
        <f t="shared" si="0"/>
        <v>36000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  <c r="HY38" s="109"/>
      <c r="HZ38" s="109"/>
      <c r="IA38" s="109"/>
      <c r="IB38" s="109"/>
      <c r="IC38" s="109"/>
      <c r="ID38" s="109"/>
      <c r="IE38" s="109"/>
      <c r="IF38" s="109"/>
      <c r="IG38" s="109"/>
      <c r="IH38" s="109"/>
      <c r="II38" s="109"/>
      <c r="IJ38" s="109"/>
      <c r="IK38" s="109"/>
      <c r="IL38" s="109"/>
      <c r="IM38" s="109"/>
      <c r="IN38" s="109"/>
      <c r="IO38" s="109"/>
      <c r="IP38" s="109"/>
      <c r="IQ38" s="109"/>
      <c r="IR38" s="109"/>
      <c r="IS38" s="109"/>
      <c r="IT38" s="109"/>
      <c r="IU38" s="109"/>
    </row>
    <row r="39" spans="1:255" s="110" customFormat="1" ht="12.75" customHeight="1" x14ac:dyDescent="0.25">
      <c r="A39" s="113"/>
      <c r="B39" s="36" t="s">
        <v>79</v>
      </c>
      <c r="C39" s="37" t="s">
        <v>26</v>
      </c>
      <c r="D39" s="37">
        <v>0.2</v>
      </c>
      <c r="E39" s="37" t="s">
        <v>68</v>
      </c>
      <c r="F39" s="38">
        <v>50000</v>
      </c>
      <c r="G39" s="38">
        <f t="shared" si="0"/>
        <v>10000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  <c r="HH39" s="109"/>
      <c r="HI39" s="109"/>
      <c r="HJ39" s="109"/>
      <c r="HK39" s="109"/>
      <c r="HL39" s="109"/>
      <c r="HM39" s="109"/>
      <c r="HN39" s="109"/>
      <c r="HO39" s="109"/>
      <c r="HP39" s="109"/>
      <c r="HQ39" s="109"/>
      <c r="HR39" s="109"/>
      <c r="HS39" s="109"/>
      <c r="HT39" s="109"/>
      <c r="HU39" s="109"/>
      <c r="HV39" s="109"/>
      <c r="HW39" s="109"/>
      <c r="HX39" s="109"/>
      <c r="HY39" s="109"/>
      <c r="HZ39" s="109"/>
      <c r="IA39" s="109"/>
      <c r="IB39" s="109"/>
      <c r="IC39" s="109"/>
      <c r="ID39" s="109"/>
      <c r="IE39" s="109"/>
      <c r="IF39" s="109"/>
      <c r="IG39" s="109"/>
      <c r="IH39" s="109"/>
      <c r="II39" s="109"/>
      <c r="IJ39" s="109"/>
      <c r="IK39" s="109"/>
      <c r="IL39" s="109"/>
      <c r="IM39" s="109"/>
      <c r="IN39" s="109"/>
      <c r="IO39" s="109"/>
      <c r="IP39" s="109"/>
      <c r="IQ39" s="109"/>
      <c r="IR39" s="109"/>
      <c r="IS39" s="109"/>
      <c r="IT39" s="109"/>
      <c r="IU39" s="109"/>
    </row>
    <row r="40" spans="1:255" s="110" customFormat="1" ht="12.75" customHeight="1" x14ac:dyDescent="0.25">
      <c r="A40" s="113"/>
      <c r="B40" s="36" t="s">
        <v>80</v>
      </c>
      <c r="C40" s="37" t="s">
        <v>26</v>
      </c>
      <c r="D40" s="37">
        <v>0.2</v>
      </c>
      <c r="E40" s="37" t="s">
        <v>68</v>
      </c>
      <c r="F40" s="38">
        <v>150000</v>
      </c>
      <c r="G40" s="38">
        <f t="shared" si="0"/>
        <v>30000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  <c r="IP40" s="109"/>
      <c r="IQ40" s="109"/>
      <c r="IR40" s="109"/>
      <c r="IS40" s="109"/>
      <c r="IT40" s="109"/>
      <c r="IU40" s="109"/>
    </row>
    <row r="41" spans="1:255" s="110" customFormat="1" ht="12.75" customHeight="1" x14ac:dyDescent="0.25">
      <c r="A41" s="113"/>
      <c r="B41" s="36" t="s">
        <v>81</v>
      </c>
      <c r="C41" s="37" t="s">
        <v>26</v>
      </c>
      <c r="D41" s="37">
        <v>0.125</v>
      </c>
      <c r="E41" s="37" t="s">
        <v>68</v>
      </c>
      <c r="F41" s="38">
        <v>10000</v>
      </c>
      <c r="G41" s="38">
        <f t="shared" si="0"/>
        <v>1250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  <c r="HY41" s="109"/>
      <c r="HZ41" s="109"/>
      <c r="IA41" s="109"/>
      <c r="IB41" s="109"/>
      <c r="IC41" s="109"/>
      <c r="ID41" s="109"/>
      <c r="IE41" s="109"/>
      <c r="IF41" s="109"/>
      <c r="IG41" s="109"/>
      <c r="IH41" s="109"/>
      <c r="II41" s="109"/>
      <c r="IJ41" s="109"/>
      <c r="IK41" s="109"/>
      <c r="IL41" s="109"/>
      <c r="IM41" s="109"/>
      <c r="IN41" s="109"/>
      <c r="IO41" s="109"/>
      <c r="IP41" s="109"/>
      <c r="IQ41" s="109"/>
      <c r="IR41" s="109"/>
      <c r="IS41" s="109"/>
      <c r="IT41" s="109"/>
      <c r="IU41" s="109"/>
    </row>
    <row r="42" spans="1:255" s="110" customFormat="1" ht="12.75" customHeight="1" x14ac:dyDescent="0.25">
      <c r="A42" s="113"/>
      <c r="B42" s="36" t="s">
        <v>82</v>
      </c>
      <c r="C42" s="37" t="s">
        <v>26</v>
      </c>
      <c r="D42" s="37">
        <v>0.2</v>
      </c>
      <c r="E42" s="37" t="s">
        <v>83</v>
      </c>
      <c r="F42" s="38">
        <v>125000</v>
      </c>
      <c r="G42" s="38">
        <f t="shared" si="0"/>
        <v>25000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109"/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109"/>
      <c r="EV42" s="109"/>
      <c r="EW42" s="109"/>
      <c r="EX42" s="109"/>
      <c r="EY42" s="109"/>
      <c r="EZ42" s="109"/>
      <c r="FA42" s="109"/>
      <c r="FB42" s="109"/>
      <c r="FC42" s="109"/>
      <c r="FD42" s="109"/>
      <c r="FE42" s="109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09"/>
      <c r="FR42" s="109"/>
      <c r="FS42" s="109"/>
      <c r="FT42" s="109"/>
      <c r="FU42" s="109"/>
      <c r="FV42" s="109"/>
      <c r="FW42" s="109"/>
      <c r="FX42" s="109"/>
      <c r="FY42" s="109"/>
      <c r="FZ42" s="109"/>
      <c r="GA42" s="109"/>
      <c r="GB42" s="109"/>
      <c r="GC42" s="109"/>
      <c r="GD42" s="109"/>
      <c r="GE42" s="109"/>
      <c r="GF42" s="109"/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  <c r="GS42" s="109"/>
      <c r="GT42" s="109"/>
      <c r="GU42" s="109"/>
      <c r="GV42" s="109"/>
      <c r="GW42" s="109"/>
      <c r="GX42" s="109"/>
      <c r="GY42" s="109"/>
      <c r="GZ42" s="109"/>
      <c r="HA42" s="109"/>
      <c r="HB42" s="109"/>
      <c r="HC42" s="109"/>
      <c r="HD42" s="109"/>
      <c r="HE42" s="109"/>
      <c r="HF42" s="109"/>
      <c r="HG42" s="109"/>
      <c r="HH42" s="109"/>
      <c r="HI42" s="109"/>
      <c r="HJ42" s="109"/>
      <c r="HK42" s="109"/>
      <c r="HL42" s="109"/>
      <c r="HM42" s="109"/>
      <c r="HN42" s="109"/>
      <c r="HO42" s="109"/>
      <c r="HP42" s="109"/>
      <c r="HQ42" s="109"/>
      <c r="HR42" s="109"/>
      <c r="HS42" s="109"/>
      <c r="HT42" s="109"/>
      <c r="HU42" s="109"/>
      <c r="HV42" s="109"/>
      <c r="HW42" s="109"/>
      <c r="HX42" s="109"/>
      <c r="HY42" s="109"/>
      <c r="HZ42" s="109"/>
      <c r="IA42" s="109"/>
      <c r="IB42" s="109"/>
      <c r="IC42" s="109"/>
      <c r="ID42" s="109"/>
      <c r="IE42" s="109"/>
      <c r="IF42" s="109"/>
      <c r="IG42" s="109"/>
      <c r="IH42" s="109"/>
      <c r="II42" s="109"/>
      <c r="IJ42" s="109"/>
      <c r="IK42" s="109"/>
      <c r="IL42" s="109"/>
      <c r="IM42" s="109"/>
      <c r="IN42" s="109"/>
      <c r="IO42" s="109"/>
      <c r="IP42" s="109"/>
      <c r="IQ42" s="109"/>
      <c r="IR42" s="109"/>
      <c r="IS42" s="109"/>
      <c r="IT42" s="109"/>
      <c r="IU42" s="109"/>
    </row>
    <row r="43" spans="1:255" ht="12.75" customHeight="1" x14ac:dyDescent="0.25">
      <c r="A43" s="3"/>
      <c r="B43" s="8" t="s">
        <v>27</v>
      </c>
      <c r="C43" s="9"/>
      <c r="D43" s="9"/>
      <c r="E43" s="9"/>
      <c r="F43" s="10"/>
      <c r="G43" s="11">
        <f>SUM(G34:G42)</f>
        <v>258250</v>
      </c>
      <c r="IP43" s="1"/>
      <c r="IQ43" s="1"/>
      <c r="IR43" s="1"/>
      <c r="IS43" s="1"/>
      <c r="IT43" s="1"/>
      <c r="IU43" s="1"/>
    </row>
    <row r="44" spans="1:255" ht="12.75" customHeight="1" x14ac:dyDescent="0.25">
      <c r="A44" s="7"/>
      <c r="B44" s="39"/>
      <c r="C44" s="40"/>
      <c r="D44" s="40"/>
      <c r="E44" s="40"/>
      <c r="F44" s="41"/>
      <c r="G44" s="41"/>
    </row>
    <row r="45" spans="1:255" s="110" customFormat="1" ht="12" customHeight="1" x14ac:dyDescent="0.25">
      <c r="A45" s="107"/>
      <c r="B45" s="32" t="s">
        <v>28</v>
      </c>
      <c r="C45" s="33"/>
      <c r="D45" s="34"/>
      <c r="E45" s="34"/>
      <c r="F45" s="35"/>
      <c r="G45" s="108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/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09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  <c r="FF45" s="109"/>
      <c r="FG45" s="109"/>
      <c r="FH45" s="109"/>
      <c r="FI45" s="109"/>
      <c r="FJ45" s="109"/>
      <c r="FK45" s="109"/>
      <c r="FL45" s="109"/>
      <c r="FM45" s="109"/>
      <c r="FN45" s="109"/>
      <c r="FO45" s="109"/>
      <c r="FP45" s="109"/>
      <c r="FQ45" s="109"/>
      <c r="FR45" s="109"/>
      <c r="FS45" s="109"/>
      <c r="FT45" s="109"/>
      <c r="FU45" s="109"/>
      <c r="FV45" s="109"/>
      <c r="FW45" s="109"/>
      <c r="FX45" s="109"/>
      <c r="FY45" s="109"/>
      <c r="FZ45" s="109"/>
      <c r="GA45" s="109"/>
      <c r="GB45" s="109"/>
      <c r="GC45" s="109"/>
      <c r="GD45" s="109"/>
      <c r="GE45" s="109"/>
      <c r="GF45" s="109"/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  <c r="GS45" s="109"/>
      <c r="GT45" s="109"/>
      <c r="GU45" s="109"/>
      <c r="GV45" s="109"/>
      <c r="GW45" s="109"/>
      <c r="GX45" s="109"/>
      <c r="GY45" s="109"/>
      <c r="GZ45" s="109"/>
      <c r="HA45" s="109"/>
      <c r="HB45" s="109"/>
      <c r="HC45" s="109"/>
      <c r="HD45" s="109"/>
      <c r="HE45" s="109"/>
      <c r="HF45" s="109"/>
      <c r="HG45" s="109"/>
      <c r="HH45" s="109"/>
      <c r="HI45" s="109"/>
      <c r="HJ45" s="109"/>
      <c r="HK45" s="109"/>
      <c r="HL45" s="109"/>
      <c r="HM45" s="109"/>
      <c r="HN45" s="109"/>
      <c r="HO45" s="109"/>
      <c r="HP45" s="109"/>
      <c r="HQ45" s="109"/>
      <c r="HR45" s="109"/>
      <c r="HS45" s="109"/>
      <c r="HT45" s="109"/>
      <c r="HU45" s="109"/>
      <c r="HV45" s="109"/>
      <c r="HW45" s="109"/>
      <c r="HX45" s="109"/>
      <c r="HY45" s="109"/>
      <c r="HZ45" s="109"/>
      <c r="IA45" s="109"/>
      <c r="IB45" s="109"/>
      <c r="IC45" s="109"/>
      <c r="ID45" s="109"/>
      <c r="IE45" s="109"/>
      <c r="IF45" s="109"/>
      <c r="IG45" s="109"/>
      <c r="IH45" s="109"/>
      <c r="II45" s="109"/>
      <c r="IJ45" s="109"/>
      <c r="IK45" s="109"/>
      <c r="IL45" s="109"/>
      <c r="IM45" s="109"/>
      <c r="IN45" s="109"/>
      <c r="IO45" s="109"/>
      <c r="IP45" s="109"/>
      <c r="IQ45" s="109"/>
      <c r="IR45" s="109"/>
      <c r="IS45" s="109"/>
      <c r="IT45" s="109"/>
      <c r="IU45" s="109"/>
    </row>
    <row r="46" spans="1:255" s="110" customFormat="1" ht="24" customHeight="1" x14ac:dyDescent="0.25">
      <c r="A46" s="107"/>
      <c r="B46" s="111" t="s">
        <v>29</v>
      </c>
      <c r="C46" s="112" t="s">
        <v>30</v>
      </c>
      <c r="D46" s="112" t="s">
        <v>31</v>
      </c>
      <c r="E46" s="111" t="s">
        <v>18</v>
      </c>
      <c r="F46" s="112" t="s">
        <v>19</v>
      </c>
      <c r="G46" s="111" t="s">
        <v>20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  <c r="IP46" s="109"/>
      <c r="IQ46" s="109"/>
      <c r="IR46" s="109"/>
      <c r="IS46" s="109"/>
      <c r="IT46" s="109"/>
      <c r="IU46" s="109"/>
    </row>
    <row r="47" spans="1:255" s="110" customFormat="1" ht="12.75" customHeight="1" x14ac:dyDescent="0.25">
      <c r="A47" s="113"/>
      <c r="B47" s="115" t="s">
        <v>32</v>
      </c>
      <c r="C47" s="37"/>
      <c r="D47" s="37"/>
      <c r="E47" s="37"/>
      <c r="F47" s="38"/>
      <c r="G47" s="38"/>
      <c r="H47" s="109"/>
      <c r="I47" s="109"/>
      <c r="J47" s="109"/>
      <c r="K47" s="114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  <c r="DE47" s="109"/>
      <c r="DF47" s="109"/>
      <c r="DG47" s="109"/>
      <c r="DH47" s="109"/>
      <c r="DI47" s="109"/>
      <c r="DJ47" s="109"/>
      <c r="DK47" s="109"/>
      <c r="DL47" s="109"/>
      <c r="DM47" s="109"/>
      <c r="DN47" s="109"/>
      <c r="DO47" s="109"/>
      <c r="DP47" s="109"/>
      <c r="DQ47" s="109"/>
      <c r="DR47" s="109"/>
      <c r="DS47" s="109"/>
      <c r="DT47" s="109"/>
      <c r="DU47" s="109"/>
      <c r="DV47" s="109"/>
      <c r="DW47" s="109"/>
      <c r="DX47" s="109"/>
      <c r="DY47" s="109"/>
      <c r="DZ47" s="109"/>
      <c r="EA47" s="109"/>
      <c r="EB47" s="109"/>
      <c r="EC47" s="109"/>
      <c r="ED47" s="109"/>
      <c r="EE47" s="109"/>
      <c r="EF47" s="109"/>
      <c r="EG47" s="109"/>
      <c r="EH47" s="109"/>
      <c r="EI47" s="109"/>
      <c r="EJ47" s="109"/>
      <c r="EK47" s="109"/>
      <c r="EL47" s="109"/>
      <c r="EM47" s="109"/>
      <c r="EN47" s="109"/>
      <c r="EO47" s="109"/>
      <c r="EP47" s="109"/>
      <c r="EQ47" s="109"/>
      <c r="ER47" s="109"/>
      <c r="ES47" s="109"/>
      <c r="ET47" s="109"/>
      <c r="EU47" s="109"/>
      <c r="EV47" s="109"/>
      <c r="EW47" s="109"/>
      <c r="EX47" s="109"/>
      <c r="EY47" s="109"/>
      <c r="EZ47" s="109"/>
      <c r="FA47" s="109"/>
      <c r="FB47" s="109"/>
      <c r="FC47" s="109"/>
      <c r="FD47" s="109"/>
      <c r="FE47" s="109"/>
      <c r="FF47" s="109"/>
      <c r="FG47" s="109"/>
      <c r="FH47" s="109"/>
      <c r="FI47" s="109"/>
      <c r="FJ47" s="109"/>
      <c r="FK47" s="109"/>
      <c r="FL47" s="109"/>
      <c r="FM47" s="109"/>
      <c r="FN47" s="109"/>
      <c r="FO47" s="109"/>
      <c r="FP47" s="109"/>
      <c r="FQ47" s="109"/>
      <c r="FR47" s="109"/>
      <c r="FS47" s="109"/>
      <c r="FT47" s="109"/>
      <c r="FU47" s="109"/>
      <c r="FV47" s="109"/>
      <c r="FW47" s="109"/>
      <c r="FX47" s="109"/>
      <c r="FY47" s="109"/>
      <c r="FZ47" s="109"/>
      <c r="GA47" s="109"/>
      <c r="GB47" s="109"/>
      <c r="GC47" s="109"/>
      <c r="GD47" s="109"/>
      <c r="GE47" s="109"/>
      <c r="GF47" s="109"/>
      <c r="GG47" s="109"/>
      <c r="GH47" s="109"/>
      <c r="GI47" s="109"/>
      <c r="GJ47" s="109"/>
      <c r="GK47" s="109"/>
      <c r="GL47" s="109"/>
      <c r="GM47" s="109"/>
      <c r="GN47" s="109"/>
      <c r="GO47" s="109"/>
      <c r="GP47" s="109"/>
      <c r="GQ47" s="109"/>
      <c r="GR47" s="109"/>
      <c r="GS47" s="109"/>
      <c r="GT47" s="109"/>
      <c r="GU47" s="109"/>
      <c r="GV47" s="109"/>
      <c r="GW47" s="109"/>
      <c r="GX47" s="109"/>
      <c r="GY47" s="109"/>
      <c r="GZ47" s="109"/>
      <c r="HA47" s="109"/>
      <c r="HB47" s="109"/>
      <c r="HC47" s="109"/>
      <c r="HD47" s="109"/>
      <c r="HE47" s="109"/>
      <c r="HF47" s="109"/>
      <c r="HG47" s="109"/>
      <c r="HH47" s="109"/>
      <c r="HI47" s="109"/>
      <c r="HJ47" s="109"/>
      <c r="HK47" s="109"/>
      <c r="HL47" s="109"/>
      <c r="HM47" s="109"/>
      <c r="HN47" s="109"/>
      <c r="HO47" s="109"/>
      <c r="HP47" s="109"/>
      <c r="HQ47" s="109"/>
      <c r="HR47" s="109"/>
      <c r="HS47" s="109"/>
      <c r="HT47" s="109"/>
      <c r="HU47" s="109"/>
      <c r="HV47" s="109"/>
      <c r="HW47" s="109"/>
      <c r="HX47" s="109"/>
      <c r="HY47" s="109"/>
      <c r="HZ47" s="109"/>
      <c r="IA47" s="109"/>
      <c r="IB47" s="109"/>
      <c r="IC47" s="109"/>
      <c r="ID47" s="109"/>
      <c r="IE47" s="109"/>
      <c r="IF47" s="109"/>
      <c r="IG47" s="109"/>
      <c r="IH47" s="109"/>
      <c r="II47" s="109"/>
      <c r="IJ47" s="109"/>
      <c r="IK47" s="109"/>
      <c r="IL47" s="109"/>
      <c r="IM47" s="109"/>
      <c r="IN47" s="109"/>
      <c r="IO47" s="109"/>
      <c r="IP47" s="109"/>
      <c r="IQ47" s="109"/>
      <c r="IR47" s="109"/>
      <c r="IS47" s="109"/>
      <c r="IT47" s="109"/>
      <c r="IU47" s="109"/>
    </row>
    <row r="48" spans="1:255" s="110" customFormat="1" ht="12.75" customHeight="1" x14ac:dyDescent="0.25">
      <c r="A48" s="113"/>
      <c r="B48" s="36" t="s">
        <v>33</v>
      </c>
      <c r="C48" s="37" t="s">
        <v>84</v>
      </c>
      <c r="D48" s="37">
        <v>1.2</v>
      </c>
      <c r="E48" s="37" t="s">
        <v>68</v>
      </c>
      <c r="F48" s="38">
        <v>395000</v>
      </c>
      <c r="G48" s="38">
        <f>F48*D48</f>
        <v>474000</v>
      </c>
      <c r="H48" s="109"/>
      <c r="I48" s="109"/>
      <c r="J48" s="109"/>
      <c r="K48" s="114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  <c r="DE48" s="109"/>
      <c r="DF48" s="109"/>
      <c r="DG48" s="109"/>
      <c r="DH48" s="109"/>
      <c r="DI48" s="109"/>
      <c r="DJ48" s="109"/>
      <c r="DK48" s="109"/>
      <c r="DL48" s="109"/>
      <c r="DM48" s="109"/>
      <c r="DN48" s="109"/>
      <c r="DO48" s="109"/>
      <c r="DP48" s="109"/>
      <c r="DQ48" s="109"/>
      <c r="DR48" s="109"/>
      <c r="DS48" s="109"/>
      <c r="DT48" s="109"/>
      <c r="DU48" s="109"/>
      <c r="DV48" s="109"/>
      <c r="DW48" s="109"/>
      <c r="DX48" s="109"/>
      <c r="DY48" s="109"/>
      <c r="DZ48" s="109"/>
      <c r="EA48" s="109"/>
      <c r="EB48" s="109"/>
      <c r="EC48" s="109"/>
      <c r="ED48" s="109"/>
      <c r="EE48" s="109"/>
      <c r="EF48" s="109"/>
      <c r="EG48" s="109"/>
      <c r="EH48" s="109"/>
      <c r="EI48" s="109"/>
      <c r="EJ48" s="109"/>
      <c r="EK48" s="109"/>
      <c r="EL48" s="109"/>
      <c r="EM48" s="109"/>
      <c r="EN48" s="109"/>
      <c r="EO48" s="109"/>
      <c r="EP48" s="109"/>
      <c r="EQ48" s="109"/>
      <c r="ER48" s="109"/>
      <c r="ES48" s="109"/>
      <c r="ET48" s="109"/>
      <c r="EU48" s="109"/>
      <c r="EV48" s="109"/>
      <c r="EW48" s="109"/>
      <c r="EX48" s="109"/>
      <c r="EY48" s="109"/>
      <c r="EZ48" s="109"/>
      <c r="FA48" s="109"/>
      <c r="FB48" s="109"/>
      <c r="FC48" s="109"/>
      <c r="FD48" s="109"/>
      <c r="FE48" s="109"/>
      <c r="FF48" s="109"/>
      <c r="FG48" s="109"/>
      <c r="FH48" s="109"/>
      <c r="FI48" s="109"/>
      <c r="FJ48" s="109"/>
      <c r="FK48" s="109"/>
      <c r="FL48" s="109"/>
      <c r="FM48" s="109"/>
      <c r="FN48" s="109"/>
      <c r="FO48" s="109"/>
      <c r="FP48" s="109"/>
      <c r="FQ48" s="109"/>
      <c r="FR48" s="109"/>
      <c r="FS48" s="109"/>
      <c r="FT48" s="109"/>
      <c r="FU48" s="109"/>
      <c r="FV48" s="109"/>
      <c r="FW48" s="109"/>
      <c r="FX48" s="109"/>
      <c r="FY48" s="109"/>
      <c r="FZ48" s="109"/>
      <c r="GA48" s="109"/>
      <c r="GB48" s="109"/>
      <c r="GC48" s="109"/>
      <c r="GD48" s="109"/>
      <c r="GE48" s="109"/>
      <c r="GF48" s="109"/>
      <c r="GG48" s="109"/>
      <c r="GH48" s="109"/>
      <c r="GI48" s="109"/>
      <c r="GJ48" s="109"/>
      <c r="GK48" s="109"/>
      <c r="GL48" s="109"/>
      <c r="GM48" s="109"/>
      <c r="GN48" s="109"/>
      <c r="GO48" s="109"/>
      <c r="GP48" s="109"/>
      <c r="GQ48" s="109"/>
      <c r="GR48" s="109"/>
      <c r="GS48" s="109"/>
      <c r="GT48" s="109"/>
      <c r="GU48" s="109"/>
      <c r="GV48" s="109"/>
      <c r="GW48" s="109"/>
      <c r="GX48" s="109"/>
      <c r="GY48" s="109"/>
      <c r="GZ48" s="109"/>
      <c r="HA48" s="109"/>
      <c r="HB48" s="109"/>
      <c r="HC48" s="109"/>
      <c r="HD48" s="109"/>
      <c r="HE48" s="109"/>
      <c r="HF48" s="109"/>
      <c r="HG48" s="109"/>
      <c r="HH48" s="109"/>
      <c r="HI48" s="109"/>
      <c r="HJ48" s="109"/>
      <c r="HK48" s="109"/>
      <c r="HL48" s="109"/>
      <c r="HM48" s="109"/>
      <c r="HN48" s="109"/>
      <c r="HO48" s="109"/>
      <c r="HP48" s="109"/>
      <c r="HQ48" s="109"/>
      <c r="HR48" s="109"/>
      <c r="HS48" s="109"/>
      <c r="HT48" s="109"/>
      <c r="HU48" s="109"/>
      <c r="HV48" s="109"/>
      <c r="HW48" s="109"/>
      <c r="HX48" s="109"/>
      <c r="HY48" s="109"/>
      <c r="HZ48" s="109"/>
      <c r="IA48" s="109"/>
      <c r="IB48" s="109"/>
      <c r="IC48" s="109"/>
      <c r="ID48" s="109"/>
      <c r="IE48" s="109"/>
      <c r="IF48" s="109"/>
      <c r="IG48" s="109"/>
      <c r="IH48" s="109"/>
      <c r="II48" s="109"/>
      <c r="IJ48" s="109"/>
      <c r="IK48" s="109"/>
      <c r="IL48" s="109"/>
      <c r="IM48" s="109"/>
      <c r="IN48" s="109"/>
      <c r="IO48" s="109"/>
      <c r="IP48" s="109"/>
      <c r="IQ48" s="109"/>
      <c r="IR48" s="109"/>
      <c r="IS48" s="109"/>
      <c r="IT48" s="109"/>
      <c r="IU48" s="109"/>
    </row>
    <row r="49" spans="1:255" s="110" customFormat="1" ht="12.75" customHeight="1" x14ac:dyDescent="0.25">
      <c r="A49" s="113"/>
      <c r="B49" s="115" t="s">
        <v>85</v>
      </c>
      <c r="C49" s="37"/>
      <c r="D49" s="37"/>
      <c r="E49" s="37"/>
      <c r="F49" s="38"/>
      <c r="G49" s="38"/>
      <c r="H49" s="109"/>
      <c r="I49" s="109"/>
      <c r="J49" s="109"/>
      <c r="K49" s="114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  <c r="FH49" s="109"/>
      <c r="FI49" s="109"/>
      <c r="FJ49" s="109"/>
      <c r="FK49" s="109"/>
      <c r="FL49" s="109"/>
      <c r="FM49" s="109"/>
      <c r="FN49" s="109"/>
      <c r="FO49" s="109"/>
      <c r="FP49" s="109"/>
      <c r="FQ49" s="109"/>
      <c r="FR49" s="109"/>
      <c r="FS49" s="109"/>
      <c r="FT49" s="109"/>
      <c r="FU49" s="109"/>
      <c r="FV49" s="109"/>
      <c r="FW49" s="109"/>
      <c r="FX49" s="109"/>
      <c r="FY49" s="109"/>
      <c r="FZ49" s="109"/>
      <c r="GA49" s="109"/>
      <c r="GB49" s="109"/>
      <c r="GC49" s="109"/>
      <c r="GD49" s="109"/>
      <c r="GE49" s="109"/>
      <c r="GF49" s="109"/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  <c r="GS49" s="109"/>
      <c r="GT49" s="109"/>
      <c r="GU49" s="109"/>
      <c r="GV49" s="109"/>
      <c r="GW49" s="109"/>
      <c r="GX49" s="109"/>
      <c r="GY49" s="109"/>
      <c r="GZ49" s="109"/>
      <c r="HA49" s="109"/>
      <c r="HB49" s="109"/>
      <c r="HC49" s="109"/>
      <c r="HD49" s="109"/>
      <c r="HE49" s="109"/>
      <c r="HF49" s="109"/>
      <c r="HG49" s="109"/>
      <c r="HH49" s="109"/>
      <c r="HI49" s="109"/>
      <c r="HJ49" s="109"/>
      <c r="HK49" s="109"/>
      <c r="HL49" s="109"/>
      <c r="HM49" s="109"/>
      <c r="HN49" s="109"/>
      <c r="HO49" s="109"/>
      <c r="HP49" s="109"/>
      <c r="HQ49" s="109"/>
      <c r="HR49" s="109"/>
      <c r="HS49" s="109"/>
      <c r="HT49" s="109"/>
      <c r="HU49" s="109"/>
      <c r="HV49" s="109"/>
      <c r="HW49" s="109"/>
      <c r="HX49" s="109"/>
      <c r="HY49" s="109"/>
      <c r="HZ49" s="109"/>
      <c r="IA49" s="109"/>
      <c r="IB49" s="109"/>
      <c r="IC49" s="109"/>
      <c r="ID49" s="109"/>
      <c r="IE49" s="109"/>
      <c r="IF49" s="109"/>
      <c r="IG49" s="109"/>
      <c r="IH49" s="109"/>
      <c r="II49" s="109"/>
      <c r="IJ49" s="109"/>
      <c r="IK49" s="109"/>
      <c r="IL49" s="109"/>
      <c r="IM49" s="109"/>
      <c r="IN49" s="109"/>
      <c r="IO49" s="109"/>
      <c r="IP49" s="109"/>
      <c r="IQ49" s="109"/>
      <c r="IR49" s="109"/>
      <c r="IS49" s="109"/>
      <c r="IT49" s="109"/>
      <c r="IU49" s="109"/>
    </row>
    <row r="50" spans="1:255" s="110" customFormat="1" ht="12.75" customHeight="1" x14ac:dyDescent="0.25">
      <c r="A50" s="113"/>
      <c r="B50" s="36" t="s">
        <v>86</v>
      </c>
      <c r="C50" s="37" t="s">
        <v>34</v>
      </c>
      <c r="D50" s="37">
        <v>700</v>
      </c>
      <c r="E50" s="37" t="s">
        <v>68</v>
      </c>
      <c r="F50" s="38">
        <v>1280</v>
      </c>
      <c r="G50" s="38">
        <f>F50*D50</f>
        <v>896000</v>
      </c>
      <c r="H50" s="109"/>
      <c r="I50" s="109"/>
      <c r="J50" s="109"/>
      <c r="K50" s="114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09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09"/>
      <c r="HO50" s="109"/>
      <c r="HP50" s="109"/>
      <c r="HQ50" s="109"/>
      <c r="HR50" s="109"/>
      <c r="HS50" s="109"/>
      <c r="HT50" s="109"/>
      <c r="HU50" s="109"/>
      <c r="HV50" s="109"/>
      <c r="HW50" s="109"/>
      <c r="HX50" s="109"/>
      <c r="HY50" s="109"/>
      <c r="HZ50" s="109"/>
      <c r="IA50" s="109"/>
      <c r="IB50" s="109"/>
      <c r="IC50" s="109"/>
      <c r="ID50" s="109"/>
      <c r="IE50" s="109"/>
      <c r="IF50" s="109"/>
      <c r="IG50" s="109"/>
      <c r="IH50" s="109"/>
      <c r="II50" s="109"/>
      <c r="IJ50" s="109"/>
      <c r="IK50" s="109"/>
      <c r="IL50" s="109"/>
      <c r="IM50" s="109"/>
      <c r="IN50" s="109"/>
      <c r="IO50" s="109"/>
      <c r="IP50" s="109"/>
      <c r="IQ50" s="109"/>
      <c r="IR50" s="109"/>
      <c r="IS50" s="109"/>
      <c r="IT50" s="109"/>
      <c r="IU50" s="109"/>
    </row>
    <row r="51" spans="1:255" s="110" customFormat="1" ht="12.75" customHeight="1" x14ac:dyDescent="0.25">
      <c r="A51" s="113"/>
      <c r="B51" s="36" t="s">
        <v>87</v>
      </c>
      <c r="C51" s="37" t="s">
        <v>34</v>
      </c>
      <c r="D51" s="37">
        <v>500</v>
      </c>
      <c r="E51" s="37" t="s">
        <v>68</v>
      </c>
      <c r="F51" s="38">
        <v>1660</v>
      </c>
      <c r="G51" s="38">
        <f>F51*D51</f>
        <v>830000</v>
      </c>
      <c r="H51" s="109"/>
      <c r="I51" s="109"/>
      <c r="J51" s="109"/>
      <c r="K51" s="114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  <c r="DE51" s="109"/>
      <c r="DF51" s="109"/>
      <c r="DG51" s="109"/>
      <c r="DH51" s="109"/>
      <c r="DI51" s="109"/>
      <c r="DJ51" s="109"/>
      <c r="DK51" s="109"/>
      <c r="DL51" s="109"/>
      <c r="DM51" s="109"/>
      <c r="DN51" s="109"/>
      <c r="DO51" s="109"/>
      <c r="DP51" s="109"/>
      <c r="DQ51" s="109"/>
      <c r="DR51" s="109"/>
      <c r="DS51" s="109"/>
      <c r="DT51" s="109"/>
      <c r="DU51" s="109"/>
      <c r="DV51" s="109"/>
      <c r="DW51" s="109"/>
      <c r="DX51" s="109"/>
      <c r="DY51" s="109"/>
      <c r="DZ51" s="109"/>
      <c r="EA51" s="109"/>
      <c r="EB51" s="109"/>
      <c r="EC51" s="109"/>
      <c r="ED51" s="109"/>
      <c r="EE51" s="109"/>
      <c r="EF51" s="109"/>
      <c r="EG51" s="109"/>
      <c r="EH51" s="109"/>
      <c r="EI51" s="109"/>
      <c r="EJ51" s="109"/>
      <c r="EK51" s="109"/>
      <c r="EL51" s="109"/>
      <c r="EM51" s="109"/>
      <c r="EN51" s="109"/>
      <c r="EO51" s="109"/>
      <c r="EP51" s="109"/>
      <c r="EQ51" s="109"/>
      <c r="ER51" s="109"/>
      <c r="ES51" s="109"/>
      <c r="ET51" s="109"/>
      <c r="EU51" s="109"/>
      <c r="EV51" s="109"/>
      <c r="EW51" s="109"/>
      <c r="EX51" s="109"/>
      <c r="EY51" s="109"/>
      <c r="EZ51" s="109"/>
      <c r="FA51" s="109"/>
      <c r="FB51" s="109"/>
      <c r="FC51" s="109"/>
      <c r="FD51" s="109"/>
      <c r="FE51" s="109"/>
      <c r="FF51" s="109"/>
      <c r="FG51" s="109"/>
      <c r="FH51" s="109"/>
      <c r="FI51" s="109"/>
      <c r="FJ51" s="109"/>
      <c r="FK51" s="109"/>
      <c r="FL51" s="109"/>
      <c r="FM51" s="109"/>
      <c r="FN51" s="109"/>
      <c r="FO51" s="109"/>
      <c r="FP51" s="109"/>
      <c r="FQ51" s="109"/>
      <c r="FR51" s="109"/>
      <c r="FS51" s="109"/>
      <c r="FT51" s="109"/>
      <c r="FU51" s="109"/>
      <c r="FV51" s="109"/>
      <c r="FW51" s="109"/>
      <c r="FX51" s="109"/>
      <c r="FY51" s="109"/>
      <c r="FZ51" s="109"/>
      <c r="GA51" s="109"/>
      <c r="GB51" s="109"/>
      <c r="GC51" s="109"/>
      <c r="GD51" s="109"/>
      <c r="GE51" s="109"/>
      <c r="GF51" s="109"/>
      <c r="GG51" s="109"/>
      <c r="GH51" s="109"/>
      <c r="GI51" s="109"/>
      <c r="GJ51" s="109"/>
      <c r="GK51" s="109"/>
      <c r="GL51" s="109"/>
      <c r="GM51" s="109"/>
      <c r="GN51" s="109"/>
      <c r="GO51" s="109"/>
      <c r="GP51" s="109"/>
      <c r="GQ51" s="109"/>
      <c r="GR51" s="109"/>
      <c r="GS51" s="109"/>
      <c r="GT51" s="109"/>
      <c r="GU51" s="109"/>
      <c r="GV51" s="109"/>
      <c r="GW51" s="109"/>
      <c r="GX51" s="109"/>
      <c r="GY51" s="109"/>
      <c r="GZ51" s="109"/>
      <c r="HA51" s="109"/>
      <c r="HB51" s="109"/>
      <c r="HC51" s="109"/>
      <c r="HD51" s="109"/>
      <c r="HE51" s="109"/>
      <c r="HF51" s="109"/>
      <c r="HG51" s="109"/>
      <c r="HH51" s="109"/>
      <c r="HI51" s="109"/>
      <c r="HJ51" s="109"/>
      <c r="HK51" s="109"/>
      <c r="HL51" s="109"/>
      <c r="HM51" s="109"/>
      <c r="HN51" s="109"/>
      <c r="HO51" s="109"/>
      <c r="HP51" s="109"/>
      <c r="HQ51" s="109"/>
      <c r="HR51" s="109"/>
      <c r="HS51" s="109"/>
      <c r="HT51" s="109"/>
      <c r="HU51" s="109"/>
      <c r="HV51" s="109"/>
      <c r="HW51" s="109"/>
      <c r="HX51" s="109"/>
      <c r="HY51" s="109"/>
      <c r="HZ51" s="109"/>
      <c r="IA51" s="109"/>
      <c r="IB51" s="109"/>
      <c r="IC51" s="109"/>
      <c r="ID51" s="109"/>
      <c r="IE51" s="109"/>
      <c r="IF51" s="109"/>
      <c r="IG51" s="109"/>
      <c r="IH51" s="109"/>
      <c r="II51" s="109"/>
      <c r="IJ51" s="109"/>
      <c r="IK51" s="109"/>
      <c r="IL51" s="109"/>
      <c r="IM51" s="109"/>
      <c r="IN51" s="109"/>
      <c r="IO51" s="109"/>
      <c r="IP51" s="109"/>
      <c r="IQ51" s="109"/>
      <c r="IR51" s="109"/>
      <c r="IS51" s="109"/>
      <c r="IT51" s="109"/>
      <c r="IU51" s="109"/>
    </row>
    <row r="52" spans="1:255" s="110" customFormat="1" ht="12.75" customHeight="1" x14ac:dyDescent="0.25">
      <c r="A52" s="113"/>
      <c r="B52" s="115" t="s">
        <v>88</v>
      </c>
      <c r="C52" s="37"/>
      <c r="D52" s="37"/>
      <c r="E52" s="37"/>
      <c r="F52" s="38"/>
      <c r="G52" s="38"/>
      <c r="H52" s="109"/>
      <c r="I52" s="109"/>
      <c r="J52" s="109"/>
      <c r="K52" s="114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09"/>
      <c r="HO52" s="109"/>
      <c r="HP52" s="109"/>
      <c r="HQ52" s="109"/>
      <c r="HR52" s="109"/>
      <c r="HS52" s="109"/>
      <c r="HT52" s="109"/>
      <c r="HU52" s="109"/>
      <c r="HV52" s="109"/>
      <c r="HW52" s="109"/>
      <c r="HX52" s="109"/>
      <c r="HY52" s="109"/>
      <c r="HZ52" s="109"/>
      <c r="IA52" s="109"/>
      <c r="IB52" s="109"/>
      <c r="IC52" s="109"/>
      <c r="ID52" s="109"/>
      <c r="IE52" s="109"/>
      <c r="IF52" s="109"/>
      <c r="IG52" s="109"/>
      <c r="IH52" s="109"/>
      <c r="II52" s="109"/>
      <c r="IJ52" s="109"/>
      <c r="IK52" s="109"/>
      <c r="IL52" s="109"/>
      <c r="IM52" s="109"/>
      <c r="IN52" s="109"/>
      <c r="IO52" s="109"/>
      <c r="IP52" s="109"/>
      <c r="IQ52" s="109"/>
      <c r="IR52" s="109"/>
      <c r="IS52" s="109"/>
      <c r="IT52" s="109"/>
      <c r="IU52" s="109"/>
    </row>
    <row r="53" spans="1:255" s="110" customFormat="1" ht="12.75" customHeight="1" x14ac:dyDescent="0.25">
      <c r="A53" s="113"/>
      <c r="B53" s="36" t="s">
        <v>103</v>
      </c>
      <c r="C53" s="37" t="s">
        <v>89</v>
      </c>
      <c r="D53" s="37">
        <v>0.4</v>
      </c>
      <c r="E53" s="37" t="s">
        <v>90</v>
      </c>
      <c r="F53" s="38">
        <v>16000</v>
      </c>
      <c r="G53" s="38">
        <f>AVERAGE(D53*F53)</f>
        <v>6400</v>
      </c>
      <c r="H53" s="109"/>
      <c r="I53" s="109"/>
      <c r="J53" s="109"/>
      <c r="K53" s="114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109"/>
      <c r="EV53" s="109"/>
      <c r="EW53" s="109"/>
      <c r="EX53" s="109"/>
      <c r="EY53" s="109"/>
      <c r="EZ53" s="109"/>
      <c r="FA53" s="109"/>
      <c r="FB53" s="109"/>
      <c r="FC53" s="109"/>
      <c r="FD53" s="109"/>
      <c r="FE53" s="109"/>
      <c r="FF53" s="109"/>
      <c r="FG53" s="109"/>
      <c r="FH53" s="109"/>
      <c r="FI53" s="109"/>
      <c r="FJ53" s="109"/>
      <c r="FK53" s="109"/>
      <c r="FL53" s="109"/>
      <c r="FM53" s="109"/>
      <c r="FN53" s="109"/>
      <c r="FO53" s="109"/>
      <c r="FP53" s="109"/>
      <c r="FQ53" s="109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  <c r="GQ53" s="109"/>
      <c r="GR53" s="109"/>
      <c r="GS53" s="109"/>
      <c r="GT53" s="109"/>
      <c r="GU53" s="109"/>
      <c r="GV53" s="109"/>
      <c r="GW53" s="109"/>
      <c r="GX53" s="109"/>
      <c r="GY53" s="109"/>
      <c r="GZ53" s="109"/>
      <c r="HA53" s="109"/>
      <c r="HB53" s="109"/>
      <c r="HC53" s="109"/>
      <c r="HD53" s="109"/>
      <c r="HE53" s="109"/>
      <c r="HF53" s="109"/>
      <c r="HG53" s="109"/>
      <c r="HH53" s="109"/>
      <c r="HI53" s="109"/>
      <c r="HJ53" s="109"/>
      <c r="HK53" s="109"/>
      <c r="HL53" s="109"/>
      <c r="HM53" s="109"/>
      <c r="HN53" s="109"/>
      <c r="HO53" s="109"/>
      <c r="HP53" s="109"/>
      <c r="HQ53" s="109"/>
      <c r="HR53" s="109"/>
      <c r="HS53" s="109"/>
      <c r="HT53" s="109"/>
      <c r="HU53" s="109"/>
      <c r="HV53" s="109"/>
      <c r="HW53" s="109"/>
      <c r="HX53" s="109"/>
      <c r="HY53" s="109"/>
      <c r="HZ53" s="109"/>
      <c r="IA53" s="109"/>
      <c r="IB53" s="109"/>
      <c r="IC53" s="109"/>
      <c r="ID53" s="109"/>
      <c r="IE53" s="109"/>
      <c r="IF53" s="109"/>
      <c r="IG53" s="109"/>
      <c r="IH53" s="109"/>
      <c r="II53" s="109"/>
      <c r="IJ53" s="109"/>
      <c r="IK53" s="109"/>
      <c r="IL53" s="109"/>
      <c r="IM53" s="109"/>
      <c r="IN53" s="109"/>
      <c r="IO53" s="109"/>
      <c r="IP53" s="109"/>
      <c r="IQ53" s="109"/>
      <c r="IR53" s="109"/>
      <c r="IS53" s="109"/>
      <c r="IT53" s="109"/>
      <c r="IU53" s="109"/>
    </row>
    <row r="54" spans="1:255" s="110" customFormat="1" ht="12.75" customHeight="1" x14ac:dyDescent="0.25">
      <c r="A54" s="113"/>
      <c r="B54" s="36" t="s">
        <v>104</v>
      </c>
      <c r="C54" s="37" t="s">
        <v>34</v>
      </c>
      <c r="D54" s="37">
        <v>1</v>
      </c>
      <c r="E54" s="37" t="s">
        <v>83</v>
      </c>
      <c r="F54" s="38">
        <v>80900</v>
      </c>
      <c r="G54" s="38">
        <f>AVERAGE(D54*F54)</f>
        <v>80900</v>
      </c>
      <c r="H54" s="109"/>
      <c r="I54" s="109"/>
      <c r="J54" s="109"/>
      <c r="K54" s="114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09"/>
      <c r="EH54" s="109"/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09"/>
      <c r="EW54" s="109"/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09"/>
      <c r="FL54" s="109"/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09"/>
      <c r="GA54" s="109"/>
      <c r="GB54" s="109"/>
      <c r="GC54" s="109"/>
      <c r="GD54" s="109"/>
      <c r="GE54" s="109"/>
      <c r="GF54" s="109"/>
      <c r="GG54" s="109"/>
      <c r="GH54" s="109"/>
      <c r="GI54" s="109"/>
      <c r="GJ54" s="109"/>
      <c r="GK54" s="109"/>
      <c r="GL54" s="109"/>
      <c r="GM54" s="109"/>
      <c r="GN54" s="109"/>
      <c r="GO54" s="109"/>
      <c r="GP54" s="109"/>
      <c r="GQ54" s="109"/>
      <c r="GR54" s="109"/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09"/>
      <c r="HG54" s="109"/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09"/>
      <c r="HV54" s="109"/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09"/>
      <c r="IK54" s="109"/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</row>
    <row r="55" spans="1:255" s="110" customFormat="1" ht="12.75" customHeight="1" x14ac:dyDescent="0.25">
      <c r="A55" s="113"/>
      <c r="B55" s="115" t="s">
        <v>91</v>
      </c>
      <c r="C55" s="37"/>
      <c r="D55" s="37"/>
      <c r="E55" s="37"/>
      <c r="F55" s="38"/>
      <c r="G55" s="38"/>
      <c r="H55" s="109"/>
      <c r="I55" s="109"/>
      <c r="J55" s="109"/>
      <c r="K55" s="114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09"/>
      <c r="DE55" s="109"/>
      <c r="DF55" s="109"/>
      <c r="DG55" s="109"/>
      <c r="DH55" s="109"/>
      <c r="DI55" s="109"/>
      <c r="DJ55" s="109"/>
      <c r="DK55" s="109"/>
      <c r="DL55" s="109"/>
      <c r="DM55" s="109"/>
      <c r="DN55" s="109"/>
      <c r="DO55" s="109"/>
      <c r="DP55" s="109"/>
      <c r="DQ55" s="109"/>
      <c r="DR55" s="109"/>
      <c r="DS55" s="109"/>
      <c r="DT55" s="109"/>
      <c r="DU55" s="109"/>
      <c r="DV55" s="109"/>
      <c r="DW55" s="109"/>
      <c r="DX55" s="109"/>
      <c r="DY55" s="109"/>
      <c r="DZ55" s="109"/>
      <c r="EA55" s="109"/>
      <c r="EB55" s="109"/>
      <c r="EC55" s="109"/>
      <c r="ED55" s="109"/>
      <c r="EE55" s="109"/>
      <c r="EF55" s="109"/>
      <c r="EG55" s="109"/>
      <c r="EH55" s="109"/>
      <c r="EI55" s="109"/>
      <c r="EJ55" s="109"/>
      <c r="EK55" s="109"/>
      <c r="EL55" s="109"/>
      <c r="EM55" s="109"/>
      <c r="EN55" s="109"/>
      <c r="EO55" s="109"/>
      <c r="EP55" s="109"/>
      <c r="EQ55" s="109"/>
      <c r="ER55" s="109"/>
      <c r="ES55" s="109"/>
      <c r="ET55" s="109"/>
      <c r="EU55" s="109"/>
      <c r="EV55" s="109"/>
      <c r="EW55" s="109"/>
      <c r="EX55" s="109"/>
      <c r="EY55" s="109"/>
      <c r="EZ55" s="109"/>
      <c r="FA55" s="109"/>
      <c r="FB55" s="109"/>
      <c r="FC55" s="109"/>
      <c r="FD55" s="109"/>
      <c r="FE55" s="109"/>
      <c r="FF55" s="109"/>
      <c r="FG55" s="109"/>
      <c r="FH55" s="109"/>
      <c r="FI55" s="109"/>
      <c r="FJ55" s="109"/>
      <c r="FK55" s="109"/>
      <c r="FL55" s="109"/>
      <c r="FM55" s="109"/>
      <c r="FN55" s="109"/>
      <c r="FO55" s="109"/>
      <c r="FP55" s="109"/>
      <c r="FQ55" s="109"/>
      <c r="FR55" s="109"/>
      <c r="FS55" s="109"/>
      <c r="FT55" s="109"/>
      <c r="FU55" s="109"/>
      <c r="FV55" s="109"/>
      <c r="FW55" s="109"/>
      <c r="FX55" s="109"/>
      <c r="FY55" s="109"/>
      <c r="FZ55" s="109"/>
      <c r="GA55" s="109"/>
      <c r="GB55" s="109"/>
      <c r="GC55" s="109"/>
      <c r="GD55" s="109"/>
      <c r="GE55" s="109"/>
      <c r="GF55" s="109"/>
      <c r="GG55" s="109"/>
      <c r="GH55" s="109"/>
      <c r="GI55" s="109"/>
      <c r="GJ55" s="109"/>
      <c r="GK55" s="109"/>
      <c r="GL55" s="109"/>
      <c r="GM55" s="109"/>
      <c r="GN55" s="109"/>
      <c r="GO55" s="109"/>
      <c r="GP55" s="109"/>
      <c r="GQ55" s="109"/>
      <c r="GR55" s="109"/>
      <c r="GS55" s="109"/>
      <c r="GT55" s="109"/>
      <c r="GU55" s="109"/>
      <c r="GV55" s="109"/>
      <c r="GW55" s="109"/>
      <c r="GX55" s="109"/>
      <c r="GY55" s="109"/>
      <c r="GZ55" s="109"/>
      <c r="HA55" s="109"/>
      <c r="HB55" s="109"/>
      <c r="HC55" s="109"/>
      <c r="HD55" s="109"/>
      <c r="HE55" s="109"/>
      <c r="HF55" s="109"/>
      <c r="HG55" s="109"/>
      <c r="HH55" s="109"/>
      <c r="HI55" s="109"/>
      <c r="HJ55" s="109"/>
      <c r="HK55" s="109"/>
      <c r="HL55" s="109"/>
      <c r="HM55" s="109"/>
      <c r="HN55" s="109"/>
      <c r="HO55" s="109"/>
      <c r="HP55" s="109"/>
      <c r="HQ55" s="109"/>
      <c r="HR55" s="109"/>
      <c r="HS55" s="109"/>
      <c r="HT55" s="109"/>
      <c r="HU55" s="109"/>
      <c r="HV55" s="109"/>
      <c r="HW55" s="109"/>
      <c r="HX55" s="109"/>
      <c r="HY55" s="109"/>
      <c r="HZ55" s="109"/>
      <c r="IA55" s="109"/>
      <c r="IB55" s="109"/>
      <c r="IC55" s="109"/>
      <c r="ID55" s="109"/>
      <c r="IE55" s="109"/>
      <c r="IF55" s="109"/>
      <c r="IG55" s="109"/>
      <c r="IH55" s="109"/>
      <c r="II55" s="109"/>
      <c r="IJ55" s="109"/>
      <c r="IK55" s="109"/>
      <c r="IL55" s="109"/>
      <c r="IM55" s="109"/>
      <c r="IN55" s="109"/>
      <c r="IO55" s="109"/>
      <c r="IP55" s="109"/>
      <c r="IQ55" s="109"/>
      <c r="IR55" s="109"/>
      <c r="IS55" s="109"/>
      <c r="IT55" s="109"/>
      <c r="IU55" s="109"/>
    </row>
    <row r="56" spans="1:255" s="110" customFormat="1" ht="12.75" customHeight="1" x14ac:dyDescent="0.25">
      <c r="A56" s="113"/>
      <c r="B56" s="36" t="s">
        <v>105</v>
      </c>
      <c r="C56" s="37" t="s">
        <v>100</v>
      </c>
      <c r="D56" s="37">
        <v>4</v>
      </c>
      <c r="E56" s="37" t="s">
        <v>101</v>
      </c>
      <c r="F56" s="38">
        <v>11710</v>
      </c>
      <c r="G56" s="38">
        <f>F56*D56</f>
        <v>46840</v>
      </c>
      <c r="H56" s="109"/>
      <c r="I56" s="109"/>
      <c r="J56" s="109"/>
      <c r="K56" s="114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09"/>
      <c r="DE56" s="109"/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109"/>
      <c r="DQ56" s="109"/>
      <c r="DR56" s="109"/>
      <c r="DS56" s="109"/>
      <c r="DT56" s="109"/>
      <c r="DU56" s="109"/>
      <c r="DV56" s="109"/>
      <c r="DW56" s="109"/>
      <c r="DX56" s="109"/>
      <c r="DY56" s="109"/>
      <c r="DZ56" s="109"/>
      <c r="EA56" s="109"/>
      <c r="EB56" s="109"/>
      <c r="EC56" s="109"/>
      <c r="ED56" s="109"/>
      <c r="EE56" s="109"/>
      <c r="EF56" s="109"/>
      <c r="EG56" s="109"/>
      <c r="EH56" s="109"/>
      <c r="EI56" s="109"/>
      <c r="EJ56" s="109"/>
      <c r="EK56" s="109"/>
      <c r="EL56" s="109"/>
      <c r="EM56" s="109"/>
      <c r="EN56" s="109"/>
      <c r="EO56" s="109"/>
      <c r="EP56" s="109"/>
      <c r="EQ56" s="109"/>
      <c r="ER56" s="109"/>
      <c r="ES56" s="109"/>
      <c r="ET56" s="109"/>
      <c r="EU56" s="109"/>
      <c r="EV56" s="109"/>
      <c r="EW56" s="109"/>
      <c r="EX56" s="109"/>
      <c r="EY56" s="109"/>
      <c r="EZ56" s="109"/>
      <c r="FA56" s="109"/>
      <c r="FB56" s="109"/>
      <c r="FC56" s="109"/>
      <c r="FD56" s="109"/>
      <c r="FE56" s="109"/>
      <c r="FF56" s="109"/>
      <c r="FG56" s="109"/>
      <c r="FH56" s="109"/>
      <c r="FI56" s="109"/>
      <c r="FJ56" s="109"/>
      <c r="FK56" s="109"/>
      <c r="FL56" s="109"/>
      <c r="FM56" s="109"/>
      <c r="FN56" s="109"/>
      <c r="FO56" s="109"/>
      <c r="FP56" s="109"/>
      <c r="FQ56" s="109"/>
      <c r="FR56" s="109"/>
      <c r="FS56" s="109"/>
      <c r="FT56" s="109"/>
      <c r="FU56" s="109"/>
      <c r="FV56" s="109"/>
      <c r="FW56" s="109"/>
      <c r="FX56" s="109"/>
      <c r="FY56" s="109"/>
      <c r="FZ56" s="109"/>
      <c r="GA56" s="109"/>
      <c r="GB56" s="109"/>
      <c r="GC56" s="109"/>
      <c r="GD56" s="109"/>
      <c r="GE56" s="109"/>
      <c r="GF56" s="109"/>
      <c r="GG56" s="109"/>
      <c r="GH56" s="109"/>
      <c r="GI56" s="109"/>
      <c r="GJ56" s="109"/>
      <c r="GK56" s="109"/>
      <c r="GL56" s="109"/>
      <c r="GM56" s="109"/>
      <c r="GN56" s="109"/>
      <c r="GO56" s="109"/>
      <c r="GP56" s="109"/>
      <c r="GQ56" s="109"/>
      <c r="GR56" s="109"/>
      <c r="GS56" s="109"/>
      <c r="GT56" s="109"/>
      <c r="GU56" s="109"/>
      <c r="GV56" s="109"/>
      <c r="GW56" s="109"/>
      <c r="GX56" s="109"/>
      <c r="GY56" s="109"/>
      <c r="GZ56" s="109"/>
      <c r="HA56" s="109"/>
      <c r="HB56" s="109"/>
      <c r="HC56" s="109"/>
      <c r="HD56" s="109"/>
      <c r="HE56" s="109"/>
      <c r="HF56" s="109"/>
      <c r="HG56" s="109"/>
      <c r="HH56" s="109"/>
      <c r="HI56" s="109"/>
      <c r="HJ56" s="109"/>
      <c r="HK56" s="109"/>
      <c r="HL56" s="109"/>
      <c r="HM56" s="109"/>
      <c r="HN56" s="109"/>
      <c r="HO56" s="109"/>
      <c r="HP56" s="109"/>
      <c r="HQ56" s="109"/>
      <c r="HR56" s="109"/>
      <c r="HS56" s="109"/>
      <c r="HT56" s="109"/>
      <c r="HU56" s="109"/>
      <c r="HV56" s="109"/>
      <c r="HW56" s="109"/>
      <c r="HX56" s="109"/>
      <c r="HY56" s="109"/>
      <c r="HZ56" s="109"/>
      <c r="IA56" s="109"/>
      <c r="IB56" s="109"/>
      <c r="IC56" s="109"/>
      <c r="ID56" s="109"/>
      <c r="IE56" s="109"/>
      <c r="IF56" s="109"/>
      <c r="IG56" s="109"/>
      <c r="IH56" s="109"/>
      <c r="II56" s="109"/>
      <c r="IJ56" s="109"/>
      <c r="IK56" s="109"/>
      <c r="IL56" s="109"/>
      <c r="IM56" s="109"/>
      <c r="IN56" s="109"/>
      <c r="IO56" s="109"/>
      <c r="IP56" s="109"/>
      <c r="IQ56" s="109"/>
      <c r="IR56" s="109"/>
      <c r="IS56" s="109"/>
      <c r="IT56" s="109"/>
      <c r="IU56" s="109"/>
    </row>
    <row r="57" spans="1:255" s="110" customFormat="1" ht="12.75" customHeight="1" x14ac:dyDescent="0.25">
      <c r="A57" s="113"/>
      <c r="B57" s="36" t="s">
        <v>106</v>
      </c>
      <c r="C57" s="37" t="s">
        <v>89</v>
      </c>
      <c r="D57" s="37">
        <v>0.15</v>
      </c>
      <c r="E57" s="37" t="s">
        <v>68</v>
      </c>
      <c r="F57" s="38">
        <v>101150</v>
      </c>
      <c r="G57" s="38">
        <f>F57*D57</f>
        <v>15172.5</v>
      </c>
      <c r="H57" s="109"/>
      <c r="I57" s="109"/>
      <c r="J57" s="109"/>
      <c r="K57" s="114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09"/>
      <c r="DF57" s="109"/>
      <c r="DG57" s="109"/>
      <c r="DH57" s="109"/>
      <c r="DI57" s="109"/>
      <c r="DJ57" s="109"/>
      <c r="DK57" s="109"/>
      <c r="DL57" s="109"/>
      <c r="DM57" s="109"/>
      <c r="DN57" s="109"/>
      <c r="DO57" s="109"/>
      <c r="DP57" s="109"/>
      <c r="DQ57" s="109"/>
      <c r="DR57" s="109"/>
      <c r="DS57" s="109"/>
      <c r="DT57" s="109"/>
      <c r="DU57" s="109"/>
      <c r="DV57" s="109"/>
      <c r="DW57" s="109"/>
      <c r="DX57" s="109"/>
      <c r="DY57" s="109"/>
      <c r="DZ57" s="109"/>
      <c r="EA57" s="109"/>
      <c r="EB57" s="109"/>
      <c r="EC57" s="109"/>
      <c r="ED57" s="109"/>
      <c r="EE57" s="109"/>
      <c r="EF57" s="109"/>
      <c r="EG57" s="109"/>
      <c r="EH57" s="109"/>
      <c r="EI57" s="109"/>
      <c r="EJ57" s="109"/>
      <c r="EK57" s="109"/>
      <c r="EL57" s="109"/>
      <c r="EM57" s="109"/>
      <c r="EN57" s="109"/>
      <c r="EO57" s="109"/>
      <c r="EP57" s="109"/>
      <c r="EQ57" s="109"/>
      <c r="ER57" s="109"/>
      <c r="ES57" s="109"/>
      <c r="ET57" s="109"/>
      <c r="EU57" s="109"/>
      <c r="EV57" s="109"/>
      <c r="EW57" s="109"/>
      <c r="EX57" s="109"/>
      <c r="EY57" s="109"/>
      <c r="EZ57" s="109"/>
      <c r="FA57" s="109"/>
      <c r="FB57" s="109"/>
      <c r="FC57" s="109"/>
      <c r="FD57" s="109"/>
      <c r="FE57" s="109"/>
      <c r="FF57" s="109"/>
      <c r="FG57" s="109"/>
      <c r="FH57" s="109"/>
      <c r="FI57" s="109"/>
      <c r="FJ57" s="109"/>
      <c r="FK57" s="109"/>
      <c r="FL57" s="109"/>
      <c r="FM57" s="109"/>
      <c r="FN57" s="109"/>
      <c r="FO57" s="109"/>
      <c r="FP57" s="109"/>
      <c r="FQ57" s="109"/>
      <c r="FR57" s="109"/>
      <c r="FS57" s="109"/>
      <c r="FT57" s="109"/>
      <c r="FU57" s="109"/>
      <c r="FV57" s="109"/>
      <c r="FW57" s="109"/>
      <c r="FX57" s="109"/>
      <c r="FY57" s="109"/>
      <c r="FZ57" s="109"/>
      <c r="GA57" s="109"/>
      <c r="GB57" s="109"/>
      <c r="GC57" s="109"/>
      <c r="GD57" s="109"/>
      <c r="GE57" s="109"/>
      <c r="GF57" s="109"/>
      <c r="GG57" s="109"/>
      <c r="GH57" s="109"/>
      <c r="GI57" s="109"/>
      <c r="GJ57" s="109"/>
      <c r="GK57" s="109"/>
      <c r="GL57" s="109"/>
      <c r="GM57" s="109"/>
      <c r="GN57" s="109"/>
      <c r="GO57" s="109"/>
      <c r="GP57" s="109"/>
      <c r="GQ57" s="109"/>
      <c r="GR57" s="109"/>
      <c r="GS57" s="109"/>
      <c r="GT57" s="109"/>
      <c r="GU57" s="109"/>
      <c r="GV57" s="109"/>
      <c r="GW57" s="109"/>
      <c r="GX57" s="109"/>
      <c r="GY57" s="109"/>
      <c r="GZ57" s="109"/>
      <c r="HA57" s="109"/>
      <c r="HB57" s="109"/>
      <c r="HC57" s="109"/>
      <c r="HD57" s="109"/>
      <c r="HE57" s="109"/>
      <c r="HF57" s="109"/>
      <c r="HG57" s="109"/>
      <c r="HH57" s="109"/>
      <c r="HI57" s="109"/>
      <c r="HJ57" s="109"/>
      <c r="HK57" s="109"/>
      <c r="HL57" s="109"/>
      <c r="HM57" s="109"/>
      <c r="HN57" s="109"/>
      <c r="HO57" s="109"/>
      <c r="HP57" s="109"/>
      <c r="HQ57" s="109"/>
      <c r="HR57" s="109"/>
      <c r="HS57" s="109"/>
      <c r="HT57" s="109"/>
      <c r="HU57" s="109"/>
      <c r="HV57" s="109"/>
      <c r="HW57" s="109"/>
      <c r="HX57" s="109"/>
      <c r="HY57" s="109"/>
      <c r="HZ57" s="109"/>
      <c r="IA57" s="109"/>
      <c r="IB57" s="109"/>
      <c r="IC57" s="109"/>
      <c r="ID57" s="109"/>
      <c r="IE57" s="109"/>
      <c r="IF57" s="109"/>
      <c r="IG57" s="109"/>
      <c r="IH57" s="109"/>
      <c r="II57" s="109"/>
      <c r="IJ57" s="109"/>
      <c r="IK57" s="109"/>
      <c r="IL57" s="109"/>
      <c r="IM57" s="109"/>
      <c r="IN57" s="109"/>
      <c r="IO57" s="109"/>
      <c r="IP57" s="109"/>
      <c r="IQ57" s="109"/>
      <c r="IR57" s="109"/>
      <c r="IS57" s="109"/>
      <c r="IT57" s="109"/>
      <c r="IU57" s="109"/>
    </row>
    <row r="58" spans="1:255" ht="12.75" customHeight="1" x14ac:dyDescent="0.25">
      <c r="A58" s="3"/>
      <c r="B58" s="8" t="s">
        <v>35</v>
      </c>
      <c r="C58" s="9"/>
      <c r="D58" s="9"/>
      <c r="E58" s="9"/>
      <c r="F58" s="10"/>
      <c r="G58" s="11">
        <f>SUM(G47:G57)</f>
        <v>2349312.5</v>
      </c>
      <c r="IP58" s="1"/>
      <c r="IQ58" s="1"/>
      <c r="IR58" s="1"/>
      <c r="IS58" s="1"/>
      <c r="IT58" s="1"/>
      <c r="IU58" s="1"/>
    </row>
    <row r="59" spans="1:255" ht="12.75" customHeight="1" x14ac:dyDescent="0.25">
      <c r="A59" s="7"/>
      <c r="B59" s="39"/>
      <c r="C59" s="40"/>
      <c r="D59" s="40"/>
      <c r="E59" s="42"/>
      <c r="F59" s="41"/>
      <c r="G59" s="41"/>
    </row>
    <row r="60" spans="1:255" s="110" customFormat="1" ht="12" customHeight="1" x14ac:dyDescent="0.25">
      <c r="A60" s="107"/>
      <c r="B60" s="32" t="s">
        <v>36</v>
      </c>
      <c r="C60" s="33"/>
      <c r="D60" s="34"/>
      <c r="E60" s="34"/>
      <c r="F60" s="35"/>
      <c r="G60" s="108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09"/>
      <c r="CH60" s="109"/>
      <c r="CI60" s="109"/>
      <c r="CJ60" s="109"/>
      <c r="CK60" s="109"/>
      <c r="CL60" s="109"/>
      <c r="CM60" s="109"/>
      <c r="CN60" s="109"/>
      <c r="CO60" s="109"/>
      <c r="CP60" s="109"/>
      <c r="CQ60" s="109"/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09"/>
      <c r="DE60" s="109"/>
      <c r="DF60" s="109"/>
      <c r="DG60" s="109"/>
      <c r="DH60" s="109"/>
      <c r="DI60" s="109"/>
      <c r="DJ60" s="109"/>
      <c r="DK60" s="109"/>
      <c r="DL60" s="109"/>
      <c r="DM60" s="109"/>
      <c r="DN60" s="109"/>
      <c r="DO60" s="109"/>
      <c r="DP60" s="109"/>
      <c r="DQ60" s="109"/>
      <c r="DR60" s="109"/>
      <c r="DS60" s="109"/>
      <c r="DT60" s="109"/>
      <c r="DU60" s="109"/>
      <c r="DV60" s="109"/>
      <c r="DW60" s="109"/>
      <c r="DX60" s="109"/>
      <c r="DY60" s="109"/>
      <c r="DZ60" s="109"/>
      <c r="EA60" s="109"/>
      <c r="EB60" s="109"/>
      <c r="EC60" s="109"/>
      <c r="ED60" s="109"/>
      <c r="EE60" s="109"/>
      <c r="EF60" s="109"/>
      <c r="EG60" s="109"/>
      <c r="EH60" s="109"/>
      <c r="EI60" s="109"/>
      <c r="EJ60" s="109"/>
      <c r="EK60" s="109"/>
      <c r="EL60" s="109"/>
      <c r="EM60" s="109"/>
      <c r="EN60" s="109"/>
      <c r="EO60" s="109"/>
      <c r="EP60" s="109"/>
      <c r="EQ60" s="109"/>
      <c r="ER60" s="109"/>
      <c r="ES60" s="109"/>
      <c r="ET60" s="109"/>
      <c r="EU60" s="109"/>
      <c r="EV60" s="109"/>
      <c r="EW60" s="109"/>
      <c r="EX60" s="109"/>
      <c r="EY60" s="109"/>
      <c r="EZ60" s="109"/>
      <c r="FA60" s="109"/>
      <c r="FB60" s="109"/>
      <c r="FC60" s="109"/>
      <c r="FD60" s="109"/>
      <c r="FE60" s="109"/>
      <c r="FF60" s="109"/>
      <c r="FG60" s="109"/>
      <c r="FH60" s="109"/>
      <c r="FI60" s="109"/>
      <c r="FJ60" s="109"/>
      <c r="FK60" s="109"/>
      <c r="FL60" s="109"/>
      <c r="FM60" s="109"/>
      <c r="FN60" s="109"/>
      <c r="FO60" s="109"/>
      <c r="FP60" s="109"/>
      <c r="FQ60" s="109"/>
      <c r="FR60" s="109"/>
      <c r="FS60" s="109"/>
      <c r="FT60" s="109"/>
      <c r="FU60" s="109"/>
      <c r="FV60" s="109"/>
      <c r="FW60" s="109"/>
      <c r="FX60" s="109"/>
      <c r="FY60" s="109"/>
      <c r="FZ60" s="109"/>
      <c r="GA60" s="109"/>
      <c r="GB60" s="109"/>
      <c r="GC60" s="109"/>
      <c r="GD60" s="109"/>
      <c r="GE60" s="109"/>
      <c r="GF60" s="109"/>
      <c r="GG60" s="109"/>
      <c r="GH60" s="109"/>
      <c r="GI60" s="109"/>
      <c r="GJ60" s="109"/>
      <c r="GK60" s="109"/>
      <c r="GL60" s="109"/>
      <c r="GM60" s="109"/>
      <c r="GN60" s="109"/>
      <c r="GO60" s="109"/>
      <c r="GP60" s="109"/>
      <c r="GQ60" s="109"/>
      <c r="GR60" s="109"/>
      <c r="GS60" s="109"/>
      <c r="GT60" s="109"/>
      <c r="GU60" s="109"/>
      <c r="GV60" s="109"/>
      <c r="GW60" s="109"/>
      <c r="GX60" s="109"/>
      <c r="GY60" s="109"/>
      <c r="GZ60" s="109"/>
      <c r="HA60" s="109"/>
      <c r="HB60" s="109"/>
      <c r="HC60" s="109"/>
      <c r="HD60" s="109"/>
      <c r="HE60" s="109"/>
      <c r="HF60" s="109"/>
      <c r="HG60" s="109"/>
      <c r="HH60" s="109"/>
      <c r="HI60" s="109"/>
      <c r="HJ60" s="109"/>
      <c r="HK60" s="109"/>
      <c r="HL60" s="109"/>
      <c r="HM60" s="109"/>
      <c r="HN60" s="109"/>
      <c r="HO60" s="109"/>
      <c r="HP60" s="109"/>
      <c r="HQ60" s="109"/>
      <c r="HR60" s="109"/>
      <c r="HS60" s="109"/>
      <c r="HT60" s="109"/>
      <c r="HU60" s="109"/>
      <c r="HV60" s="109"/>
      <c r="HW60" s="109"/>
      <c r="HX60" s="109"/>
      <c r="HY60" s="109"/>
      <c r="HZ60" s="109"/>
      <c r="IA60" s="109"/>
      <c r="IB60" s="109"/>
      <c r="IC60" s="109"/>
      <c r="ID60" s="109"/>
      <c r="IE60" s="109"/>
      <c r="IF60" s="109"/>
      <c r="IG60" s="109"/>
      <c r="IH60" s="109"/>
      <c r="II60" s="109"/>
      <c r="IJ60" s="109"/>
      <c r="IK60" s="109"/>
      <c r="IL60" s="109"/>
      <c r="IM60" s="109"/>
      <c r="IN60" s="109"/>
      <c r="IO60" s="109"/>
      <c r="IP60" s="109"/>
      <c r="IQ60" s="109"/>
      <c r="IR60" s="109"/>
      <c r="IS60" s="109"/>
      <c r="IT60" s="109"/>
      <c r="IU60" s="109"/>
    </row>
    <row r="61" spans="1:255" s="110" customFormat="1" ht="24" customHeight="1" x14ac:dyDescent="0.25">
      <c r="A61" s="107"/>
      <c r="B61" s="111" t="s">
        <v>37</v>
      </c>
      <c r="C61" s="112" t="s">
        <v>30</v>
      </c>
      <c r="D61" s="112" t="s">
        <v>31</v>
      </c>
      <c r="E61" s="111" t="s">
        <v>18</v>
      </c>
      <c r="F61" s="112" t="s">
        <v>19</v>
      </c>
      <c r="G61" s="111" t="s">
        <v>20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09"/>
      <c r="EA61" s="109"/>
      <c r="EB61" s="109"/>
      <c r="EC61" s="109"/>
      <c r="ED61" s="109"/>
      <c r="EE61" s="109"/>
      <c r="EF61" s="109"/>
      <c r="EG61" s="109"/>
      <c r="EH61" s="109"/>
      <c r="EI61" s="109"/>
      <c r="EJ61" s="109"/>
      <c r="EK61" s="109"/>
      <c r="EL61" s="109"/>
      <c r="EM61" s="109"/>
      <c r="EN61" s="109"/>
      <c r="EO61" s="109"/>
      <c r="EP61" s="109"/>
      <c r="EQ61" s="109"/>
      <c r="ER61" s="109"/>
      <c r="ES61" s="109"/>
      <c r="ET61" s="109"/>
      <c r="EU61" s="109"/>
      <c r="EV61" s="109"/>
      <c r="EW61" s="109"/>
      <c r="EX61" s="109"/>
      <c r="EY61" s="109"/>
      <c r="EZ61" s="109"/>
      <c r="FA61" s="109"/>
      <c r="FB61" s="109"/>
      <c r="FC61" s="109"/>
      <c r="FD61" s="109"/>
      <c r="FE61" s="109"/>
      <c r="FF61" s="109"/>
      <c r="FG61" s="109"/>
      <c r="FH61" s="109"/>
      <c r="FI61" s="109"/>
      <c r="FJ61" s="109"/>
      <c r="FK61" s="109"/>
      <c r="FL61" s="109"/>
      <c r="FM61" s="109"/>
      <c r="FN61" s="109"/>
      <c r="FO61" s="109"/>
      <c r="FP61" s="109"/>
      <c r="FQ61" s="109"/>
      <c r="FR61" s="109"/>
      <c r="FS61" s="109"/>
      <c r="FT61" s="109"/>
      <c r="FU61" s="109"/>
      <c r="FV61" s="109"/>
      <c r="FW61" s="109"/>
      <c r="FX61" s="109"/>
      <c r="FY61" s="109"/>
      <c r="FZ61" s="109"/>
      <c r="GA61" s="109"/>
      <c r="GB61" s="109"/>
      <c r="GC61" s="109"/>
      <c r="GD61" s="109"/>
      <c r="GE61" s="109"/>
      <c r="GF61" s="109"/>
      <c r="GG61" s="109"/>
      <c r="GH61" s="109"/>
      <c r="GI61" s="109"/>
      <c r="GJ61" s="109"/>
      <c r="GK61" s="109"/>
      <c r="GL61" s="109"/>
      <c r="GM61" s="109"/>
      <c r="GN61" s="109"/>
      <c r="GO61" s="109"/>
      <c r="GP61" s="109"/>
      <c r="GQ61" s="109"/>
      <c r="GR61" s="109"/>
      <c r="GS61" s="109"/>
      <c r="GT61" s="109"/>
      <c r="GU61" s="109"/>
      <c r="GV61" s="109"/>
      <c r="GW61" s="109"/>
      <c r="GX61" s="109"/>
      <c r="GY61" s="109"/>
      <c r="GZ61" s="109"/>
      <c r="HA61" s="109"/>
      <c r="HB61" s="109"/>
      <c r="HC61" s="109"/>
      <c r="HD61" s="109"/>
      <c r="HE61" s="109"/>
      <c r="HF61" s="109"/>
      <c r="HG61" s="109"/>
      <c r="HH61" s="109"/>
      <c r="HI61" s="109"/>
      <c r="HJ61" s="109"/>
      <c r="HK61" s="109"/>
      <c r="HL61" s="109"/>
      <c r="HM61" s="109"/>
      <c r="HN61" s="109"/>
      <c r="HO61" s="109"/>
      <c r="HP61" s="109"/>
      <c r="HQ61" s="109"/>
      <c r="HR61" s="109"/>
      <c r="HS61" s="109"/>
      <c r="HT61" s="109"/>
      <c r="HU61" s="109"/>
      <c r="HV61" s="109"/>
      <c r="HW61" s="109"/>
      <c r="HX61" s="109"/>
      <c r="HY61" s="109"/>
      <c r="HZ61" s="109"/>
      <c r="IA61" s="109"/>
      <c r="IB61" s="109"/>
      <c r="IC61" s="109"/>
      <c r="ID61" s="109"/>
      <c r="IE61" s="109"/>
      <c r="IF61" s="109"/>
      <c r="IG61" s="109"/>
      <c r="IH61" s="109"/>
      <c r="II61" s="109"/>
      <c r="IJ61" s="109"/>
      <c r="IK61" s="109"/>
      <c r="IL61" s="109"/>
      <c r="IM61" s="109"/>
      <c r="IN61" s="109"/>
      <c r="IO61" s="109"/>
      <c r="IP61" s="109"/>
      <c r="IQ61" s="109"/>
      <c r="IR61" s="109"/>
      <c r="IS61" s="109"/>
      <c r="IT61" s="109"/>
      <c r="IU61" s="109"/>
    </row>
    <row r="62" spans="1:255" s="110" customFormat="1" ht="12.75" customHeight="1" x14ac:dyDescent="0.25">
      <c r="A62" s="113"/>
      <c r="B62" s="36" t="s">
        <v>92</v>
      </c>
      <c r="C62" s="37" t="s">
        <v>93</v>
      </c>
      <c r="D62" s="37">
        <v>2</v>
      </c>
      <c r="E62" s="37" t="s">
        <v>73</v>
      </c>
      <c r="F62" s="38">
        <v>80000</v>
      </c>
      <c r="G62" s="38">
        <f>+F62*D62</f>
        <v>160000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09"/>
      <c r="EC62" s="109"/>
      <c r="ED62" s="109"/>
      <c r="EE62" s="109"/>
      <c r="EF62" s="109"/>
      <c r="EG62" s="109"/>
      <c r="EH62" s="109"/>
      <c r="EI62" s="109"/>
      <c r="EJ62" s="109"/>
      <c r="EK62" s="109"/>
      <c r="EL62" s="109"/>
      <c r="EM62" s="109"/>
      <c r="EN62" s="109"/>
      <c r="EO62" s="109"/>
      <c r="EP62" s="109"/>
      <c r="EQ62" s="109"/>
      <c r="ER62" s="109"/>
      <c r="ES62" s="109"/>
      <c r="ET62" s="109"/>
      <c r="EU62" s="109"/>
      <c r="EV62" s="109"/>
      <c r="EW62" s="109"/>
      <c r="EX62" s="109"/>
      <c r="EY62" s="109"/>
      <c r="EZ62" s="109"/>
      <c r="FA62" s="109"/>
      <c r="FB62" s="109"/>
      <c r="FC62" s="109"/>
      <c r="FD62" s="109"/>
      <c r="FE62" s="109"/>
      <c r="FF62" s="109"/>
      <c r="FG62" s="109"/>
      <c r="FH62" s="109"/>
      <c r="FI62" s="109"/>
      <c r="FJ62" s="109"/>
      <c r="FK62" s="109"/>
      <c r="FL62" s="109"/>
      <c r="FM62" s="109"/>
      <c r="FN62" s="109"/>
      <c r="FO62" s="109"/>
      <c r="FP62" s="109"/>
      <c r="FQ62" s="109"/>
      <c r="FR62" s="109"/>
      <c r="FS62" s="109"/>
      <c r="FT62" s="109"/>
      <c r="FU62" s="109"/>
      <c r="FV62" s="109"/>
      <c r="FW62" s="109"/>
      <c r="FX62" s="109"/>
      <c r="FY62" s="109"/>
      <c r="FZ62" s="109"/>
      <c r="GA62" s="109"/>
      <c r="GB62" s="109"/>
      <c r="GC62" s="109"/>
      <c r="GD62" s="109"/>
      <c r="GE62" s="109"/>
      <c r="GF62" s="109"/>
      <c r="GG62" s="109"/>
      <c r="GH62" s="109"/>
      <c r="GI62" s="109"/>
      <c r="GJ62" s="109"/>
      <c r="GK62" s="109"/>
      <c r="GL62" s="109"/>
      <c r="GM62" s="109"/>
      <c r="GN62" s="109"/>
      <c r="GO62" s="109"/>
      <c r="GP62" s="109"/>
      <c r="GQ62" s="109"/>
      <c r="GR62" s="109"/>
      <c r="GS62" s="109"/>
      <c r="GT62" s="109"/>
      <c r="GU62" s="109"/>
      <c r="GV62" s="109"/>
      <c r="GW62" s="109"/>
      <c r="GX62" s="109"/>
      <c r="GY62" s="109"/>
      <c r="GZ62" s="109"/>
      <c r="HA62" s="109"/>
      <c r="HB62" s="109"/>
      <c r="HC62" s="109"/>
      <c r="HD62" s="109"/>
      <c r="HE62" s="109"/>
      <c r="HF62" s="109"/>
      <c r="HG62" s="109"/>
      <c r="HH62" s="109"/>
      <c r="HI62" s="109"/>
      <c r="HJ62" s="109"/>
      <c r="HK62" s="109"/>
      <c r="HL62" s="109"/>
      <c r="HM62" s="109"/>
      <c r="HN62" s="109"/>
      <c r="HO62" s="109"/>
      <c r="HP62" s="109"/>
      <c r="HQ62" s="109"/>
      <c r="HR62" s="109"/>
      <c r="HS62" s="109"/>
      <c r="HT62" s="109"/>
      <c r="HU62" s="109"/>
      <c r="HV62" s="109"/>
      <c r="HW62" s="109"/>
      <c r="HX62" s="109"/>
      <c r="HY62" s="109"/>
      <c r="HZ62" s="109"/>
      <c r="IA62" s="109"/>
      <c r="IB62" s="109"/>
      <c r="IC62" s="109"/>
      <c r="ID62" s="109"/>
      <c r="IE62" s="109"/>
      <c r="IF62" s="109"/>
      <c r="IG62" s="109"/>
      <c r="IH62" s="109"/>
      <c r="II62" s="109"/>
      <c r="IJ62" s="109"/>
      <c r="IK62" s="109"/>
      <c r="IL62" s="109"/>
      <c r="IM62" s="109"/>
      <c r="IN62" s="109"/>
      <c r="IO62" s="109"/>
      <c r="IP62" s="109"/>
      <c r="IQ62" s="109"/>
      <c r="IR62" s="109"/>
      <c r="IS62" s="109"/>
      <c r="IT62" s="109"/>
      <c r="IU62" s="109"/>
    </row>
    <row r="63" spans="1:255" s="110" customFormat="1" ht="12.75" customHeight="1" x14ac:dyDescent="0.25">
      <c r="A63" s="113"/>
      <c r="B63" s="36" t="s">
        <v>94</v>
      </c>
      <c r="C63" s="37" t="s">
        <v>95</v>
      </c>
      <c r="D63" s="37">
        <v>2</v>
      </c>
      <c r="E63" s="37" t="s">
        <v>73</v>
      </c>
      <c r="F63" s="38">
        <v>220000</v>
      </c>
      <c r="G63" s="38">
        <f>+F63*D63</f>
        <v>440000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09"/>
      <c r="EA63" s="109"/>
      <c r="EB63" s="109"/>
      <c r="EC63" s="109"/>
      <c r="ED63" s="109"/>
      <c r="EE63" s="109"/>
      <c r="EF63" s="109"/>
      <c r="EG63" s="109"/>
      <c r="EH63" s="109"/>
      <c r="EI63" s="109"/>
      <c r="EJ63" s="109"/>
      <c r="EK63" s="109"/>
      <c r="EL63" s="109"/>
      <c r="EM63" s="109"/>
      <c r="EN63" s="109"/>
      <c r="EO63" s="109"/>
      <c r="EP63" s="109"/>
      <c r="EQ63" s="109"/>
      <c r="ER63" s="109"/>
      <c r="ES63" s="109"/>
      <c r="ET63" s="109"/>
      <c r="EU63" s="109"/>
      <c r="EV63" s="109"/>
      <c r="EW63" s="109"/>
      <c r="EX63" s="109"/>
      <c r="EY63" s="109"/>
      <c r="EZ63" s="109"/>
      <c r="FA63" s="109"/>
      <c r="FB63" s="109"/>
      <c r="FC63" s="109"/>
      <c r="FD63" s="109"/>
      <c r="FE63" s="109"/>
      <c r="FF63" s="109"/>
      <c r="FG63" s="109"/>
      <c r="FH63" s="109"/>
      <c r="FI63" s="109"/>
      <c r="FJ63" s="109"/>
      <c r="FK63" s="109"/>
      <c r="FL63" s="109"/>
      <c r="FM63" s="109"/>
      <c r="FN63" s="109"/>
      <c r="FO63" s="109"/>
      <c r="FP63" s="109"/>
      <c r="FQ63" s="109"/>
      <c r="FR63" s="109"/>
      <c r="FS63" s="109"/>
      <c r="FT63" s="109"/>
      <c r="FU63" s="109"/>
      <c r="FV63" s="109"/>
      <c r="FW63" s="109"/>
      <c r="FX63" s="109"/>
      <c r="FY63" s="109"/>
      <c r="FZ63" s="109"/>
      <c r="GA63" s="109"/>
      <c r="GB63" s="109"/>
      <c r="GC63" s="109"/>
      <c r="GD63" s="109"/>
      <c r="GE63" s="109"/>
      <c r="GF63" s="109"/>
      <c r="GG63" s="109"/>
      <c r="GH63" s="109"/>
      <c r="GI63" s="109"/>
      <c r="GJ63" s="109"/>
      <c r="GK63" s="109"/>
      <c r="GL63" s="109"/>
      <c r="GM63" s="109"/>
      <c r="GN63" s="109"/>
      <c r="GO63" s="109"/>
      <c r="GP63" s="109"/>
      <c r="GQ63" s="109"/>
      <c r="GR63" s="109"/>
      <c r="GS63" s="109"/>
      <c r="GT63" s="109"/>
      <c r="GU63" s="109"/>
      <c r="GV63" s="109"/>
      <c r="GW63" s="109"/>
      <c r="GX63" s="109"/>
      <c r="GY63" s="109"/>
      <c r="GZ63" s="109"/>
      <c r="HA63" s="109"/>
      <c r="HB63" s="109"/>
      <c r="HC63" s="109"/>
      <c r="HD63" s="109"/>
      <c r="HE63" s="109"/>
      <c r="HF63" s="109"/>
      <c r="HG63" s="109"/>
      <c r="HH63" s="109"/>
      <c r="HI63" s="109"/>
      <c r="HJ63" s="109"/>
      <c r="HK63" s="109"/>
      <c r="HL63" s="109"/>
      <c r="HM63" s="109"/>
      <c r="HN63" s="109"/>
      <c r="HO63" s="109"/>
      <c r="HP63" s="109"/>
      <c r="HQ63" s="109"/>
      <c r="HR63" s="109"/>
      <c r="HS63" s="109"/>
      <c r="HT63" s="109"/>
      <c r="HU63" s="109"/>
      <c r="HV63" s="109"/>
      <c r="HW63" s="109"/>
      <c r="HX63" s="109"/>
      <c r="HY63" s="109"/>
      <c r="HZ63" s="109"/>
      <c r="IA63" s="109"/>
      <c r="IB63" s="109"/>
      <c r="IC63" s="109"/>
      <c r="ID63" s="109"/>
      <c r="IE63" s="109"/>
      <c r="IF63" s="109"/>
      <c r="IG63" s="109"/>
      <c r="IH63" s="109"/>
      <c r="II63" s="109"/>
      <c r="IJ63" s="109"/>
      <c r="IK63" s="109"/>
      <c r="IL63" s="109"/>
      <c r="IM63" s="109"/>
      <c r="IN63" s="109"/>
      <c r="IO63" s="109"/>
      <c r="IP63" s="109"/>
      <c r="IQ63" s="109"/>
      <c r="IR63" s="109"/>
      <c r="IS63" s="109"/>
      <c r="IT63" s="109"/>
      <c r="IU63" s="109"/>
    </row>
    <row r="64" spans="1:255" ht="12.75" customHeight="1" x14ac:dyDescent="0.25">
      <c r="A64" s="3"/>
      <c r="B64" s="8" t="s">
        <v>38</v>
      </c>
      <c r="C64" s="9"/>
      <c r="D64" s="9"/>
      <c r="E64" s="9"/>
      <c r="F64" s="10"/>
      <c r="G64" s="11">
        <f>SUM(G62:G63)</f>
        <v>600000</v>
      </c>
      <c r="IP64" s="1"/>
      <c r="IQ64" s="1"/>
      <c r="IR64" s="1"/>
      <c r="IS64" s="1"/>
      <c r="IT64" s="1"/>
      <c r="IU64" s="1"/>
    </row>
    <row r="65" spans="1:7" ht="12" customHeight="1" x14ac:dyDescent="0.25">
      <c r="A65" s="2"/>
      <c r="B65" s="43"/>
      <c r="C65" s="43"/>
      <c r="D65" s="43"/>
      <c r="E65" s="43"/>
      <c r="F65" s="44"/>
      <c r="G65" s="44"/>
    </row>
    <row r="66" spans="1:7" ht="12" customHeight="1" x14ac:dyDescent="0.25">
      <c r="A66" s="14"/>
      <c r="B66" s="95" t="s">
        <v>39</v>
      </c>
      <c r="C66" s="96"/>
      <c r="D66" s="96"/>
      <c r="E66" s="96"/>
      <c r="F66" s="96"/>
      <c r="G66" s="97">
        <f>G25+G30+G43+G58+G64</f>
        <v>4737562.5</v>
      </c>
    </row>
    <row r="67" spans="1:7" ht="12" customHeight="1" x14ac:dyDescent="0.25">
      <c r="A67" s="14"/>
      <c r="B67" s="98" t="s">
        <v>40</v>
      </c>
      <c r="C67" s="99"/>
      <c r="D67" s="99"/>
      <c r="E67" s="99"/>
      <c r="F67" s="99"/>
      <c r="G67" s="100">
        <f>G66*0.05</f>
        <v>236878.125</v>
      </c>
    </row>
    <row r="68" spans="1:7" ht="12" customHeight="1" x14ac:dyDescent="0.25">
      <c r="A68" s="14"/>
      <c r="B68" s="101" t="s">
        <v>41</v>
      </c>
      <c r="C68" s="102"/>
      <c r="D68" s="102"/>
      <c r="E68" s="102"/>
      <c r="F68" s="102"/>
      <c r="G68" s="103">
        <f>G67+G66</f>
        <v>4974440.625</v>
      </c>
    </row>
    <row r="69" spans="1:7" ht="12" customHeight="1" x14ac:dyDescent="0.25">
      <c r="A69" s="14"/>
      <c r="B69" s="98" t="s">
        <v>42</v>
      </c>
      <c r="C69" s="99"/>
      <c r="D69" s="99"/>
      <c r="E69" s="99"/>
      <c r="F69" s="99"/>
      <c r="G69" s="100">
        <f>G12</f>
        <v>7260000</v>
      </c>
    </row>
    <row r="70" spans="1:7" ht="12" customHeight="1" x14ac:dyDescent="0.25">
      <c r="A70" s="14"/>
      <c r="B70" s="104" t="s">
        <v>43</v>
      </c>
      <c r="C70" s="105"/>
      <c r="D70" s="105"/>
      <c r="E70" s="105"/>
      <c r="F70" s="105"/>
      <c r="G70" s="106">
        <f>G69-G68</f>
        <v>2285559.375</v>
      </c>
    </row>
    <row r="71" spans="1:7" ht="12" customHeight="1" x14ac:dyDescent="0.25">
      <c r="A71" s="14"/>
      <c r="B71" s="45" t="s">
        <v>108</v>
      </c>
      <c r="C71" s="46"/>
      <c r="D71" s="46"/>
      <c r="E71" s="46"/>
      <c r="F71" s="46"/>
      <c r="G71" s="47"/>
    </row>
    <row r="72" spans="1:7" ht="12.75" customHeight="1" thickBot="1" x14ac:dyDescent="0.3">
      <c r="A72" s="14"/>
      <c r="B72" s="48"/>
      <c r="C72" s="46"/>
      <c r="D72" s="46"/>
      <c r="E72" s="46"/>
      <c r="F72" s="46"/>
      <c r="G72" s="47"/>
    </row>
    <row r="73" spans="1:7" ht="12" customHeight="1" x14ac:dyDescent="0.25">
      <c r="A73" s="14"/>
      <c r="B73" s="49" t="s">
        <v>109</v>
      </c>
      <c r="C73" s="50"/>
      <c r="D73" s="50"/>
      <c r="E73" s="50"/>
      <c r="F73" s="51"/>
      <c r="G73" s="47"/>
    </row>
    <row r="74" spans="1:7" ht="12" customHeight="1" x14ac:dyDescent="0.25">
      <c r="A74" s="14"/>
      <c r="B74" s="52" t="s">
        <v>44</v>
      </c>
      <c r="C74" s="53"/>
      <c r="D74" s="53"/>
      <c r="E74" s="53"/>
      <c r="F74" s="54"/>
      <c r="G74" s="47"/>
    </row>
    <row r="75" spans="1:7" ht="12" customHeight="1" x14ac:dyDescent="0.25">
      <c r="A75" s="14"/>
      <c r="B75" s="52" t="s">
        <v>45</v>
      </c>
      <c r="C75" s="53"/>
      <c r="D75" s="53"/>
      <c r="E75" s="53"/>
      <c r="F75" s="54"/>
      <c r="G75" s="47"/>
    </row>
    <row r="76" spans="1:7" ht="12" customHeight="1" x14ac:dyDescent="0.25">
      <c r="A76" s="14"/>
      <c r="B76" s="52" t="s">
        <v>46</v>
      </c>
      <c r="C76" s="53"/>
      <c r="D76" s="53"/>
      <c r="E76" s="53"/>
      <c r="F76" s="54"/>
      <c r="G76" s="47"/>
    </row>
    <row r="77" spans="1:7" ht="12" customHeight="1" x14ac:dyDescent="0.25">
      <c r="A77" s="14"/>
      <c r="B77" s="52" t="s">
        <v>47</v>
      </c>
      <c r="C77" s="53"/>
      <c r="D77" s="53"/>
      <c r="E77" s="53"/>
      <c r="F77" s="54"/>
      <c r="G77" s="47"/>
    </row>
    <row r="78" spans="1:7" ht="12" customHeight="1" x14ac:dyDescent="0.25">
      <c r="A78" s="14"/>
      <c r="B78" s="52" t="s">
        <v>48</v>
      </c>
      <c r="C78" s="53"/>
      <c r="D78" s="53"/>
      <c r="E78" s="53"/>
      <c r="F78" s="54"/>
      <c r="G78" s="47"/>
    </row>
    <row r="79" spans="1:7" ht="12" customHeight="1" x14ac:dyDescent="0.25">
      <c r="A79" s="14"/>
      <c r="B79" s="52" t="s">
        <v>49</v>
      </c>
      <c r="C79" s="53"/>
      <c r="D79" s="53"/>
      <c r="E79" s="53"/>
      <c r="F79" s="54"/>
      <c r="G79" s="47"/>
    </row>
    <row r="80" spans="1:7" ht="12.75" customHeight="1" thickBot="1" x14ac:dyDescent="0.3">
      <c r="A80" s="14"/>
      <c r="B80" s="55" t="s">
        <v>102</v>
      </c>
      <c r="C80" s="56"/>
      <c r="D80" s="56"/>
      <c r="E80" s="56"/>
      <c r="F80" s="57"/>
      <c r="G80" s="47"/>
    </row>
    <row r="81" spans="1:7" ht="12.75" customHeight="1" x14ac:dyDescent="0.25">
      <c r="A81" s="14"/>
      <c r="B81" s="48"/>
      <c r="C81" s="53"/>
      <c r="D81" s="53"/>
      <c r="E81" s="53"/>
      <c r="F81" s="53"/>
      <c r="G81" s="47"/>
    </row>
    <row r="82" spans="1:7" ht="15" customHeight="1" thickBot="1" x14ac:dyDescent="0.3">
      <c r="A82" s="14"/>
      <c r="B82" s="85" t="s">
        <v>50</v>
      </c>
      <c r="C82" s="86"/>
      <c r="D82" s="58"/>
      <c r="E82" s="59"/>
      <c r="F82" s="59"/>
      <c r="G82" s="47"/>
    </row>
    <row r="83" spans="1:7" ht="12" customHeight="1" x14ac:dyDescent="0.25">
      <c r="A83" s="14"/>
      <c r="B83" s="60" t="s">
        <v>37</v>
      </c>
      <c r="C83" s="61" t="s">
        <v>51</v>
      </c>
      <c r="D83" s="62" t="s">
        <v>52</v>
      </c>
      <c r="E83" s="59"/>
      <c r="F83" s="59"/>
      <c r="G83" s="47"/>
    </row>
    <row r="84" spans="1:7" ht="12" customHeight="1" x14ac:dyDescent="0.25">
      <c r="A84" s="14"/>
      <c r="B84" s="63" t="s">
        <v>53</v>
      </c>
      <c r="C84" s="64">
        <f>G25</f>
        <v>1530000</v>
      </c>
      <c r="D84" s="65">
        <f>(C84/$C$90)</f>
        <v>0.30757227100283263</v>
      </c>
      <c r="E84" s="59"/>
      <c r="F84" s="59"/>
      <c r="G84" s="47"/>
    </row>
    <row r="85" spans="1:7" ht="12" customHeight="1" x14ac:dyDescent="0.25">
      <c r="A85" s="14"/>
      <c r="B85" s="63" t="s">
        <v>54</v>
      </c>
      <c r="C85" s="64">
        <f>G30</f>
        <v>0</v>
      </c>
      <c r="D85" s="65">
        <f t="shared" ref="D85:D89" si="1">(C85/$C$90)</f>
        <v>0</v>
      </c>
      <c r="E85" s="59"/>
      <c r="F85" s="59"/>
      <c r="G85" s="47"/>
    </row>
    <row r="86" spans="1:7" ht="12" customHeight="1" x14ac:dyDescent="0.25">
      <c r="A86" s="14"/>
      <c r="B86" s="63" t="s">
        <v>55</v>
      </c>
      <c r="C86" s="64">
        <f>G43</f>
        <v>258250</v>
      </c>
      <c r="D86" s="65">
        <f t="shared" si="1"/>
        <v>5.1915384958484655E-2</v>
      </c>
      <c r="E86" s="59"/>
      <c r="F86" s="59"/>
      <c r="G86" s="47"/>
    </row>
    <row r="87" spans="1:7" ht="12" customHeight="1" x14ac:dyDescent="0.25">
      <c r="A87" s="14"/>
      <c r="B87" s="63" t="s">
        <v>29</v>
      </c>
      <c r="C87" s="64">
        <f>G58</f>
        <v>2349312.5</v>
      </c>
      <c r="D87" s="65">
        <f t="shared" si="1"/>
        <v>0.47227671955577921</v>
      </c>
      <c r="E87" s="59"/>
      <c r="F87" s="59"/>
      <c r="G87" s="47"/>
    </row>
    <row r="88" spans="1:7" ht="12" customHeight="1" x14ac:dyDescent="0.25">
      <c r="A88" s="14"/>
      <c r="B88" s="63" t="s">
        <v>56</v>
      </c>
      <c r="C88" s="66">
        <f>G64</f>
        <v>600000</v>
      </c>
      <c r="D88" s="65">
        <f t="shared" si="1"/>
        <v>0.12061657686385592</v>
      </c>
      <c r="E88" s="67"/>
      <c r="F88" s="67"/>
      <c r="G88" s="47"/>
    </row>
    <row r="89" spans="1:7" ht="12" customHeight="1" x14ac:dyDescent="0.25">
      <c r="A89" s="14"/>
      <c r="B89" s="63" t="s">
        <v>57</v>
      </c>
      <c r="C89" s="66">
        <f>G67</f>
        <v>236878.125</v>
      </c>
      <c r="D89" s="65">
        <f t="shared" si="1"/>
        <v>4.7619047619047616E-2</v>
      </c>
      <c r="E89" s="67"/>
      <c r="F89" s="67"/>
      <c r="G89" s="47"/>
    </row>
    <row r="90" spans="1:7" ht="12.75" customHeight="1" thickBot="1" x14ac:dyDescent="0.3">
      <c r="A90" s="14"/>
      <c r="B90" s="68" t="s">
        <v>58</v>
      </c>
      <c r="C90" s="69">
        <f>SUM(C84:C89)</f>
        <v>4974440.625</v>
      </c>
      <c r="D90" s="70">
        <f>SUM(D84:D89)</f>
        <v>1</v>
      </c>
      <c r="E90" s="67"/>
      <c r="F90" s="67"/>
      <c r="G90" s="47"/>
    </row>
    <row r="91" spans="1:7" ht="12" customHeight="1" x14ac:dyDescent="0.25">
      <c r="A91" s="14"/>
      <c r="B91" s="48"/>
      <c r="C91" s="46"/>
      <c r="D91" s="46"/>
      <c r="E91" s="46"/>
      <c r="F91" s="46"/>
      <c r="G91" s="47"/>
    </row>
    <row r="92" spans="1:7" ht="12.75" customHeight="1" x14ac:dyDescent="0.25">
      <c r="A92" s="14"/>
      <c r="B92" s="18"/>
      <c r="C92" s="46"/>
      <c r="D92" s="46"/>
      <c r="E92" s="46"/>
      <c r="F92" s="46"/>
      <c r="G92" s="47"/>
    </row>
    <row r="93" spans="1:7" ht="12" customHeight="1" thickBot="1" x14ac:dyDescent="0.3">
      <c r="A93" s="13"/>
      <c r="B93" s="71"/>
      <c r="C93" s="72" t="s">
        <v>97</v>
      </c>
      <c r="D93" s="73"/>
      <c r="E93" s="74"/>
      <c r="F93" s="75"/>
      <c r="G93" s="47"/>
    </row>
    <row r="94" spans="1:7" ht="12" customHeight="1" x14ac:dyDescent="0.25">
      <c r="A94" s="14"/>
      <c r="B94" s="76" t="s">
        <v>99</v>
      </c>
      <c r="C94" s="77">
        <v>32000</v>
      </c>
      <c r="D94" s="77">
        <v>33000</v>
      </c>
      <c r="E94" s="78">
        <v>34000</v>
      </c>
      <c r="F94" s="79"/>
      <c r="G94" s="80"/>
    </row>
    <row r="95" spans="1:7" ht="12.75" customHeight="1" thickBot="1" x14ac:dyDescent="0.3">
      <c r="A95" s="14"/>
      <c r="B95" s="68" t="s">
        <v>98</v>
      </c>
      <c r="C95" s="69">
        <f>(G68/C94)</f>
        <v>155.45126953125001</v>
      </c>
      <c r="D95" s="69">
        <f>(G68/D94)</f>
        <v>150.74062499999999</v>
      </c>
      <c r="E95" s="81">
        <f>(G68/E94)</f>
        <v>146.30707720588236</v>
      </c>
      <c r="F95" s="79"/>
      <c r="G95" s="80"/>
    </row>
    <row r="96" spans="1:7" ht="15.6" customHeight="1" x14ac:dyDescent="0.25">
      <c r="A96" s="14"/>
      <c r="B96" s="45" t="s">
        <v>59</v>
      </c>
      <c r="C96" s="53"/>
      <c r="D96" s="53"/>
      <c r="E96" s="53"/>
      <c r="F96" s="53"/>
      <c r="G96" s="53"/>
    </row>
    <row r="97" spans="2:7" ht="11.25" customHeight="1" x14ac:dyDescent="0.25">
      <c r="B97" s="82"/>
      <c r="C97" s="82"/>
      <c r="D97" s="82"/>
      <c r="E97" s="82"/>
      <c r="F97" s="82"/>
      <c r="G97" s="82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47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MAIZ CHOCLO AIRE LIBRE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Morales Leon Jeannette Paola</cp:lastModifiedBy>
  <cp:lastPrinted>2022-02-14T19:48:02Z</cp:lastPrinted>
  <dcterms:created xsi:type="dcterms:W3CDTF">2020-11-27T12:49:26Z</dcterms:created>
  <dcterms:modified xsi:type="dcterms:W3CDTF">2023-02-01T19:50:16Z</dcterms:modified>
</cp:coreProperties>
</file>