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"/>
    </mc:Choice>
  </mc:AlternateContent>
  <bookViews>
    <workbookView xWindow="0" yWindow="0" windowWidth="28800" windowHeight="12000"/>
  </bookViews>
  <sheets>
    <sheet name="MAIZ CHOCLO" sheetId="1" r:id="rId1"/>
  </sheets>
  <definedNames>
    <definedName name="_xlnm.Print_Area" localSheetId="0">'MAIZ CHOCLO'!$A$1:$G$101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G23" i="1" l="1"/>
  <c r="G22" i="1"/>
  <c r="G33" i="1"/>
  <c r="G32" i="1"/>
  <c r="G31" i="1"/>
  <c r="G26" i="1"/>
  <c r="G24" i="1"/>
  <c r="G25" i="1"/>
  <c r="G12" i="1"/>
  <c r="G62" i="1"/>
  <c r="G61" i="1"/>
  <c r="G63" i="1"/>
  <c r="G34" i="1" l="1"/>
  <c r="G55" i="1"/>
  <c r="C91" i="1" l="1"/>
  <c r="G68" i="1" l="1"/>
  <c r="G69" i="1" s="1"/>
  <c r="C94" i="1" s="1"/>
  <c r="G60" i="1"/>
  <c r="G58" i="1"/>
  <c r="G57" i="1"/>
  <c r="G54" i="1"/>
  <c r="G53" i="1"/>
  <c r="G51" i="1"/>
  <c r="G45" i="1"/>
  <c r="G44" i="1"/>
  <c r="G43" i="1"/>
  <c r="G42" i="1"/>
  <c r="G41" i="1"/>
  <c r="G40" i="1"/>
  <c r="G39" i="1"/>
  <c r="G38" i="1"/>
  <c r="G21" i="1"/>
  <c r="G74" i="1"/>
  <c r="G27" i="1" l="1"/>
  <c r="G64" i="1"/>
  <c r="C93" i="1" s="1"/>
  <c r="G46" i="1"/>
  <c r="C92" i="1" s="1"/>
  <c r="C90" i="1" l="1"/>
  <c r="G71" i="1"/>
  <c r="G72" i="1" s="1"/>
  <c r="G73" i="1" s="1"/>
  <c r="C100" i="1" l="1"/>
  <c r="E100" i="1"/>
  <c r="D100" i="1"/>
  <c r="C95" i="1"/>
  <c r="C96" i="1" l="1"/>
  <c r="D91" i="1" s="1"/>
  <c r="D93" i="1" l="1"/>
  <c r="D94" i="1"/>
  <c r="D90" i="1"/>
  <c r="D92" i="1"/>
  <c r="D95" i="1"/>
  <c r="D96" i="1" l="1"/>
</calcChain>
</file>

<file path=xl/sharedStrings.xml><?xml version="1.0" encoding="utf-8"?>
<sst xmlns="http://schemas.openxmlformats.org/spreadsheetml/2006/main" count="182" uniqueCount="126">
  <si>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</si>
  <si>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</si>
  <si>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</si>
  <si>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</si>
  <si>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</si>
  <si>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</si>
  <si>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</si>
  <si>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</si>
  <si>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</si>
  <si>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</si>
  <si>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</si>
  <si>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</si>
  <si>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</si>
  <si>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</si>
  <si>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</si>
  <si>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</si>
  <si>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</si>
  <si>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</si>
  <si>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</si>
  <si>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</si>
  <si>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</si>
  <si>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</si>
  <si>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</si>
  <si>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</si>
  <si>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</si>
  <si>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</si>
  <si>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</si>
  <si>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</si>
  <si>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</si>
  <si>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</si>
  <si>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Rastraje(Incorp.Herbicida/Insecticida</t>
  </si>
  <si>
    <t>Aplicación Herb.Post Emergencia</t>
  </si>
  <si>
    <t>Octubre-Noviembre</t>
  </si>
  <si>
    <t>Trazado Acequias</t>
  </si>
  <si>
    <t>Cultivador/Aporca/Fertilizaciòn Nitrògeno</t>
  </si>
  <si>
    <t>Subtotal Costo Maquinaria</t>
  </si>
  <si>
    <t>INSUMOS</t>
  </si>
  <si>
    <t>Insumos</t>
  </si>
  <si>
    <t>Unidad (Kg/l/u)</t>
  </si>
  <si>
    <t>Cantidad (Kg/l/u)</t>
  </si>
  <si>
    <t>SEMILLA</t>
  </si>
  <si>
    <t>bolsas</t>
  </si>
  <si>
    <t>FERTILIZANTES</t>
  </si>
  <si>
    <t>Urea Granulada</t>
  </si>
  <si>
    <t>Kg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</si>
  <si>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</si>
  <si>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</si>
  <si>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</si>
  <si>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</si>
  <si>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</si>
  <si>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</si>
  <si>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</si>
  <si>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</si>
  <si>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</si>
  <si>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</si>
  <si>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</si>
  <si>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</si>
  <si>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</si>
  <si>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</si>
  <si>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</si>
  <si>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</si>
  <si>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</si>
  <si>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</si>
  <si>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</si>
  <si>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</si>
  <si>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</si>
  <si>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</si>
  <si>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</si>
  <si>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 xml:space="preserve">Traslados </t>
  </si>
  <si>
    <t>MAIZ CHOCLO</t>
  </si>
  <si>
    <t>Doñihue</t>
  </si>
  <si>
    <t>PRECIO ESPERADO ($)</t>
  </si>
  <si>
    <t>Septiembre</t>
  </si>
  <si>
    <t>Soberan</t>
  </si>
  <si>
    <t>RENDIMIENTO (unidad/Há.)</t>
  </si>
  <si>
    <t>GASTOS EXTRAS (FLETE)</t>
  </si>
  <si>
    <t>Diciembre- Febrero</t>
  </si>
  <si>
    <t xml:space="preserve">Cantidad </t>
  </si>
  <si>
    <t>PAMELA</t>
  </si>
  <si>
    <t>Cosecha</t>
  </si>
  <si>
    <t>Mercado hortofrutícola</t>
  </si>
  <si>
    <t>Rastraje</t>
  </si>
  <si>
    <t>Riegos</t>
  </si>
  <si>
    <t>Melgadura</t>
  </si>
  <si>
    <t>Aporca</t>
  </si>
  <si>
    <t>Limpia con cultivadora</t>
  </si>
  <si>
    <t>Siembra y fertilizacion</t>
  </si>
  <si>
    <t>Aplicación de Fertilizantes</t>
  </si>
  <si>
    <t>p</t>
  </si>
  <si>
    <t xml:space="preserve">Septiembre </t>
  </si>
  <si>
    <t>Octubre</t>
  </si>
  <si>
    <t>Agosto</t>
  </si>
  <si>
    <t xml:space="preserve">Agosto </t>
  </si>
  <si>
    <t xml:space="preserve">Siembra </t>
  </si>
  <si>
    <t xml:space="preserve">Octubre </t>
  </si>
  <si>
    <t>Sequia - Heladas - Robos</t>
  </si>
  <si>
    <t>Enero</t>
  </si>
  <si>
    <t>Rendimiento (unidades/Ha)</t>
  </si>
  <si>
    <t>ESCENARIOS COSTO UNITARIO  ($/unidad)</t>
  </si>
  <si>
    <t xml:space="preserve">Costo unitario ($/unidad) </t>
  </si>
  <si>
    <t xml:space="preserve">Octubre  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</si>
  <si>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</si>
  <si>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</si>
  <si>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 xml:space="preserve"> desde 15 de Enero</t>
  </si>
  <si>
    <t xml:space="preserve">15 enero </t>
  </si>
  <si>
    <t>Todas</t>
  </si>
  <si>
    <t>Semilla choclo</t>
  </si>
  <si>
    <t>Mezcla Maicera 29-14-8</t>
  </si>
  <si>
    <t>Primagram Gold 660 SC</t>
  </si>
  <si>
    <t>Engeo 247 SC</t>
  </si>
  <si>
    <t>Vertimec 018 ec</t>
  </si>
  <si>
    <t>Keep (coadyuvante)</t>
  </si>
  <si>
    <t>Biotron plus (bioestimulante)</t>
  </si>
  <si>
    <t>L</t>
  </si>
  <si>
    <t xml:space="preserve">Ortehe 75  WP </t>
  </si>
  <si>
    <t>Deshijuelado</t>
  </si>
  <si>
    <t>Aplicación Herbicida/insecticida</t>
  </si>
  <si>
    <t>3. Precio esperado por ventas corresponde a precio ponderado en feria mayorista Baquedano Rancagua; y Lo valledor, Sanitago, en mes de Enero 2023.</t>
  </si>
  <si>
    <t>2. Precio de Insumos corresponde a  precios  colocados en el predio.</t>
  </si>
  <si>
    <t>4. Los insumos aplicados (tipo y dosis) son referenciales y deben correspoder al territorio en particular.</t>
  </si>
  <si>
    <t>5. El costo de la maquinaria incluye costo del operador, combustible y  arriendo de la maquinaria propiamente tal.</t>
  </si>
  <si>
    <t>6. El  costo de la mano de obra incluye impuestos e  imposiciones.</t>
  </si>
  <si>
    <t>Septiembre-Enero</t>
  </si>
  <si>
    <t>Septiembre-Octubre</t>
  </si>
  <si>
    <t>Agosto-Septiembre</t>
  </si>
  <si>
    <t>Diciembre-Febrero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</si>
</sst>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  <font>
      <sz val="9"/>
      <color rgb="FF000000"/>
      <name val="Arial Narrow"/>
      <family val="2"/>
    </font>
    <font>
      <sz val="9"/>
      <color indexed="8"/>
      <name val="Calibri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sz val="6"/>
      <color indexed="8"/>
      <name val="Arial Narrow"/>
      <family val="2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b/>
      <sz val="7"/>
      <color indexed="15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6"/>
        <bgColor auto="1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7" fillId="0" borderId="0" applyFont="0" applyFill="0" applyBorder="0" applyAlignment="0" applyProtection="0"/>
  </cellStyleXfs>
  <cellXfs count="119">
    <xf numFmtId="0" fontId="0" fillId="0" borderId="0" xfId="0" applyFont="1" applyAlignment="1"/>
    <xf numFmtId="49" fontId="1" fillId="2" borderId="4" xfId="0" applyNumberFormat="1" applyFont="1" applyFill="1" applyBorder="1" applyAlignment="1">
      <alignment vertical="center" wrapText="1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49" fontId="5" fillId="3" borderId="4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4" fontId="5" fillId="2" borderId="7" xfId="0" applyNumberFormat="1" applyFont="1" applyFill="1" applyBorder="1" applyAlignment="1">
      <alignment vertical="center"/>
    </xf>
    <xf numFmtId="0" fontId="1" fillId="0" borderId="7" xfId="0" applyNumberFormat="1" applyFont="1" applyBorder="1" applyAlignment="1"/>
    <xf numFmtId="49" fontId="1" fillId="2" borderId="7" xfId="0" applyNumberFormat="1" applyFont="1" applyFill="1" applyBorder="1" applyAlignment="1">
      <alignment vertical="center"/>
    </xf>
    <xf numFmtId="0" fontId="1" fillId="2" borderId="7" xfId="0" applyFont="1" applyFill="1" applyBorder="1" applyAlignment="1"/>
    <xf numFmtId="49" fontId="3" fillId="9" borderId="13" xfId="0" applyNumberFormat="1" applyFont="1" applyFill="1" applyBorder="1" applyAlignment="1">
      <alignment vertical="center"/>
    </xf>
    <xf numFmtId="165" fontId="3" fillId="9" borderId="14" xfId="0" applyNumberFormat="1" applyFont="1" applyFill="1" applyBorder="1" applyAlignment="1">
      <alignment vertical="center"/>
    </xf>
    <xf numFmtId="49" fontId="3" fillId="2" borderId="25" xfId="0" applyNumberFormat="1" applyFont="1" applyFill="1" applyBorder="1" applyAlignment="1">
      <alignment vertical="center"/>
    </xf>
    <xf numFmtId="0" fontId="1" fillId="2" borderId="26" xfId="0" applyFont="1" applyFill="1" applyBorder="1" applyAlignment="1"/>
    <xf numFmtId="164" fontId="5" fillId="2" borderId="27" xfId="0" applyNumberFormat="1" applyFont="1" applyFill="1" applyBorder="1" applyAlignment="1">
      <alignment vertical="center"/>
    </xf>
    <xf numFmtId="49" fontId="1" fillId="2" borderId="28" xfId="0" applyNumberFormat="1" applyFont="1" applyFill="1" applyBorder="1" applyAlignment="1">
      <alignment vertical="center"/>
    </xf>
    <xf numFmtId="164" fontId="5" fillId="2" borderId="29" xfId="0" applyNumberFormat="1" applyFont="1" applyFill="1" applyBorder="1" applyAlignment="1">
      <alignment vertical="center"/>
    </xf>
    <xf numFmtId="49" fontId="1" fillId="2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/>
    <xf numFmtId="164" fontId="5" fillId="2" borderId="32" xfId="0" applyNumberFormat="1" applyFont="1" applyFill="1" applyBorder="1" applyAlignment="1">
      <alignment vertical="center"/>
    </xf>
    <xf numFmtId="0" fontId="0" fillId="2" borderId="33" xfId="0" applyFill="1" applyBorder="1"/>
    <xf numFmtId="3" fontId="8" fillId="0" borderId="34" xfId="0" applyNumberFormat="1" applyFont="1" applyBorder="1" applyAlignment="1">
      <alignment horizontal="right"/>
    </xf>
    <xf numFmtId="0" fontId="1" fillId="2" borderId="6" xfId="0" applyFont="1" applyFill="1" applyBorder="1"/>
    <xf numFmtId="49" fontId="2" fillId="3" borderId="35" xfId="0" applyNumberFormat="1" applyFont="1" applyFill="1" applyBorder="1" applyAlignment="1">
      <alignment horizontal="left" wrapText="1"/>
    </xf>
    <xf numFmtId="49" fontId="2" fillId="3" borderId="36" xfId="0" applyNumberFormat="1" applyFont="1" applyFill="1" applyBorder="1" applyAlignment="1">
      <alignment horizontal="left" wrapText="1"/>
    </xf>
    <xf numFmtId="0" fontId="0" fillId="0" borderId="0" xfId="0" applyNumberFormat="1"/>
    <xf numFmtId="0" fontId="0" fillId="0" borderId="0" xfId="0"/>
    <xf numFmtId="49" fontId="1" fillId="2" borderId="35" xfId="0" applyNumberFormat="1" applyFont="1" applyFill="1" applyBorder="1" applyAlignment="1">
      <alignment vertical="center" wrapText="1"/>
    </xf>
    <xf numFmtId="49" fontId="1" fillId="2" borderId="36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3" fontId="8" fillId="0" borderId="34" xfId="0" applyNumberFormat="1" applyFont="1" applyBorder="1" applyAlignment="1">
      <alignment horizontal="right" wrapText="1"/>
    </xf>
    <xf numFmtId="49" fontId="1" fillId="2" borderId="35" xfId="0" applyNumberFormat="1" applyFont="1" applyFill="1" applyBorder="1" applyAlignment="1">
      <alignment vertical="center"/>
    </xf>
    <xf numFmtId="49" fontId="1" fillId="2" borderId="36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0" fontId="9" fillId="2" borderId="37" xfId="0" applyFont="1" applyFill="1" applyBorder="1" applyAlignment="1">
      <alignment wrapText="1"/>
    </xf>
    <xf numFmtId="14" fontId="9" fillId="2" borderId="38" xfId="0" applyNumberFormat="1" applyFont="1" applyFill="1" applyBorder="1" applyAlignment="1"/>
    <xf numFmtId="0" fontId="9" fillId="2" borderId="3" xfId="0" applyFont="1" applyFill="1" applyBorder="1" applyAlignment="1"/>
    <xf numFmtId="0" fontId="9" fillId="2" borderId="38" xfId="0" applyFont="1" applyFill="1" applyBorder="1" applyAlignment="1"/>
    <xf numFmtId="0" fontId="9" fillId="2" borderId="38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2" borderId="39" xfId="0" applyFont="1" applyFill="1" applyBorder="1" applyAlignment="1"/>
    <xf numFmtId="49" fontId="10" fillId="3" borderId="5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9" fillId="2" borderId="40" xfId="0" applyFont="1" applyFill="1" applyBorder="1" applyAlignment="1"/>
    <xf numFmtId="0" fontId="9" fillId="2" borderId="41" xfId="0" applyFont="1" applyFill="1" applyBorder="1" applyAlignment="1">
      <alignment horizontal="left"/>
    </xf>
    <xf numFmtId="0" fontId="9" fillId="2" borderId="41" xfId="0" applyFont="1" applyFill="1" applyBorder="1" applyAlignment="1"/>
    <xf numFmtId="0" fontId="9" fillId="2" borderId="41" xfId="0" applyFont="1" applyFill="1" applyBorder="1" applyAlignment="1">
      <alignment horizontal="right"/>
    </xf>
    <xf numFmtId="0" fontId="0" fillId="2" borderId="33" xfId="0" applyFont="1" applyFill="1" applyBorder="1" applyAlignment="1"/>
    <xf numFmtId="49" fontId="5" fillId="5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5" fillId="3" borderId="42" xfId="0" applyNumberFormat="1" applyFont="1" applyFill="1" applyBorder="1" applyAlignment="1">
      <alignment horizontal="center" vertical="center"/>
    </xf>
    <xf numFmtId="49" fontId="5" fillId="3" borderId="42" xfId="0" applyNumberFormat="1" applyFont="1" applyFill="1" applyBorder="1" applyAlignment="1">
      <alignment horizontal="center" vertical="center" wrapText="1"/>
    </xf>
    <xf numFmtId="0" fontId="0" fillId="0" borderId="33" xfId="0" applyFill="1" applyBorder="1"/>
    <xf numFmtId="0" fontId="1" fillId="0" borderId="42" xfId="0" applyFont="1" applyFill="1" applyBorder="1" applyAlignment="1">
      <alignment vertical="center"/>
    </xf>
    <xf numFmtId="0" fontId="1" fillId="0" borderId="42" xfId="0" applyFont="1" applyFill="1" applyBorder="1" applyAlignment="1">
      <alignment horizontal="center" vertical="center"/>
    </xf>
    <xf numFmtId="3" fontId="1" fillId="0" borderId="42" xfId="0" applyNumberFormat="1" applyFont="1" applyFill="1" applyBorder="1" applyAlignment="1">
      <alignment vertical="center"/>
    </xf>
    <xf numFmtId="3" fontId="1" fillId="0" borderId="42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49" fontId="11" fillId="3" borderId="42" xfId="0" applyNumberFormat="1" applyFont="1" applyFill="1" applyBorder="1" applyAlignment="1">
      <alignment vertical="center"/>
    </xf>
    <xf numFmtId="0" fontId="11" fillId="3" borderId="42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vertical="center"/>
    </xf>
    <xf numFmtId="3" fontId="11" fillId="3" borderId="42" xfId="0" applyNumberFormat="1" applyFont="1" applyFill="1" applyBorder="1" applyAlignment="1">
      <alignment vertical="center"/>
    </xf>
    <xf numFmtId="0" fontId="12" fillId="0" borderId="42" xfId="0" applyFont="1" applyFill="1" applyBorder="1" applyAlignment="1">
      <alignment vertical="center"/>
    </xf>
    <xf numFmtId="0" fontId="9" fillId="2" borderId="44" xfId="0" applyFont="1" applyFill="1" applyBorder="1" applyAlignment="1"/>
    <xf numFmtId="3" fontId="9" fillId="2" borderId="44" xfId="0" applyNumberFormat="1" applyFont="1" applyFill="1" applyBorder="1" applyAlignment="1"/>
    <xf numFmtId="0" fontId="0" fillId="0" borderId="7" xfId="0" applyNumberFormat="1" applyFont="1" applyBorder="1" applyAlignment="1"/>
    <xf numFmtId="0" fontId="9" fillId="2" borderId="45" xfId="0" applyFont="1" applyFill="1" applyBorder="1" applyAlignment="1"/>
    <xf numFmtId="3" fontId="9" fillId="2" borderId="45" xfId="0" applyNumberFormat="1" applyFont="1" applyFill="1" applyBorder="1" applyAlignment="1"/>
    <xf numFmtId="49" fontId="13" fillId="5" borderId="46" xfId="0" applyNumberFormat="1" applyFont="1" applyFill="1" applyBorder="1" applyAlignment="1">
      <alignment vertical="center"/>
    </xf>
    <xf numFmtId="0" fontId="13" fillId="5" borderId="47" xfId="0" applyFont="1" applyFill="1" applyBorder="1" applyAlignment="1">
      <alignment vertical="center"/>
    </xf>
    <xf numFmtId="164" fontId="13" fillId="5" borderId="48" xfId="0" applyNumberFormat="1" applyFont="1" applyFill="1" applyBorder="1" applyAlignment="1">
      <alignment vertical="center"/>
    </xf>
    <xf numFmtId="49" fontId="13" fillId="3" borderId="49" xfId="0" applyNumberFormat="1" applyFont="1" applyFill="1" applyBorder="1" applyAlignment="1">
      <alignment vertical="center"/>
    </xf>
    <xf numFmtId="0" fontId="13" fillId="3" borderId="42" xfId="0" applyFont="1" applyFill="1" applyBorder="1" applyAlignment="1">
      <alignment vertical="center"/>
    </xf>
    <xf numFmtId="164" fontId="13" fillId="3" borderId="50" xfId="0" applyNumberFormat="1" applyFont="1" applyFill="1" applyBorder="1" applyAlignment="1">
      <alignment vertical="center"/>
    </xf>
    <xf numFmtId="49" fontId="13" fillId="5" borderId="49" xfId="0" applyNumberFormat="1" applyFont="1" applyFill="1" applyBorder="1" applyAlignment="1">
      <alignment vertical="center"/>
    </xf>
    <xf numFmtId="0" fontId="13" fillId="5" borderId="42" xfId="0" applyFont="1" applyFill="1" applyBorder="1" applyAlignment="1">
      <alignment vertical="center"/>
    </xf>
    <xf numFmtId="164" fontId="13" fillId="5" borderId="50" xfId="0" applyNumberFormat="1" applyFont="1" applyFill="1" applyBorder="1" applyAlignment="1">
      <alignment vertical="center"/>
    </xf>
    <xf numFmtId="49" fontId="13" fillId="5" borderId="51" xfId="0" applyNumberFormat="1" applyFont="1" applyFill="1" applyBorder="1" applyAlignment="1">
      <alignment vertical="center"/>
    </xf>
    <xf numFmtId="0" fontId="14" fillId="5" borderId="52" xfId="0" applyFont="1" applyFill="1" applyBorder="1" applyAlignment="1">
      <alignment vertical="center"/>
    </xf>
    <xf numFmtId="164" fontId="13" fillId="10" borderId="53" xfId="0" applyNumberFormat="1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164" fontId="13" fillId="2" borderId="7" xfId="0" applyNumberFormat="1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49" fontId="15" fillId="8" borderId="16" xfId="0" applyNumberFormat="1" applyFont="1" applyFill="1" applyBorder="1" applyAlignment="1">
      <alignment horizontal="center" vertical="center"/>
    </xf>
    <xf numFmtId="0" fontId="16" fillId="8" borderId="17" xfId="0" applyFont="1" applyFill="1" applyBorder="1" applyAlignment="1">
      <alignment horizontal="center" vertical="center"/>
    </xf>
    <xf numFmtId="0" fontId="17" fillId="8" borderId="18" xfId="0" applyFont="1" applyFill="1" applyBorder="1" applyAlignment="1">
      <alignment horizontal="center"/>
    </xf>
    <xf numFmtId="0" fontId="17" fillId="6" borderId="7" xfId="0" applyFont="1" applyFill="1" applyBorder="1" applyAlignment="1"/>
    <xf numFmtId="164" fontId="14" fillId="2" borderId="7" xfId="0" applyNumberFormat="1" applyFont="1" applyFill="1" applyBorder="1" applyAlignment="1">
      <alignment vertical="center"/>
    </xf>
    <xf numFmtId="0" fontId="17" fillId="0" borderId="0" xfId="0" applyNumberFormat="1" applyFont="1" applyAlignment="1"/>
    <xf numFmtId="0" fontId="17" fillId="0" borderId="0" xfId="0" applyFont="1" applyAlignment="1"/>
    <xf numFmtId="49" fontId="16" fillId="7" borderId="9" xfId="0" applyNumberFormat="1" applyFont="1" applyFill="1" applyBorder="1" applyAlignment="1">
      <alignment horizontal="center" vertical="center"/>
    </xf>
    <xf numFmtId="49" fontId="16" fillId="7" borderId="8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>
      <alignment horizontal="center"/>
    </xf>
    <xf numFmtId="49" fontId="16" fillId="2" borderId="11" xfId="0" applyNumberFormat="1" applyFont="1" applyFill="1" applyBorder="1" applyAlignment="1">
      <alignment horizontal="left" vertical="center"/>
    </xf>
    <xf numFmtId="3" fontId="16" fillId="2" borderId="5" xfId="0" applyNumberFormat="1" applyFont="1" applyFill="1" applyBorder="1" applyAlignment="1">
      <alignment horizontal="right" vertical="center"/>
    </xf>
    <xf numFmtId="9" fontId="17" fillId="2" borderId="12" xfId="0" applyNumberFormat="1" applyFont="1" applyFill="1" applyBorder="1" applyAlignment="1">
      <alignment horizontal="right"/>
    </xf>
    <xf numFmtId="41" fontId="16" fillId="2" borderId="5" xfId="1" applyFont="1" applyFill="1" applyBorder="1" applyAlignment="1">
      <alignment horizontal="right" vertical="center"/>
    </xf>
    <xf numFmtId="165" fontId="16" fillId="2" borderId="5" xfId="0" applyNumberFormat="1" applyFont="1" applyFill="1" applyBorder="1" applyAlignment="1">
      <alignment horizontal="right" vertical="center"/>
    </xf>
    <xf numFmtId="0" fontId="14" fillId="6" borderId="7" xfId="0" applyFont="1" applyFill="1" applyBorder="1" applyAlignment="1">
      <alignment vertical="center"/>
    </xf>
    <xf numFmtId="49" fontId="16" fillId="7" borderId="13" xfId="0" applyNumberFormat="1" applyFont="1" applyFill="1" applyBorder="1" applyAlignment="1">
      <alignment horizontal="left" vertical="center"/>
    </xf>
    <xf numFmtId="165" fontId="16" fillId="7" borderId="14" xfId="0" applyNumberFormat="1" applyFont="1" applyFill="1" applyBorder="1" applyAlignment="1">
      <alignment horizontal="right" vertical="center"/>
    </xf>
    <xf numFmtId="9" fontId="16" fillId="7" borderId="15" xfId="0" applyNumberFormat="1" applyFont="1" applyFill="1" applyBorder="1" applyAlignment="1">
      <alignment horizontal="right" vertical="center"/>
    </xf>
    <xf numFmtId="0" fontId="17" fillId="2" borderId="7" xfId="0" applyFont="1" applyFill="1" applyBorder="1" applyAlignment="1">
      <alignment vertical="center"/>
    </xf>
    <xf numFmtId="49" fontId="18" fillId="8" borderId="19" xfId="0" applyNumberFormat="1" applyFont="1" applyFill="1" applyBorder="1" applyAlignment="1">
      <alignment horizontal="center" vertical="center"/>
    </xf>
    <xf numFmtId="49" fontId="18" fillId="8" borderId="20" xfId="0" applyNumberFormat="1" applyFont="1" applyFill="1" applyBorder="1" applyAlignment="1">
      <alignment horizontal="center" vertical="center"/>
    </xf>
    <xf numFmtId="49" fontId="18" fillId="8" borderId="21" xfId="0" applyNumberFormat="1" applyFont="1" applyFill="1" applyBorder="1" applyAlignment="1">
      <alignment horizontal="center" vertical="center"/>
    </xf>
    <xf numFmtId="49" fontId="16" fillId="9" borderId="22" xfId="0" applyNumberFormat="1" applyFont="1" applyFill="1" applyBorder="1" applyAlignment="1">
      <alignment vertical="center"/>
    </xf>
    <xf numFmtId="41" fontId="16" fillId="9" borderId="23" xfId="1" applyFont="1" applyFill="1" applyBorder="1" applyAlignment="1">
      <alignment vertical="center"/>
    </xf>
    <xf numFmtId="41" fontId="16" fillId="9" borderId="24" xfId="1" applyFont="1" applyFill="1" applyBorder="1" applyAlignment="1">
      <alignment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7</xdr:col>
      <xdr:colOff>25977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659" y="28575"/>
          <a:ext cx="6407727" cy="1337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0"/>
  <sheetViews>
    <sheetView showGridLines="0" tabSelected="1" zoomScale="110" zoomScaleNormal="110" workbookViewId="0">
      <selection activeCell="E12" sqref="E12"/>
    </sheetView>
  </sheetViews>
  <sheetFormatPr baseColWidth="10" defaultColWidth="10.85546875" defaultRowHeight="11.25" customHeight="1" x14ac:dyDescent="0.25"/>
  <cols>
    <col min="1" max="1" width="5.85546875" style="3" customWidth="1"/>
    <col min="2" max="2" width="22.140625" style="2" customWidth="1"/>
    <col min="3" max="3" width="19.42578125" style="2" customWidth="1"/>
    <col min="4" max="4" width="9.42578125" style="2" customWidth="1"/>
    <col min="5" max="5" width="17.5703125" style="2" customWidth="1"/>
    <col min="6" max="6" width="11" style="2" customWidth="1"/>
    <col min="7" max="7" width="16" style="2" customWidth="1"/>
    <col min="8" max="255" width="10.85546875" style="2" customWidth="1"/>
    <col min="256" max="16384" width="10.85546875" style="3"/>
  </cols>
  <sheetData>
    <row r="1" spans="1:255" ht="15" customHeight="1" x14ac:dyDescent="0.25">
      <c r="B1" s="4"/>
      <c r="C1" s="4"/>
      <c r="D1" s="4"/>
      <c r="E1" s="4"/>
      <c r="F1" s="4"/>
      <c r="G1" s="4"/>
    </row>
    <row r="2" spans="1:255" ht="15" customHeight="1" x14ac:dyDescent="0.25">
      <c r="B2" s="4"/>
      <c r="C2" s="4"/>
      <c r="D2" s="4"/>
      <c r="E2" s="4"/>
      <c r="F2" s="4"/>
      <c r="G2" s="4"/>
    </row>
    <row r="3" spans="1:255" ht="15" customHeight="1" x14ac:dyDescent="0.25">
      <c r="B3" s="4"/>
      <c r="C3" s="4"/>
      <c r="D3" s="4"/>
      <c r="E3" s="4"/>
      <c r="F3" s="4"/>
      <c r="G3" s="4"/>
    </row>
    <row r="4" spans="1:255" ht="15" customHeight="1" x14ac:dyDescent="0.25">
      <c r="B4" s="4"/>
      <c r="C4" s="4"/>
      <c r="D4" s="4"/>
      <c r="E4" s="4"/>
      <c r="F4" s="4"/>
      <c r="G4" s="4"/>
    </row>
    <row r="5" spans="1:255" ht="15" customHeight="1" x14ac:dyDescent="0.25">
      <c r="B5" s="4"/>
      <c r="C5" s="4"/>
      <c r="D5" s="4"/>
      <c r="E5" s="4"/>
      <c r="F5" s="4"/>
      <c r="G5" s="4"/>
    </row>
    <row r="6" spans="1:255" ht="15" customHeight="1" x14ac:dyDescent="0.25">
      <c r="B6" s="4"/>
      <c r="C6" s="4"/>
      <c r="D6" s="4"/>
      <c r="E6" s="4"/>
      <c r="F6" s="4"/>
      <c r="G6" s="4"/>
    </row>
    <row r="7" spans="1:255" ht="15" customHeight="1" x14ac:dyDescent="0.25">
      <c r="B7" s="4"/>
      <c r="C7" s="4"/>
      <c r="D7" s="4"/>
      <c r="E7" s="4"/>
      <c r="F7" s="4"/>
      <c r="G7" s="4"/>
    </row>
    <row r="8" spans="1:255" ht="15" customHeight="1" x14ac:dyDescent="0.25">
      <c r="B8" s="5"/>
      <c r="C8" s="6"/>
      <c r="D8" s="4"/>
      <c r="E8" s="6"/>
      <c r="F8" s="6"/>
      <c r="G8" s="6"/>
    </row>
    <row r="9" spans="1:255" s="30" customFormat="1" ht="27.75" customHeight="1" x14ac:dyDescent="0.25">
      <c r="A9" s="24"/>
      <c r="B9" s="7" t="s">
        <v>0</v>
      </c>
      <c r="C9" s="25" t="s">
        <v>69</v>
      </c>
      <c r="D9" s="26"/>
      <c r="E9" s="27" t="s">
        <v>74</v>
      </c>
      <c r="F9" s="28"/>
      <c r="G9" s="25">
        <v>30000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</row>
    <row r="10" spans="1:255" s="30" customFormat="1" ht="25.5" customHeight="1" x14ac:dyDescent="0.25">
      <c r="A10" s="24"/>
      <c r="B10" s="1" t="s">
        <v>1</v>
      </c>
      <c r="C10" s="25" t="s">
        <v>78</v>
      </c>
      <c r="D10" s="26"/>
      <c r="E10" s="31" t="s">
        <v>2</v>
      </c>
      <c r="F10" s="32"/>
      <c r="G10" s="25" t="s">
        <v>103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</row>
    <row r="11" spans="1:255" s="30" customFormat="1" ht="18" customHeight="1" x14ac:dyDescent="0.25">
      <c r="A11" s="24"/>
      <c r="B11" s="1" t="s">
        <v>3</v>
      </c>
      <c r="C11" s="25" t="s">
        <v>4</v>
      </c>
      <c r="D11" s="26"/>
      <c r="E11" s="31" t="s">
        <v>71</v>
      </c>
      <c r="F11" s="32"/>
      <c r="G11" s="25">
        <v>150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</row>
    <row r="12" spans="1:255" s="30" customFormat="1" ht="11.25" customHeight="1" x14ac:dyDescent="0.25">
      <c r="A12" s="24"/>
      <c r="B12" s="1" t="s">
        <v>5</v>
      </c>
      <c r="C12" s="25" t="s">
        <v>6</v>
      </c>
      <c r="D12" s="26"/>
      <c r="E12" s="33" t="s">
        <v>7</v>
      </c>
      <c r="F12" s="34"/>
      <c r="G12" s="25">
        <f>+G9*G11</f>
        <v>4500000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</row>
    <row r="13" spans="1:255" s="30" customFormat="1" ht="15" customHeight="1" x14ac:dyDescent="0.25">
      <c r="A13" s="24"/>
      <c r="B13" s="1" t="s">
        <v>8</v>
      </c>
      <c r="C13" s="25" t="s">
        <v>70</v>
      </c>
      <c r="D13" s="26"/>
      <c r="E13" s="31" t="s">
        <v>9</v>
      </c>
      <c r="F13" s="32"/>
      <c r="G13" s="25" t="s">
        <v>80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</row>
    <row r="14" spans="1:255" s="30" customFormat="1" ht="15" x14ac:dyDescent="0.25">
      <c r="A14" s="24"/>
      <c r="B14" s="1" t="s">
        <v>10</v>
      </c>
      <c r="C14" s="35" t="s">
        <v>105</v>
      </c>
      <c r="D14" s="26"/>
      <c r="E14" s="31" t="s">
        <v>11</v>
      </c>
      <c r="F14" s="32"/>
      <c r="G14" s="35" t="s">
        <v>104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</row>
    <row r="15" spans="1:255" s="30" customFormat="1" ht="25.5" customHeight="1" x14ac:dyDescent="0.25">
      <c r="A15" s="24"/>
      <c r="B15" s="1" t="s">
        <v>12</v>
      </c>
      <c r="C15" s="35" t="s">
        <v>96</v>
      </c>
      <c r="D15" s="26"/>
      <c r="E15" s="36" t="s">
        <v>13</v>
      </c>
      <c r="F15" s="37"/>
      <c r="G15" s="35" t="s">
        <v>95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</row>
    <row r="16" spans="1:255" customFormat="1" ht="12" customHeight="1" x14ac:dyDescent="0.25">
      <c r="A16" s="38"/>
      <c r="B16" s="39"/>
      <c r="C16" s="40"/>
      <c r="D16" s="41"/>
      <c r="E16" s="42"/>
      <c r="F16" s="42"/>
      <c r="G16" s="43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</row>
    <row r="17" spans="1:255" customFormat="1" ht="12" customHeight="1" x14ac:dyDescent="0.25">
      <c r="A17" s="45"/>
      <c r="B17" s="46" t="s">
        <v>14</v>
      </c>
      <c r="C17" s="47"/>
      <c r="D17" s="47"/>
      <c r="E17" s="47"/>
      <c r="F17" s="47"/>
      <c r="G17" s="47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</row>
    <row r="18" spans="1:255" customFormat="1" ht="12" customHeight="1" x14ac:dyDescent="0.25">
      <c r="A18" s="38"/>
      <c r="B18" s="48"/>
      <c r="C18" s="49"/>
      <c r="D18" s="49"/>
      <c r="E18" s="49"/>
      <c r="F18" s="50"/>
      <c r="G18" s="51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</row>
    <row r="19" spans="1:255" customFormat="1" ht="12" customHeight="1" x14ac:dyDescent="0.25">
      <c r="A19" s="52"/>
      <c r="B19" s="53" t="s">
        <v>15</v>
      </c>
      <c r="C19" s="54"/>
      <c r="D19" s="55"/>
      <c r="E19" s="55"/>
      <c r="F19" s="56"/>
      <c r="G19" s="57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</row>
    <row r="20" spans="1:255" customFormat="1" ht="24" customHeight="1" x14ac:dyDescent="0.25">
      <c r="A20" s="52"/>
      <c r="B20" s="58" t="s">
        <v>16</v>
      </c>
      <c r="C20" s="59" t="s">
        <v>17</v>
      </c>
      <c r="D20" s="59" t="s">
        <v>18</v>
      </c>
      <c r="E20" s="58" t="s">
        <v>19</v>
      </c>
      <c r="F20" s="59" t="s">
        <v>20</v>
      </c>
      <c r="G20" s="58" t="s">
        <v>21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</row>
    <row r="21" spans="1:255" s="66" customFormat="1" ht="12" customHeight="1" x14ac:dyDescent="0.25">
      <c r="A21" s="60"/>
      <c r="B21" s="61" t="s">
        <v>22</v>
      </c>
      <c r="C21" s="62" t="s">
        <v>23</v>
      </c>
      <c r="D21" s="62">
        <v>1</v>
      </c>
      <c r="E21" s="62" t="s">
        <v>91</v>
      </c>
      <c r="F21" s="63">
        <v>25000</v>
      </c>
      <c r="G21" s="64">
        <f>(D21*F21)</f>
        <v>25000</v>
      </c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  <c r="HA21" s="65"/>
      <c r="HB21" s="65"/>
      <c r="HC21" s="65"/>
      <c r="HD21" s="65"/>
      <c r="HE21" s="65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65"/>
      <c r="HR21" s="65"/>
      <c r="HS21" s="65"/>
      <c r="HT21" s="65"/>
      <c r="HU21" s="65"/>
      <c r="HV21" s="65"/>
      <c r="HW21" s="65"/>
      <c r="HX21" s="65"/>
      <c r="HY21" s="65"/>
      <c r="HZ21" s="65"/>
      <c r="IA21" s="65"/>
      <c r="IB21" s="65"/>
      <c r="IC21" s="65"/>
      <c r="ID21" s="65"/>
      <c r="IE21" s="65"/>
      <c r="IF21" s="65"/>
      <c r="IG21" s="65"/>
      <c r="IH21" s="65"/>
      <c r="II21" s="65"/>
      <c r="IJ21" s="65"/>
      <c r="IK21" s="65"/>
      <c r="IL21" s="65"/>
      <c r="IM21" s="65"/>
      <c r="IN21" s="65"/>
      <c r="IO21" s="65"/>
      <c r="IP21" s="65"/>
      <c r="IQ21" s="65"/>
      <c r="IR21" s="65"/>
      <c r="IS21" s="65"/>
      <c r="IT21" s="65"/>
      <c r="IU21" s="65"/>
    </row>
    <row r="22" spans="1:255" s="66" customFormat="1" ht="12" customHeight="1" x14ac:dyDescent="0.25">
      <c r="A22" s="60"/>
      <c r="B22" s="61" t="s">
        <v>86</v>
      </c>
      <c r="C22" s="62" t="s">
        <v>23</v>
      </c>
      <c r="D22" s="62">
        <v>4</v>
      </c>
      <c r="E22" s="62" t="s">
        <v>72</v>
      </c>
      <c r="F22" s="63">
        <v>25000</v>
      </c>
      <c r="G22" s="64">
        <f>(D22*F22)</f>
        <v>100000</v>
      </c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  <c r="GA22" s="65"/>
      <c r="GB22" s="65"/>
      <c r="GC22" s="65"/>
      <c r="GD22" s="65"/>
      <c r="GE22" s="65"/>
      <c r="GF22" s="65"/>
      <c r="GG22" s="65"/>
      <c r="GH22" s="65"/>
      <c r="GI22" s="65"/>
      <c r="GJ22" s="65"/>
      <c r="GK22" s="65"/>
      <c r="GL22" s="65"/>
      <c r="GM22" s="65"/>
      <c r="GN22" s="65"/>
      <c r="GO22" s="65"/>
      <c r="GP22" s="65"/>
      <c r="GQ22" s="65"/>
      <c r="GR22" s="65"/>
      <c r="GS22" s="65"/>
      <c r="GT22" s="65"/>
      <c r="GU22" s="65"/>
      <c r="GV22" s="65"/>
      <c r="GW22" s="65"/>
      <c r="GX22" s="65"/>
      <c r="GY22" s="65"/>
      <c r="GZ22" s="65"/>
      <c r="HA22" s="65"/>
      <c r="HB22" s="65"/>
      <c r="HC22" s="65"/>
      <c r="HD22" s="65"/>
      <c r="HE22" s="65"/>
      <c r="HF22" s="65"/>
      <c r="HG22" s="65"/>
      <c r="HH22" s="65"/>
      <c r="HI22" s="65"/>
      <c r="HJ22" s="65"/>
      <c r="HK22" s="65"/>
      <c r="HL22" s="65"/>
      <c r="HM22" s="65"/>
      <c r="HN22" s="65"/>
      <c r="HO22" s="65"/>
      <c r="HP22" s="65"/>
      <c r="HQ22" s="65"/>
      <c r="HR22" s="65"/>
      <c r="HS22" s="65"/>
      <c r="HT22" s="65"/>
      <c r="HU22" s="65"/>
      <c r="HV22" s="65"/>
      <c r="HW22" s="65"/>
      <c r="HX22" s="65"/>
      <c r="HY22" s="65"/>
      <c r="HZ22" s="65"/>
      <c r="IA22" s="65"/>
      <c r="IB22" s="65"/>
      <c r="IC22" s="65"/>
      <c r="ID22" s="65"/>
      <c r="IE22" s="65"/>
      <c r="IF22" s="65"/>
      <c r="IG22" s="65"/>
      <c r="IH22" s="65"/>
      <c r="II22" s="65"/>
      <c r="IJ22" s="65"/>
      <c r="IK22" s="65"/>
      <c r="IL22" s="65"/>
      <c r="IM22" s="65"/>
      <c r="IN22" s="65"/>
      <c r="IO22" s="65"/>
      <c r="IP22" s="65"/>
      <c r="IQ22" s="65"/>
      <c r="IR22" s="65"/>
      <c r="IS22" s="65"/>
      <c r="IT22" s="65"/>
      <c r="IU22" s="65"/>
    </row>
    <row r="23" spans="1:255" s="66" customFormat="1" ht="12" customHeight="1" x14ac:dyDescent="0.25">
      <c r="A23" s="60"/>
      <c r="B23" s="61" t="s">
        <v>87</v>
      </c>
      <c r="C23" s="62" t="s">
        <v>23</v>
      </c>
      <c r="D23" s="62">
        <v>3</v>
      </c>
      <c r="E23" s="62" t="s">
        <v>123</v>
      </c>
      <c r="F23" s="63">
        <v>25000</v>
      </c>
      <c r="G23" s="64">
        <f t="shared" ref="G23" si="0">(D23*F23)</f>
        <v>75000</v>
      </c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65"/>
      <c r="IM23" s="65"/>
      <c r="IN23" s="65"/>
      <c r="IO23" s="65"/>
      <c r="IP23" s="65"/>
      <c r="IQ23" s="65"/>
      <c r="IR23" s="65"/>
      <c r="IS23" s="65"/>
      <c r="IT23" s="65"/>
      <c r="IU23" s="65"/>
    </row>
    <row r="24" spans="1:255" s="66" customFormat="1" ht="12" customHeight="1" x14ac:dyDescent="0.25">
      <c r="A24" s="60"/>
      <c r="B24" s="61" t="s">
        <v>82</v>
      </c>
      <c r="C24" s="62" t="s">
        <v>23</v>
      </c>
      <c r="D24" s="62">
        <v>10</v>
      </c>
      <c r="E24" s="62" t="s">
        <v>122</v>
      </c>
      <c r="F24" s="63">
        <v>25000</v>
      </c>
      <c r="G24" s="64">
        <f t="shared" ref="G24:G25" si="1">(D24*F24)</f>
        <v>250000</v>
      </c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C24" s="65"/>
      <c r="GD24" s="65"/>
      <c r="GE24" s="65"/>
      <c r="GF24" s="65"/>
      <c r="GG24" s="65"/>
      <c r="GH24" s="65"/>
      <c r="GI24" s="65"/>
      <c r="GJ24" s="65"/>
      <c r="GK24" s="6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65"/>
      <c r="GW24" s="65"/>
      <c r="GX24" s="65"/>
      <c r="GY24" s="6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  <c r="HS24" s="65"/>
      <c r="HT24" s="65"/>
      <c r="HU24" s="65"/>
      <c r="HV24" s="65"/>
      <c r="HW24" s="65"/>
      <c r="HX24" s="65"/>
      <c r="HY24" s="65"/>
      <c r="HZ24" s="65"/>
      <c r="IA24" s="65"/>
      <c r="IB24" s="65"/>
      <c r="IC24" s="65"/>
      <c r="ID24" s="65"/>
      <c r="IE24" s="65"/>
      <c r="IF24" s="65"/>
      <c r="IG24" s="65"/>
      <c r="IH24" s="65"/>
      <c r="II24" s="65"/>
      <c r="IJ24" s="65"/>
      <c r="IK24" s="65"/>
      <c r="IL24" s="65"/>
      <c r="IM24" s="65"/>
      <c r="IN24" s="65"/>
      <c r="IO24" s="65"/>
      <c r="IP24" s="65"/>
      <c r="IQ24" s="65"/>
      <c r="IR24" s="65"/>
      <c r="IS24" s="65"/>
      <c r="IT24" s="65"/>
      <c r="IU24" s="65"/>
    </row>
    <row r="25" spans="1:255" s="66" customFormat="1" ht="12" customHeight="1" x14ac:dyDescent="0.25">
      <c r="A25" s="60"/>
      <c r="B25" s="61" t="s">
        <v>79</v>
      </c>
      <c r="C25" s="62" t="s">
        <v>23</v>
      </c>
      <c r="D25" s="62">
        <v>28</v>
      </c>
      <c r="E25" s="62" t="s">
        <v>96</v>
      </c>
      <c r="F25" s="63">
        <v>25000</v>
      </c>
      <c r="G25" s="64">
        <f t="shared" si="1"/>
        <v>700000</v>
      </c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  <c r="FF25" s="65"/>
      <c r="FG25" s="65"/>
      <c r="FH25" s="65"/>
      <c r="FI25" s="65"/>
      <c r="FJ25" s="65"/>
      <c r="FK25" s="65"/>
      <c r="FL25" s="65"/>
      <c r="FM25" s="65"/>
      <c r="FN25" s="65"/>
      <c r="FO25" s="65"/>
      <c r="FP25" s="65"/>
      <c r="FQ25" s="65"/>
      <c r="FR25" s="65"/>
      <c r="FS25" s="65"/>
      <c r="FT25" s="65"/>
      <c r="FU25" s="65"/>
      <c r="FV25" s="65"/>
      <c r="FW25" s="65"/>
      <c r="FX25" s="65"/>
      <c r="FY25" s="65"/>
      <c r="FZ25" s="65"/>
      <c r="GA25" s="65"/>
      <c r="GB25" s="65"/>
      <c r="GC25" s="65"/>
      <c r="GD25" s="65"/>
      <c r="GE25" s="65"/>
      <c r="GF25" s="65"/>
      <c r="GG25" s="65"/>
      <c r="GH25" s="65"/>
      <c r="GI25" s="65"/>
      <c r="GJ25" s="65"/>
      <c r="GK25" s="65"/>
      <c r="GL25" s="65"/>
      <c r="GM25" s="65"/>
      <c r="GN25" s="65"/>
      <c r="GO25" s="65"/>
      <c r="GP25" s="65"/>
      <c r="GQ25" s="65"/>
      <c r="GR25" s="65"/>
      <c r="GS25" s="65"/>
      <c r="GT25" s="65"/>
      <c r="GU25" s="65"/>
      <c r="GV25" s="65"/>
      <c r="GW25" s="65"/>
      <c r="GX25" s="65"/>
      <c r="GY25" s="65"/>
      <c r="GZ25" s="65"/>
      <c r="HA25" s="65"/>
      <c r="HB25" s="65"/>
      <c r="HC25" s="65"/>
      <c r="HD25" s="65"/>
      <c r="HE25" s="65"/>
      <c r="HF25" s="65"/>
      <c r="HG25" s="65"/>
      <c r="HH25" s="65"/>
      <c r="HI25" s="65"/>
      <c r="HJ25" s="65"/>
      <c r="HK25" s="65"/>
      <c r="HL25" s="65"/>
      <c r="HM25" s="65"/>
      <c r="HN25" s="65"/>
      <c r="HO25" s="65"/>
      <c r="HP25" s="65"/>
      <c r="HQ25" s="65"/>
      <c r="HR25" s="65"/>
      <c r="HS25" s="65"/>
      <c r="HT25" s="65"/>
      <c r="HU25" s="65"/>
      <c r="HV25" s="65"/>
      <c r="HW25" s="65"/>
      <c r="HX25" s="65"/>
      <c r="HY25" s="65"/>
      <c r="HZ25" s="65"/>
      <c r="IA25" s="65"/>
      <c r="IB25" s="65"/>
      <c r="IC25" s="65"/>
      <c r="ID25" s="65"/>
      <c r="IE25" s="65"/>
      <c r="IF25" s="65"/>
      <c r="IG25" s="65"/>
      <c r="IH25" s="65"/>
      <c r="II25" s="65"/>
      <c r="IJ25" s="65"/>
      <c r="IK25" s="65"/>
      <c r="IL25" s="65"/>
      <c r="IM25" s="65"/>
      <c r="IN25" s="65"/>
      <c r="IO25" s="65"/>
      <c r="IP25" s="65"/>
      <c r="IQ25" s="65"/>
      <c r="IR25" s="65"/>
      <c r="IS25" s="65"/>
      <c r="IT25" s="65"/>
      <c r="IU25" s="65"/>
    </row>
    <row r="26" spans="1:255" s="66" customFormat="1" ht="12" customHeight="1" x14ac:dyDescent="0.25">
      <c r="A26" s="60"/>
      <c r="B26" s="61" t="s">
        <v>115</v>
      </c>
      <c r="C26" s="62" t="s">
        <v>23</v>
      </c>
      <c r="D26" s="62">
        <v>3</v>
      </c>
      <c r="E26" s="62" t="s">
        <v>90</v>
      </c>
      <c r="F26" s="63">
        <v>25000</v>
      </c>
      <c r="G26" s="64">
        <f>(D26*F26)</f>
        <v>75000</v>
      </c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  <c r="GA26" s="65"/>
      <c r="GB26" s="65"/>
      <c r="GC26" s="65"/>
      <c r="GD26" s="65"/>
      <c r="GE26" s="65"/>
      <c r="GF26" s="65"/>
      <c r="GG26" s="65"/>
      <c r="GH26" s="65"/>
      <c r="GI26" s="65"/>
      <c r="GJ26" s="65"/>
      <c r="GK26" s="65"/>
      <c r="GL26" s="65"/>
      <c r="GM26" s="65"/>
      <c r="GN26" s="65"/>
      <c r="GO26" s="65"/>
      <c r="GP26" s="65"/>
      <c r="GQ26" s="65"/>
      <c r="GR26" s="65"/>
      <c r="GS26" s="65"/>
      <c r="GT26" s="65"/>
      <c r="GU26" s="65"/>
      <c r="GV26" s="65"/>
      <c r="GW26" s="65"/>
      <c r="GX26" s="65"/>
      <c r="GY26" s="65"/>
      <c r="GZ26" s="65"/>
      <c r="HA26" s="65"/>
      <c r="HB26" s="65"/>
      <c r="HC26" s="65"/>
      <c r="HD26" s="65"/>
      <c r="HE26" s="65"/>
      <c r="HF26" s="65"/>
      <c r="HG26" s="65"/>
      <c r="HH26" s="65"/>
      <c r="HI26" s="65"/>
      <c r="HJ26" s="65"/>
      <c r="HK26" s="65"/>
      <c r="HL26" s="65"/>
      <c r="HM26" s="65"/>
      <c r="HN26" s="65"/>
      <c r="HO26" s="65"/>
      <c r="HP26" s="65"/>
      <c r="HQ26" s="65"/>
      <c r="HR26" s="65"/>
      <c r="HS26" s="65"/>
      <c r="HT26" s="65"/>
      <c r="HU26" s="65"/>
      <c r="HV26" s="65"/>
      <c r="HW26" s="65"/>
      <c r="HX26" s="65"/>
      <c r="HY26" s="65"/>
      <c r="HZ26" s="65"/>
      <c r="IA26" s="65"/>
      <c r="IB26" s="65"/>
      <c r="IC26" s="65"/>
      <c r="ID26" s="65"/>
      <c r="IE26" s="65"/>
      <c r="IF26" s="65"/>
      <c r="IG26" s="65"/>
      <c r="IH26" s="65"/>
      <c r="II26" s="65"/>
      <c r="IJ26" s="65"/>
      <c r="IK26" s="65"/>
      <c r="IL26" s="65"/>
      <c r="IM26" s="65"/>
      <c r="IN26" s="65"/>
      <c r="IO26" s="65"/>
      <c r="IP26" s="65"/>
      <c r="IQ26" s="65"/>
      <c r="IR26" s="65"/>
      <c r="IS26" s="65"/>
      <c r="IT26" s="65"/>
      <c r="IU26" s="65"/>
    </row>
    <row r="27" spans="1:255" customFormat="1" ht="11.25" customHeight="1" x14ac:dyDescent="0.25">
      <c r="A27" s="44"/>
      <c r="B27" s="67" t="s">
        <v>24</v>
      </c>
      <c r="C27" s="68"/>
      <c r="D27" s="68"/>
      <c r="E27" s="68"/>
      <c r="F27" s="69"/>
      <c r="G27" s="70">
        <f>SUM(G21:G26)</f>
        <v>1225000</v>
      </c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  <c r="IO27" s="44"/>
      <c r="IP27" s="44"/>
      <c r="IQ27" s="44"/>
      <c r="IR27" s="44"/>
      <c r="IS27" s="44"/>
      <c r="IT27" s="44"/>
      <c r="IU27" s="44"/>
    </row>
    <row r="28" spans="1:255" customFormat="1" ht="15.75" customHeight="1" x14ac:dyDescent="0.25">
      <c r="A28" s="52"/>
      <c r="B28" s="71"/>
      <c r="C28" s="72"/>
      <c r="D28" s="72"/>
      <c r="E28" s="72"/>
      <c r="F28" s="73"/>
      <c r="G28" s="73"/>
      <c r="H28" s="44"/>
      <c r="I28" s="44"/>
      <c r="J28" s="44"/>
      <c r="K28" s="7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4"/>
      <c r="IM28" s="44"/>
      <c r="IN28" s="44"/>
      <c r="IO28" s="44"/>
      <c r="IP28" s="44"/>
      <c r="IQ28" s="44"/>
      <c r="IR28" s="44"/>
      <c r="IS28" s="44"/>
      <c r="IT28" s="44"/>
      <c r="IU28" s="44"/>
    </row>
    <row r="29" spans="1:255" customFormat="1" ht="12" customHeight="1" x14ac:dyDescent="0.25">
      <c r="A29" s="52"/>
      <c r="B29" s="53" t="s">
        <v>25</v>
      </c>
      <c r="C29" s="54"/>
      <c r="D29" s="55"/>
      <c r="E29" s="55"/>
      <c r="F29" s="56"/>
      <c r="G29" s="5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4"/>
      <c r="IM29" s="44"/>
      <c r="IN29" s="44"/>
      <c r="IO29" s="44"/>
      <c r="IP29" s="44"/>
      <c r="IQ29" s="44"/>
      <c r="IR29" s="44"/>
      <c r="IS29" s="44"/>
      <c r="IT29" s="44"/>
      <c r="IU29" s="44"/>
    </row>
    <row r="30" spans="1:255" customFormat="1" ht="24" customHeight="1" x14ac:dyDescent="0.25">
      <c r="A30" s="52"/>
      <c r="B30" s="58" t="s">
        <v>16</v>
      </c>
      <c r="C30" s="59" t="s">
        <v>17</v>
      </c>
      <c r="D30" s="59" t="s">
        <v>18</v>
      </c>
      <c r="E30" s="58" t="s">
        <v>19</v>
      </c>
      <c r="F30" s="59" t="s">
        <v>20</v>
      </c>
      <c r="G30" s="58" t="s">
        <v>21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  <c r="IL30" s="44"/>
      <c r="IM30" s="44"/>
      <c r="IN30" s="44"/>
      <c r="IO30" s="44"/>
      <c r="IP30" s="44"/>
      <c r="IQ30" s="44"/>
      <c r="IR30" s="44"/>
      <c r="IS30" s="44"/>
      <c r="IT30" s="44"/>
      <c r="IU30" s="44"/>
    </row>
    <row r="31" spans="1:255" s="66" customFormat="1" ht="12" customHeight="1" x14ac:dyDescent="0.25">
      <c r="A31" s="60"/>
      <c r="B31" s="61" t="s">
        <v>83</v>
      </c>
      <c r="C31" s="62" t="s">
        <v>67</v>
      </c>
      <c r="D31" s="62">
        <v>1</v>
      </c>
      <c r="E31" s="62" t="s">
        <v>72</v>
      </c>
      <c r="F31" s="63">
        <v>45000</v>
      </c>
      <c r="G31" s="64">
        <f>(D31*F31)</f>
        <v>45000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5"/>
      <c r="ET31" s="65"/>
      <c r="EU31" s="65"/>
      <c r="EV31" s="65"/>
      <c r="EW31" s="65"/>
      <c r="EX31" s="65"/>
      <c r="EY31" s="65"/>
      <c r="EZ31" s="65"/>
      <c r="FA31" s="65"/>
      <c r="FB31" s="65"/>
      <c r="FC31" s="65"/>
      <c r="FD31" s="65"/>
      <c r="FE31" s="65"/>
      <c r="FF31" s="65"/>
      <c r="FG31" s="65"/>
      <c r="FH31" s="65"/>
      <c r="FI31" s="65"/>
      <c r="FJ31" s="65"/>
      <c r="FK31" s="65"/>
      <c r="FL31" s="65"/>
      <c r="FM31" s="65"/>
      <c r="FN31" s="65"/>
      <c r="FO31" s="65"/>
      <c r="FP31" s="65"/>
      <c r="FQ31" s="65"/>
      <c r="FR31" s="65"/>
      <c r="FS31" s="65"/>
      <c r="FT31" s="65"/>
      <c r="FU31" s="65"/>
      <c r="FV31" s="65"/>
      <c r="FW31" s="65"/>
      <c r="FX31" s="65"/>
      <c r="FY31" s="65"/>
      <c r="FZ31" s="65"/>
      <c r="GA31" s="65"/>
      <c r="GB31" s="65"/>
      <c r="GC31" s="65"/>
      <c r="GD31" s="65"/>
      <c r="GE31" s="65"/>
      <c r="GF31" s="65"/>
      <c r="GG31" s="65"/>
      <c r="GH31" s="65"/>
      <c r="GI31" s="65"/>
      <c r="GJ31" s="65"/>
      <c r="GK31" s="65"/>
      <c r="GL31" s="65"/>
      <c r="GM31" s="65"/>
      <c r="GN31" s="65"/>
      <c r="GO31" s="65"/>
      <c r="GP31" s="65"/>
      <c r="GQ31" s="65"/>
      <c r="GR31" s="65"/>
      <c r="GS31" s="65"/>
      <c r="GT31" s="65"/>
      <c r="GU31" s="65"/>
      <c r="GV31" s="65"/>
      <c r="GW31" s="65"/>
      <c r="GX31" s="65"/>
      <c r="GY31" s="65"/>
      <c r="GZ31" s="65"/>
      <c r="HA31" s="65"/>
      <c r="HB31" s="65"/>
      <c r="HC31" s="65"/>
      <c r="HD31" s="65"/>
      <c r="HE31" s="65"/>
      <c r="HF31" s="65"/>
      <c r="HG31" s="65"/>
      <c r="HH31" s="65"/>
      <c r="HI31" s="65"/>
      <c r="HJ31" s="65"/>
      <c r="HK31" s="65"/>
      <c r="HL31" s="65"/>
      <c r="HM31" s="65"/>
      <c r="HN31" s="65"/>
      <c r="HO31" s="65"/>
      <c r="HP31" s="65"/>
      <c r="HQ31" s="65"/>
      <c r="HR31" s="65"/>
      <c r="HS31" s="65"/>
      <c r="HT31" s="65"/>
      <c r="HU31" s="65"/>
      <c r="HV31" s="65"/>
      <c r="HW31" s="65"/>
      <c r="HX31" s="65"/>
      <c r="HY31" s="65"/>
      <c r="HZ31" s="65"/>
      <c r="IA31" s="65"/>
      <c r="IB31" s="65"/>
      <c r="IC31" s="65"/>
      <c r="ID31" s="65"/>
      <c r="IE31" s="65"/>
      <c r="IF31" s="65"/>
      <c r="IG31" s="65"/>
      <c r="IH31" s="65"/>
      <c r="II31" s="65"/>
      <c r="IJ31" s="65"/>
      <c r="IK31" s="65"/>
      <c r="IL31" s="65"/>
      <c r="IM31" s="65"/>
      <c r="IN31" s="65"/>
      <c r="IO31" s="65"/>
      <c r="IP31" s="65"/>
      <c r="IQ31" s="65"/>
      <c r="IR31" s="65"/>
      <c r="IS31" s="65"/>
      <c r="IT31" s="65"/>
      <c r="IU31" s="65"/>
    </row>
    <row r="32" spans="1:255" s="66" customFormat="1" ht="12" customHeight="1" x14ac:dyDescent="0.25">
      <c r="A32" s="60"/>
      <c r="B32" s="61" t="s">
        <v>84</v>
      </c>
      <c r="C32" s="62" t="s">
        <v>67</v>
      </c>
      <c r="D32" s="62">
        <v>2</v>
      </c>
      <c r="E32" s="62" t="s">
        <v>90</v>
      </c>
      <c r="F32" s="63">
        <v>45000</v>
      </c>
      <c r="G32" s="64">
        <f>(D32*F32)</f>
        <v>90000</v>
      </c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  <c r="EO32" s="65"/>
      <c r="EP32" s="65"/>
      <c r="EQ32" s="65"/>
      <c r="ER32" s="65"/>
      <c r="ES32" s="65"/>
      <c r="ET32" s="65"/>
      <c r="EU32" s="65"/>
      <c r="EV32" s="65"/>
      <c r="EW32" s="65"/>
      <c r="EX32" s="65"/>
      <c r="EY32" s="65"/>
      <c r="EZ32" s="65"/>
      <c r="FA32" s="65"/>
      <c r="FB32" s="65"/>
      <c r="FC32" s="65"/>
      <c r="FD32" s="65"/>
      <c r="FE32" s="65"/>
      <c r="FF32" s="65"/>
      <c r="FG32" s="65"/>
      <c r="FH32" s="65"/>
      <c r="FI32" s="65"/>
      <c r="FJ32" s="65"/>
      <c r="FK32" s="65"/>
      <c r="FL32" s="65"/>
      <c r="FM32" s="65"/>
      <c r="FN32" s="65"/>
      <c r="FO32" s="65"/>
      <c r="FP32" s="65"/>
      <c r="FQ32" s="65"/>
      <c r="FR32" s="65"/>
      <c r="FS32" s="65"/>
      <c r="FT32" s="65"/>
      <c r="FU32" s="65"/>
      <c r="FV32" s="65"/>
      <c r="FW32" s="65"/>
      <c r="FX32" s="65"/>
      <c r="FY32" s="65"/>
      <c r="FZ32" s="65"/>
      <c r="GA32" s="65"/>
      <c r="GB32" s="65"/>
      <c r="GC32" s="65"/>
      <c r="GD32" s="65"/>
      <c r="GE32" s="65"/>
      <c r="GF32" s="65"/>
      <c r="GG32" s="65"/>
      <c r="GH32" s="65"/>
      <c r="GI32" s="65"/>
      <c r="GJ32" s="65"/>
      <c r="GK32" s="65"/>
      <c r="GL32" s="65"/>
      <c r="GM32" s="65"/>
      <c r="GN32" s="65"/>
      <c r="GO32" s="65"/>
      <c r="GP32" s="65"/>
      <c r="GQ32" s="65"/>
      <c r="GR32" s="65"/>
      <c r="GS32" s="65"/>
      <c r="GT32" s="65"/>
      <c r="GU32" s="65"/>
      <c r="GV32" s="65"/>
      <c r="GW32" s="65"/>
      <c r="GX32" s="65"/>
      <c r="GY32" s="65"/>
      <c r="GZ32" s="65"/>
      <c r="HA32" s="65"/>
      <c r="HB32" s="65"/>
      <c r="HC32" s="65"/>
      <c r="HD32" s="65"/>
      <c r="HE32" s="65"/>
      <c r="HF32" s="65"/>
      <c r="HG32" s="65"/>
      <c r="HH32" s="65"/>
      <c r="HI32" s="65"/>
      <c r="HJ32" s="65"/>
      <c r="HK32" s="65"/>
      <c r="HL32" s="65"/>
      <c r="HM32" s="65"/>
      <c r="HN32" s="65"/>
      <c r="HO32" s="65"/>
      <c r="HP32" s="65"/>
      <c r="HQ32" s="65"/>
      <c r="HR32" s="65"/>
      <c r="HS32" s="65"/>
      <c r="HT32" s="65"/>
      <c r="HU32" s="65"/>
      <c r="HV32" s="65"/>
      <c r="HW32" s="65"/>
      <c r="HX32" s="65"/>
      <c r="HY32" s="65"/>
      <c r="HZ32" s="65"/>
      <c r="IA32" s="65"/>
      <c r="IB32" s="65"/>
      <c r="IC32" s="65"/>
      <c r="ID32" s="65"/>
      <c r="IE32" s="65"/>
      <c r="IF32" s="65"/>
      <c r="IG32" s="65"/>
      <c r="IH32" s="65"/>
      <c r="II32" s="65"/>
      <c r="IJ32" s="65"/>
      <c r="IK32" s="65"/>
      <c r="IL32" s="65"/>
      <c r="IM32" s="65"/>
      <c r="IN32" s="65"/>
      <c r="IO32" s="65"/>
      <c r="IP32" s="65"/>
      <c r="IQ32" s="65"/>
      <c r="IR32" s="65"/>
      <c r="IS32" s="65"/>
      <c r="IT32" s="65"/>
      <c r="IU32" s="65"/>
    </row>
    <row r="33" spans="1:255" s="66" customFormat="1" ht="12" customHeight="1" x14ac:dyDescent="0.25">
      <c r="A33" s="60"/>
      <c r="B33" s="61" t="s">
        <v>85</v>
      </c>
      <c r="C33" s="62" t="s">
        <v>67</v>
      </c>
      <c r="D33" s="62">
        <v>2</v>
      </c>
      <c r="E33" s="62" t="s">
        <v>72</v>
      </c>
      <c r="F33" s="63">
        <v>45000</v>
      </c>
      <c r="G33" s="64">
        <f>(D33*F33)</f>
        <v>90000</v>
      </c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  <c r="EO33" s="65"/>
      <c r="EP33" s="65"/>
      <c r="EQ33" s="65"/>
      <c r="ER33" s="65"/>
      <c r="ES33" s="65"/>
      <c r="ET33" s="65"/>
      <c r="EU33" s="65"/>
      <c r="EV33" s="65"/>
      <c r="EW33" s="65"/>
      <c r="EX33" s="65"/>
      <c r="EY33" s="65"/>
      <c r="EZ33" s="65"/>
      <c r="FA33" s="65"/>
      <c r="FB33" s="65"/>
      <c r="FC33" s="65"/>
      <c r="FD33" s="65"/>
      <c r="FE33" s="65"/>
      <c r="FF33" s="65"/>
      <c r="FG33" s="65"/>
      <c r="FH33" s="65"/>
      <c r="FI33" s="65"/>
      <c r="FJ33" s="65"/>
      <c r="FK33" s="65"/>
      <c r="FL33" s="65"/>
      <c r="FM33" s="65"/>
      <c r="FN33" s="65"/>
      <c r="FO33" s="65"/>
      <c r="FP33" s="65"/>
      <c r="FQ33" s="65"/>
      <c r="FR33" s="65"/>
      <c r="FS33" s="65"/>
      <c r="FT33" s="65"/>
      <c r="FU33" s="65"/>
      <c r="FV33" s="65"/>
      <c r="FW33" s="65"/>
      <c r="FX33" s="65"/>
      <c r="FY33" s="65"/>
      <c r="FZ33" s="65"/>
      <c r="GA33" s="65"/>
      <c r="GB33" s="65"/>
      <c r="GC33" s="65"/>
      <c r="GD33" s="65"/>
      <c r="GE33" s="65"/>
      <c r="GF33" s="65"/>
      <c r="GG33" s="65"/>
      <c r="GH33" s="65"/>
      <c r="GI33" s="65"/>
      <c r="GJ33" s="65"/>
      <c r="GK33" s="65"/>
      <c r="GL33" s="65"/>
      <c r="GM33" s="65"/>
      <c r="GN33" s="65"/>
      <c r="GO33" s="65"/>
      <c r="GP33" s="65"/>
      <c r="GQ33" s="65"/>
      <c r="GR33" s="65"/>
      <c r="GS33" s="65"/>
      <c r="GT33" s="65"/>
      <c r="GU33" s="65"/>
      <c r="GV33" s="65"/>
      <c r="GW33" s="65"/>
      <c r="GX33" s="65"/>
      <c r="GY33" s="65"/>
      <c r="GZ33" s="65"/>
      <c r="HA33" s="65"/>
      <c r="HB33" s="65"/>
      <c r="HC33" s="65"/>
      <c r="HD33" s="65"/>
      <c r="HE33" s="65"/>
      <c r="HF33" s="65"/>
      <c r="HG33" s="65"/>
      <c r="HH33" s="65"/>
      <c r="HI33" s="65"/>
      <c r="HJ33" s="65"/>
      <c r="HK33" s="65"/>
      <c r="HL33" s="65"/>
      <c r="HM33" s="65"/>
      <c r="HN33" s="65"/>
      <c r="HO33" s="65"/>
      <c r="HP33" s="65"/>
      <c r="HQ33" s="65"/>
      <c r="HR33" s="65"/>
      <c r="HS33" s="65"/>
      <c r="HT33" s="65"/>
      <c r="HU33" s="65"/>
      <c r="HV33" s="65"/>
      <c r="HW33" s="65"/>
      <c r="HX33" s="65"/>
      <c r="HY33" s="65"/>
      <c r="HZ33" s="65"/>
      <c r="IA33" s="65"/>
      <c r="IB33" s="65"/>
      <c r="IC33" s="65"/>
      <c r="ID33" s="65"/>
      <c r="IE33" s="65"/>
      <c r="IF33" s="65"/>
      <c r="IG33" s="65"/>
      <c r="IH33" s="65"/>
      <c r="II33" s="65"/>
      <c r="IJ33" s="65"/>
      <c r="IK33" s="65"/>
      <c r="IL33" s="65"/>
      <c r="IM33" s="65"/>
      <c r="IN33" s="65"/>
      <c r="IO33" s="65"/>
      <c r="IP33" s="65"/>
      <c r="IQ33" s="65"/>
      <c r="IR33" s="65"/>
      <c r="IS33" s="65"/>
      <c r="IT33" s="65"/>
      <c r="IU33" s="65"/>
    </row>
    <row r="34" spans="1:255" customFormat="1" ht="11.25" customHeight="1" x14ac:dyDescent="0.25">
      <c r="A34" s="44"/>
      <c r="B34" s="67" t="s">
        <v>26</v>
      </c>
      <c r="C34" s="68"/>
      <c r="D34" s="68"/>
      <c r="E34" s="68"/>
      <c r="F34" s="69"/>
      <c r="G34" s="70">
        <f>SUM(G31:G33)</f>
        <v>225000</v>
      </c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  <c r="IO34" s="44"/>
      <c r="IP34" s="44"/>
      <c r="IQ34" s="44"/>
      <c r="IR34" s="44"/>
      <c r="IS34" s="44"/>
      <c r="IT34" s="44"/>
      <c r="IU34" s="44"/>
    </row>
    <row r="35" spans="1:255" customFormat="1" ht="15.75" customHeight="1" x14ac:dyDescent="0.25">
      <c r="A35" s="52"/>
      <c r="B35" s="71"/>
      <c r="C35" s="72"/>
      <c r="D35" s="72"/>
      <c r="E35" s="72"/>
      <c r="F35" s="73"/>
      <c r="G35" s="73"/>
      <c r="H35" s="44"/>
      <c r="I35" s="44"/>
      <c r="J35" s="44"/>
      <c r="K35" s="7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4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/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  <c r="IA35" s="44"/>
      <c r="IB35" s="44"/>
      <c r="IC35" s="44"/>
      <c r="ID35" s="44"/>
      <c r="IE35" s="44"/>
      <c r="IF35" s="44"/>
      <c r="IG35" s="44"/>
      <c r="IH35" s="44"/>
      <c r="II35" s="44"/>
      <c r="IJ35" s="44"/>
      <c r="IK35" s="44"/>
      <c r="IL35" s="44"/>
      <c r="IM35" s="44"/>
      <c r="IN35" s="44"/>
      <c r="IO35" s="44"/>
      <c r="IP35" s="44"/>
      <c r="IQ35" s="44"/>
      <c r="IR35" s="44"/>
      <c r="IS35" s="44"/>
      <c r="IT35" s="44"/>
      <c r="IU35" s="44"/>
    </row>
    <row r="36" spans="1:255" customFormat="1" ht="12" customHeight="1" x14ac:dyDescent="0.25">
      <c r="A36" s="52"/>
      <c r="B36" s="53" t="s">
        <v>27</v>
      </c>
      <c r="C36" s="54"/>
      <c r="D36" s="55"/>
      <c r="E36" s="55"/>
      <c r="F36" s="56"/>
      <c r="G36" s="57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44"/>
      <c r="IT36" s="44"/>
      <c r="IU36" s="44"/>
    </row>
    <row r="37" spans="1:255" customFormat="1" ht="24" customHeight="1" x14ac:dyDescent="0.25">
      <c r="A37" s="52"/>
      <c r="B37" s="58" t="s">
        <v>16</v>
      </c>
      <c r="C37" s="59" t="s">
        <v>17</v>
      </c>
      <c r="D37" s="59" t="s">
        <v>18</v>
      </c>
      <c r="E37" s="58" t="s">
        <v>19</v>
      </c>
      <c r="F37" s="59" t="s">
        <v>20</v>
      </c>
      <c r="G37" s="58" t="s">
        <v>21</v>
      </c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  <c r="IO37" s="44"/>
      <c r="IP37" s="44"/>
      <c r="IQ37" s="44"/>
      <c r="IR37" s="44"/>
      <c r="IS37" s="44"/>
      <c r="IT37" s="44"/>
      <c r="IU37" s="44"/>
    </row>
    <row r="38" spans="1:255" s="66" customFormat="1" ht="12" customHeight="1" x14ac:dyDescent="0.25">
      <c r="A38" s="60"/>
      <c r="B38" s="61" t="s">
        <v>81</v>
      </c>
      <c r="C38" s="62" t="s">
        <v>28</v>
      </c>
      <c r="D38" s="62">
        <v>2</v>
      </c>
      <c r="E38" s="62" t="s">
        <v>124</v>
      </c>
      <c r="F38" s="63">
        <v>36750</v>
      </c>
      <c r="G38" s="64">
        <f t="shared" ref="G38:G45" si="2">(D38*F38)</f>
        <v>73500</v>
      </c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  <c r="EN38" s="65"/>
      <c r="EO38" s="65"/>
      <c r="EP38" s="65"/>
      <c r="EQ38" s="65"/>
      <c r="ER38" s="65"/>
      <c r="ES38" s="65"/>
      <c r="ET38" s="65"/>
      <c r="EU38" s="65"/>
      <c r="EV38" s="65"/>
      <c r="EW38" s="65"/>
      <c r="EX38" s="65"/>
      <c r="EY38" s="65"/>
      <c r="EZ38" s="65"/>
      <c r="FA38" s="65"/>
      <c r="FB38" s="65"/>
      <c r="FC38" s="65"/>
      <c r="FD38" s="65"/>
      <c r="FE38" s="65"/>
      <c r="FF38" s="65"/>
      <c r="FG38" s="65"/>
      <c r="FH38" s="65"/>
      <c r="FI38" s="65"/>
      <c r="FJ38" s="65"/>
      <c r="FK38" s="65"/>
      <c r="FL38" s="65"/>
      <c r="FM38" s="65"/>
      <c r="FN38" s="65"/>
      <c r="FO38" s="65"/>
      <c r="FP38" s="65"/>
      <c r="FQ38" s="65"/>
      <c r="FR38" s="65"/>
      <c r="FS38" s="65"/>
      <c r="FT38" s="65"/>
      <c r="FU38" s="65"/>
      <c r="FV38" s="65"/>
      <c r="FW38" s="65"/>
      <c r="FX38" s="65"/>
      <c r="FY38" s="65"/>
      <c r="FZ38" s="65"/>
      <c r="GA38" s="65"/>
      <c r="GB38" s="65"/>
      <c r="GC38" s="65"/>
      <c r="GD38" s="65"/>
      <c r="GE38" s="65"/>
      <c r="GF38" s="65"/>
      <c r="GG38" s="65"/>
      <c r="GH38" s="65"/>
      <c r="GI38" s="65"/>
      <c r="GJ38" s="65"/>
      <c r="GK38" s="65"/>
      <c r="GL38" s="65"/>
      <c r="GM38" s="65"/>
      <c r="GN38" s="65"/>
      <c r="GO38" s="65"/>
      <c r="GP38" s="65"/>
      <c r="GQ38" s="65"/>
      <c r="GR38" s="65"/>
      <c r="GS38" s="65"/>
      <c r="GT38" s="65"/>
      <c r="GU38" s="65"/>
      <c r="GV38" s="65"/>
      <c r="GW38" s="65"/>
      <c r="GX38" s="65"/>
      <c r="GY38" s="65"/>
      <c r="GZ38" s="65"/>
      <c r="HA38" s="65"/>
      <c r="HB38" s="65"/>
      <c r="HC38" s="65"/>
      <c r="HD38" s="65"/>
      <c r="HE38" s="65"/>
      <c r="HF38" s="65"/>
      <c r="HG38" s="65"/>
      <c r="HH38" s="65"/>
      <c r="HI38" s="65"/>
      <c r="HJ38" s="65"/>
      <c r="HK38" s="65"/>
      <c r="HL38" s="65"/>
      <c r="HM38" s="65"/>
      <c r="HN38" s="65"/>
      <c r="HO38" s="65"/>
      <c r="HP38" s="65"/>
      <c r="HQ38" s="65"/>
      <c r="HR38" s="65"/>
      <c r="HS38" s="65"/>
      <c r="HT38" s="65"/>
      <c r="HU38" s="65"/>
      <c r="HV38" s="65"/>
      <c r="HW38" s="65"/>
      <c r="HX38" s="65"/>
      <c r="HY38" s="65"/>
      <c r="HZ38" s="65"/>
      <c r="IA38" s="65"/>
      <c r="IB38" s="65"/>
      <c r="IC38" s="65"/>
      <c r="ID38" s="65"/>
      <c r="IE38" s="65"/>
      <c r="IF38" s="65"/>
      <c r="IG38" s="65"/>
      <c r="IH38" s="65"/>
      <c r="II38" s="65"/>
      <c r="IJ38" s="65"/>
      <c r="IK38" s="65"/>
      <c r="IL38" s="65"/>
      <c r="IM38" s="65"/>
      <c r="IN38" s="65"/>
      <c r="IO38" s="65"/>
      <c r="IP38" s="65"/>
      <c r="IQ38" s="65"/>
      <c r="IR38" s="65"/>
      <c r="IS38" s="65"/>
      <c r="IT38" s="65"/>
      <c r="IU38" s="65"/>
    </row>
    <row r="39" spans="1:255" s="66" customFormat="1" ht="12" customHeight="1" x14ac:dyDescent="0.25">
      <c r="A39" s="60"/>
      <c r="B39" s="61" t="s">
        <v>29</v>
      </c>
      <c r="C39" s="62" t="s">
        <v>28</v>
      </c>
      <c r="D39" s="62">
        <v>1</v>
      </c>
      <c r="E39" s="62" t="s">
        <v>92</v>
      </c>
      <c r="F39" s="63">
        <v>94500</v>
      </c>
      <c r="G39" s="64">
        <f t="shared" si="2"/>
        <v>94500</v>
      </c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5"/>
      <c r="ET39" s="65"/>
      <c r="EU39" s="65"/>
      <c r="EV39" s="65"/>
      <c r="EW39" s="65"/>
      <c r="EX39" s="65"/>
      <c r="EY39" s="65"/>
      <c r="EZ39" s="65"/>
      <c r="FA39" s="65"/>
      <c r="FB39" s="65"/>
      <c r="FC39" s="65"/>
      <c r="FD39" s="65"/>
      <c r="FE39" s="65"/>
      <c r="FF39" s="65"/>
      <c r="FG39" s="65"/>
      <c r="FH39" s="65"/>
      <c r="FI39" s="65"/>
      <c r="FJ39" s="65"/>
      <c r="FK39" s="65"/>
      <c r="FL39" s="65"/>
      <c r="FM39" s="65"/>
      <c r="FN39" s="65"/>
      <c r="FO39" s="65"/>
      <c r="FP39" s="65"/>
      <c r="FQ39" s="65"/>
      <c r="FR39" s="65"/>
      <c r="FS39" s="65"/>
      <c r="FT39" s="65"/>
      <c r="FU39" s="65"/>
      <c r="FV39" s="65"/>
      <c r="FW39" s="65"/>
      <c r="FX39" s="65"/>
      <c r="FY39" s="65"/>
      <c r="FZ39" s="65"/>
      <c r="GA39" s="65"/>
      <c r="GB39" s="65"/>
      <c r="GC39" s="65"/>
      <c r="GD39" s="65"/>
      <c r="GE39" s="65"/>
      <c r="GF39" s="65"/>
      <c r="GG39" s="65"/>
      <c r="GH39" s="65"/>
      <c r="GI39" s="65"/>
      <c r="GJ39" s="65"/>
      <c r="GK39" s="65"/>
      <c r="GL39" s="65"/>
      <c r="GM39" s="65"/>
      <c r="GN39" s="65"/>
      <c r="GO39" s="65"/>
      <c r="GP39" s="65"/>
      <c r="GQ39" s="65"/>
      <c r="GR39" s="65"/>
      <c r="GS39" s="65"/>
      <c r="GT39" s="65"/>
      <c r="GU39" s="65"/>
      <c r="GV39" s="65"/>
      <c r="GW39" s="65"/>
      <c r="GX39" s="65"/>
      <c r="GY39" s="65"/>
      <c r="GZ39" s="65"/>
      <c r="HA39" s="65"/>
      <c r="HB39" s="65"/>
      <c r="HC39" s="65"/>
      <c r="HD39" s="65"/>
      <c r="HE39" s="65"/>
      <c r="HF39" s="65"/>
      <c r="HG39" s="65"/>
      <c r="HH39" s="65"/>
      <c r="HI39" s="65"/>
      <c r="HJ39" s="65"/>
      <c r="HK39" s="65"/>
      <c r="HL39" s="65"/>
      <c r="HM39" s="65"/>
      <c r="HN39" s="65"/>
      <c r="HO39" s="65"/>
      <c r="HP39" s="65"/>
      <c r="HQ39" s="65"/>
      <c r="HR39" s="65"/>
      <c r="HS39" s="65"/>
      <c r="HT39" s="65"/>
      <c r="HU39" s="65"/>
      <c r="HV39" s="65"/>
      <c r="HW39" s="65"/>
      <c r="HX39" s="65"/>
      <c r="HY39" s="65"/>
      <c r="HZ39" s="65"/>
      <c r="IA39" s="65"/>
      <c r="IB39" s="65"/>
      <c r="IC39" s="65"/>
      <c r="ID39" s="65"/>
      <c r="IE39" s="65"/>
      <c r="IF39" s="65"/>
      <c r="IG39" s="65"/>
      <c r="IH39" s="65"/>
      <c r="II39" s="65"/>
      <c r="IJ39" s="65"/>
      <c r="IK39" s="65"/>
      <c r="IL39" s="65"/>
      <c r="IM39" s="65"/>
      <c r="IN39" s="65"/>
      <c r="IO39" s="65"/>
      <c r="IP39" s="65"/>
      <c r="IQ39" s="65"/>
      <c r="IR39" s="65"/>
      <c r="IS39" s="65"/>
      <c r="IT39" s="65"/>
      <c r="IU39" s="65"/>
    </row>
    <row r="40" spans="1:255" s="66" customFormat="1" ht="12" customHeight="1" x14ac:dyDescent="0.25">
      <c r="A40" s="60"/>
      <c r="B40" s="61" t="s">
        <v>30</v>
      </c>
      <c r="C40" s="62" t="s">
        <v>28</v>
      </c>
      <c r="D40" s="62">
        <v>1</v>
      </c>
      <c r="E40" s="62" t="s">
        <v>92</v>
      </c>
      <c r="F40" s="63">
        <v>36750</v>
      </c>
      <c r="G40" s="64">
        <f t="shared" si="2"/>
        <v>36750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  <c r="EH40" s="65"/>
      <c r="EI40" s="65"/>
      <c r="EJ40" s="65"/>
      <c r="EK40" s="65"/>
      <c r="EL40" s="65"/>
      <c r="EM40" s="65"/>
      <c r="EN40" s="65"/>
      <c r="EO40" s="65"/>
      <c r="EP40" s="65"/>
      <c r="EQ40" s="65"/>
      <c r="ER40" s="65"/>
      <c r="ES40" s="65"/>
      <c r="ET40" s="65"/>
      <c r="EU40" s="65"/>
      <c r="EV40" s="65"/>
      <c r="EW40" s="65"/>
      <c r="EX40" s="65"/>
      <c r="EY40" s="65"/>
      <c r="EZ40" s="65"/>
      <c r="FA40" s="65"/>
      <c r="FB40" s="65"/>
      <c r="FC40" s="65"/>
      <c r="FD40" s="65"/>
      <c r="FE40" s="65"/>
      <c r="FF40" s="65"/>
      <c r="FG40" s="65"/>
      <c r="FH40" s="65"/>
      <c r="FI40" s="65"/>
      <c r="FJ40" s="65"/>
      <c r="FK40" s="65"/>
      <c r="FL40" s="65"/>
      <c r="FM40" s="65"/>
      <c r="FN40" s="65"/>
      <c r="FO40" s="65"/>
      <c r="FP40" s="65"/>
      <c r="FQ40" s="65"/>
      <c r="FR40" s="65"/>
      <c r="FS40" s="65"/>
      <c r="FT40" s="65"/>
      <c r="FU40" s="65"/>
      <c r="FV40" s="65"/>
      <c r="FW40" s="65"/>
      <c r="FX40" s="65"/>
      <c r="FY40" s="65"/>
      <c r="FZ40" s="65"/>
      <c r="GA40" s="65"/>
      <c r="GB40" s="65"/>
      <c r="GC40" s="65"/>
      <c r="GD40" s="65"/>
      <c r="GE40" s="65"/>
      <c r="GF40" s="65"/>
      <c r="GG40" s="65"/>
      <c r="GH40" s="65"/>
      <c r="GI40" s="65"/>
      <c r="GJ40" s="65"/>
      <c r="GK40" s="65"/>
      <c r="GL40" s="65"/>
      <c r="GM40" s="65"/>
      <c r="GN40" s="65"/>
      <c r="GO40" s="65"/>
      <c r="GP40" s="65"/>
      <c r="GQ40" s="65"/>
      <c r="GR40" s="65"/>
      <c r="GS40" s="65"/>
      <c r="GT40" s="65"/>
      <c r="GU40" s="65"/>
      <c r="GV40" s="65"/>
      <c r="GW40" s="65"/>
      <c r="GX40" s="65"/>
      <c r="GY40" s="65"/>
      <c r="GZ40" s="65"/>
      <c r="HA40" s="65"/>
      <c r="HB40" s="65"/>
      <c r="HC40" s="65"/>
      <c r="HD40" s="65"/>
      <c r="HE40" s="65"/>
      <c r="HF40" s="65"/>
      <c r="HG40" s="65"/>
      <c r="HH40" s="65"/>
      <c r="HI40" s="65"/>
      <c r="HJ40" s="65"/>
      <c r="HK40" s="65"/>
      <c r="HL40" s="65"/>
      <c r="HM40" s="65"/>
      <c r="HN40" s="65"/>
      <c r="HO40" s="65"/>
      <c r="HP40" s="65"/>
      <c r="HQ40" s="65"/>
      <c r="HR40" s="65"/>
      <c r="HS40" s="65"/>
      <c r="HT40" s="65"/>
      <c r="HU40" s="65"/>
      <c r="HV40" s="65"/>
      <c r="HW40" s="65"/>
      <c r="HX40" s="65"/>
      <c r="HY40" s="65"/>
      <c r="HZ40" s="65"/>
      <c r="IA40" s="65"/>
      <c r="IB40" s="65"/>
      <c r="IC40" s="65"/>
      <c r="ID40" s="65"/>
      <c r="IE40" s="65"/>
      <c r="IF40" s="65"/>
      <c r="IG40" s="65"/>
      <c r="IH40" s="65"/>
      <c r="II40" s="65"/>
      <c r="IJ40" s="65"/>
      <c r="IK40" s="65"/>
      <c r="IL40" s="65"/>
      <c r="IM40" s="65"/>
      <c r="IN40" s="65"/>
      <c r="IO40" s="65"/>
      <c r="IP40" s="65"/>
      <c r="IQ40" s="65"/>
      <c r="IR40" s="65"/>
      <c r="IS40" s="65"/>
      <c r="IT40" s="65"/>
      <c r="IU40" s="65"/>
    </row>
    <row r="41" spans="1:255" s="66" customFormat="1" ht="12" customHeight="1" x14ac:dyDescent="0.25">
      <c r="A41" s="60"/>
      <c r="B41" s="61" t="s">
        <v>116</v>
      </c>
      <c r="C41" s="62" t="s">
        <v>28</v>
      </c>
      <c r="D41" s="62">
        <v>1</v>
      </c>
      <c r="E41" s="62" t="s">
        <v>89</v>
      </c>
      <c r="F41" s="63">
        <v>26250</v>
      </c>
      <c r="G41" s="64">
        <f t="shared" si="2"/>
        <v>26250</v>
      </c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  <c r="EN41" s="65"/>
      <c r="EO41" s="65"/>
      <c r="EP41" s="65"/>
      <c r="EQ41" s="65"/>
      <c r="ER41" s="65"/>
      <c r="ES41" s="65"/>
      <c r="ET41" s="65"/>
      <c r="EU41" s="65"/>
      <c r="EV41" s="65"/>
      <c r="EW41" s="65"/>
      <c r="EX41" s="65"/>
      <c r="EY41" s="65"/>
      <c r="EZ41" s="65"/>
      <c r="FA41" s="65"/>
      <c r="FB41" s="65"/>
      <c r="FC41" s="65"/>
      <c r="FD41" s="65"/>
      <c r="FE41" s="65"/>
      <c r="FF41" s="65"/>
      <c r="FG41" s="65"/>
      <c r="FH41" s="65"/>
      <c r="FI41" s="65"/>
      <c r="FJ41" s="65"/>
      <c r="FK41" s="65"/>
      <c r="FL41" s="65"/>
      <c r="FM41" s="65"/>
      <c r="FN41" s="65"/>
      <c r="FO41" s="65"/>
      <c r="FP41" s="65"/>
      <c r="FQ41" s="65"/>
      <c r="FR41" s="65"/>
      <c r="FS41" s="65"/>
      <c r="FT41" s="65"/>
      <c r="FU41" s="65"/>
      <c r="FV41" s="65"/>
      <c r="FW41" s="65"/>
      <c r="FX41" s="65"/>
      <c r="FY41" s="65"/>
      <c r="FZ41" s="65"/>
      <c r="GA41" s="65"/>
      <c r="GB41" s="65"/>
      <c r="GC41" s="65"/>
      <c r="GD41" s="65"/>
      <c r="GE41" s="65"/>
      <c r="GF41" s="65"/>
      <c r="GG41" s="65"/>
      <c r="GH41" s="65"/>
      <c r="GI41" s="65"/>
      <c r="GJ41" s="65"/>
      <c r="GK41" s="65"/>
      <c r="GL41" s="65"/>
      <c r="GM41" s="65"/>
      <c r="GN41" s="65"/>
      <c r="GO41" s="65"/>
      <c r="GP41" s="65"/>
      <c r="GQ41" s="65"/>
      <c r="GR41" s="65"/>
      <c r="GS41" s="65"/>
      <c r="GT41" s="65"/>
      <c r="GU41" s="65"/>
      <c r="GV41" s="65"/>
      <c r="GW41" s="65"/>
      <c r="GX41" s="65"/>
      <c r="GY41" s="65"/>
      <c r="GZ41" s="65"/>
      <c r="HA41" s="65"/>
      <c r="HB41" s="65"/>
      <c r="HC41" s="65"/>
      <c r="HD41" s="65"/>
      <c r="HE41" s="65"/>
      <c r="HF41" s="65"/>
      <c r="HG41" s="65"/>
      <c r="HH41" s="65"/>
      <c r="HI41" s="65"/>
      <c r="HJ41" s="65"/>
      <c r="HK41" s="65"/>
      <c r="HL41" s="65"/>
      <c r="HM41" s="65"/>
      <c r="HN41" s="65"/>
      <c r="HO41" s="65"/>
      <c r="HP41" s="65"/>
      <c r="HQ41" s="65"/>
      <c r="HR41" s="65"/>
      <c r="HS41" s="65"/>
      <c r="HT41" s="65"/>
      <c r="HU41" s="65"/>
      <c r="HV41" s="65"/>
      <c r="HW41" s="65"/>
      <c r="HX41" s="65"/>
      <c r="HY41" s="65"/>
      <c r="HZ41" s="65"/>
      <c r="IA41" s="65"/>
      <c r="IB41" s="65"/>
      <c r="IC41" s="65"/>
      <c r="ID41" s="65"/>
      <c r="IE41" s="65"/>
      <c r="IF41" s="65"/>
      <c r="IG41" s="65"/>
      <c r="IH41" s="65"/>
      <c r="II41" s="65"/>
      <c r="IJ41" s="65"/>
      <c r="IK41" s="65"/>
      <c r="IL41" s="65"/>
      <c r="IM41" s="65"/>
      <c r="IN41" s="65"/>
      <c r="IO41" s="65"/>
      <c r="IP41" s="65"/>
      <c r="IQ41" s="65"/>
      <c r="IR41" s="65"/>
      <c r="IS41" s="65"/>
      <c r="IT41" s="65"/>
      <c r="IU41" s="65"/>
    </row>
    <row r="42" spans="1:255" s="66" customFormat="1" ht="12" customHeight="1" x14ac:dyDescent="0.25">
      <c r="A42" s="60"/>
      <c r="B42" s="61" t="s">
        <v>31</v>
      </c>
      <c r="C42" s="62" t="s">
        <v>28</v>
      </c>
      <c r="D42" s="62">
        <v>1</v>
      </c>
      <c r="E42" s="62" t="s">
        <v>94</v>
      </c>
      <c r="F42" s="63">
        <v>26250</v>
      </c>
      <c r="G42" s="64">
        <f t="shared" si="2"/>
        <v>26250</v>
      </c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65"/>
      <c r="ED42" s="65"/>
      <c r="EE42" s="65"/>
      <c r="EF42" s="65"/>
      <c r="EG42" s="65"/>
      <c r="EH42" s="65"/>
      <c r="EI42" s="65"/>
      <c r="EJ42" s="65"/>
      <c r="EK42" s="65"/>
      <c r="EL42" s="65"/>
      <c r="EM42" s="65"/>
      <c r="EN42" s="65"/>
      <c r="EO42" s="65"/>
      <c r="EP42" s="65"/>
      <c r="EQ42" s="65"/>
      <c r="ER42" s="65"/>
      <c r="ES42" s="65"/>
      <c r="ET42" s="65"/>
      <c r="EU42" s="65"/>
      <c r="EV42" s="65"/>
      <c r="EW42" s="65"/>
      <c r="EX42" s="65"/>
      <c r="EY42" s="65"/>
      <c r="EZ42" s="65"/>
      <c r="FA42" s="65"/>
      <c r="FB42" s="65"/>
      <c r="FC42" s="65"/>
      <c r="FD42" s="65"/>
      <c r="FE42" s="65"/>
      <c r="FF42" s="65"/>
      <c r="FG42" s="65"/>
      <c r="FH42" s="65"/>
      <c r="FI42" s="65"/>
      <c r="FJ42" s="65"/>
      <c r="FK42" s="65"/>
      <c r="FL42" s="65"/>
      <c r="FM42" s="65"/>
      <c r="FN42" s="65"/>
      <c r="FO42" s="65"/>
      <c r="FP42" s="65"/>
      <c r="FQ42" s="65"/>
      <c r="FR42" s="65"/>
      <c r="FS42" s="65"/>
      <c r="FT42" s="65"/>
      <c r="FU42" s="65"/>
      <c r="FV42" s="65"/>
      <c r="FW42" s="65"/>
      <c r="FX42" s="65"/>
      <c r="FY42" s="65"/>
      <c r="FZ42" s="65"/>
      <c r="GA42" s="65"/>
      <c r="GB42" s="65"/>
      <c r="GC42" s="65"/>
      <c r="GD42" s="65"/>
      <c r="GE42" s="65"/>
      <c r="GF42" s="65"/>
      <c r="GG42" s="65"/>
      <c r="GH42" s="65"/>
      <c r="GI42" s="65"/>
      <c r="GJ42" s="65"/>
      <c r="GK42" s="65"/>
      <c r="GL42" s="65"/>
      <c r="GM42" s="65"/>
      <c r="GN42" s="65"/>
      <c r="GO42" s="65"/>
      <c r="GP42" s="65"/>
      <c r="GQ42" s="65"/>
      <c r="GR42" s="65"/>
      <c r="GS42" s="65"/>
      <c r="GT42" s="65"/>
      <c r="GU42" s="65"/>
      <c r="GV42" s="65"/>
      <c r="GW42" s="65"/>
      <c r="GX42" s="65"/>
      <c r="GY42" s="65"/>
      <c r="GZ42" s="65"/>
      <c r="HA42" s="65"/>
      <c r="HB42" s="65"/>
      <c r="HC42" s="65"/>
      <c r="HD42" s="65"/>
      <c r="HE42" s="65"/>
      <c r="HF42" s="65"/>
      <c r="HG42" s="65"/>
      <c r="HH42" s="65"/>
      <c r="HI42" s="65"/>
      <c r="HJ42" s="65"/>
      <c r="HK42" s="65"/>
      <c r="HL42" s="65"/>
      <c r="HM42" s="65"/>
      <c r="HN42" s="65"/>
      <c r="HO42" s="65"/>
      <c r="HP42" s="65"/>
      <c r="HQ42" s="65"/>
      <c r="HR42" s="65"/>
      <c r="HS42" s="65"/>
      <c r="HT42" s="65"/>
      <c r="HU42" s="65"/>
      <c r="HV42" s="65"/>
      <c r="HW42" s="65"/>
      <c r="HX42" s="65"/>
      <c r="HY42" s="65"/>
      <c r="HZ42" s="65"/>
      <c r="IA42" s="65"/>
      <c r="IB42" s="65"/>
      <c r="IC42" s="65"/>
      <c r="ID42" s="65"/>
      <c r="IE42" s="65"/>
      <c r="IF42" s="65"/>
      <c r="IG42" s="65"/>
      <c r="IH42" s="65"/>
      <c r="II42" s="65"/>
      <c r="IJ42" s="65"/>
      <c r="IK42" s="65"/>
      <c r="IL42" s="65"/>
      <c r="IM42" s="65"/>
      <c r="IN42" s="65"/>
      <c r="IO42" s="65"/>
      <c r="IP42" s="65"/>
      <c r="IQ42" s="65"/>
      <c r="IR42" s="65"/>
      <c r="IS42" s="65"/>
      <c r="IT42" s="65"/>
      <c r="IU42" s="65"/>
    </row>
    <row r="43" spans="1:255" s="66" customFormat="1" ht="12" customHeight="1" x14ac:dyDescent="0.25">
      <c r="A43" s="60"/>
      <c r="B43" s="61" t="s">
        <v>93</v>
      </c>
      <c r="C43" s="62" t="s">
        <v>28</v>
      </c>
      <c r="D43" s="62">
        <v>1</v>
      </c>
      <c r="E43" s="62" t="s">
        <v>89</v>
      </c>
      <c r="F43" s="63">
        <v>36750</v>
      </c>
      <c r="G43" s="64">
        <f t="shared" si="2"/>
        <v>36750</v>
      </c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  <c r="EO43" s="65"/>
      <c r="EP43" s="65"/>
      <c r="EQ43" s="65"/>
      <c r="ER43" s="65"/>
      <c r="ES43" s="65"/>
      <c r="ET43" s="65"/>
      <c r="EU43" s="65"/>
      <c r="EV43" s="65"/>
      <c r="EW43" s="65"/>
      <c r="EX43" s="65"/>
      <c r="EY43" s="65"/>
      <c r="EZ43" s="65"/>
      <c r="FA43" s="65"/>
      <c r="FB43" s="65"/>
      <c r="FC43" s="65"/>
      <c r="FD43" s="65"/>
      <c r="FE43" s="65"/>
      <c r="FF43" s="65"/>
      <c r="FG43" s="65"/>
      <c r="FH43" s="65"/>
      <c r="FI43" s="65"/>
      <c r="FJ43" s="65"/>
      <c r="FK43" s="65"/>
      <c r="FL43" s="65"/>
      <c r="FM43" s="65"/>
      <c r="FN43" s="65"/>
      <c r="FO43" s="65"/>
      <c r="FP43" s="65"/>
      <c r="FQ43" s="65"/>
      <c r="FR43" s="65"/>
      <c r="FS43" s="65"/>
      <c r="FT43" s="65"/>
      <c r="FU43" s="65"/>
      <c r="FV43" s="65"/>
      <c r="FW43" s="65"/>
      <c r="FX43" s="65"/>
      <c r="FY43" s="65"/>
      <c r="FZ43" s="65"/>
      <c r="GA43" s="65"/>
      <c r="GB43" s="65"/>
      <c r="GC43" s="65"/>
      <c r="GD43" s="65"/>
      <c r="GE43" s="65"/>
      <c r="GF43" s="65"/>
      <c r="GG43" s="65"/>
      <c r="GH43" s="65"/>
      <c r="GI43" s="65"/>
      <c r="GJ43" s="65"/>
      <c r="GK43" s="65"/>
      <c r="GL43" s="65"/>
      <c r="GM43" s="65"/>
      <c r="GN43" s="65"/>
      <c r="GO43" s="65"/>
      <c r="GP43" s="65"/>
      <c r="GQ43" s="65"/>
      <c r="GR43" s="65"/>
      <c r="GS43" s="65"/>
      <c r="GT43" s="65"/>
      <c r="GU43" s="65"/>
      <c r="GV43" s="65"/>
      <c r="GW43" s="65"/>
      <c r="GX43" s="65"/>
      <c r="GY43" s="65"/>
      <c r="GZ43" s="65"/>
      <c r="HA43" s="65"/>
      <c r="HB43" s="65"/>
      <c r="HC43" s="65"/>
      <c r="HD43" s="65"/>
      <c r="HE43" s="65"/>
      <c r="HF43" s="65"/>
      <c r="HG43" s="65"/>
      <c r="HH43" s="65"/>
      <c r="HI43" s="65"/>
      <c r="HJ43" s="65"/>
      <c r="HK43" s="65"/>
      <c r="HL43" s="65"/>
      <c r="HM43" s="65"/>
      <c r="HN43" s="65"/>
      <c r="HO43" s="65"/>
      <c r="HP43" s="65"/>
      <c r="HQ43" s="65"/>
      <c r="HR43" s="65"/>
      <c r="HS43" s="65"/>
      <c r="HT43" s="65"/>
      <c r="HU43" s="65"/>
      <c r="HV43" s="65"/>
      <c r="HW43" s="65"/>
      <c r="HX43" s="65"/>
      <c r="HY43" s="65"/>
      <c r="HZ43" s="65"/>
      <c r="IA43" s="65"/>
      <c r="IB43" s="65"/>
      <c r="IC43" s="65"/>
      <c r="ID43" s="65"/>
      <c r="IE43" s="65"/>
      <c r="IF43" s="65"/>
      <c r="IG43" s="65"/>
      <c r="IH43" s="65"/>
      <c r="II43" s="65"/>
      <c r="IJ43" s="65"/>
      <c r="IK43" s="65"/>
      <c r="IL43" s="65"/>
      <c r="IM43" s="65"/>
      <c r="IN43" s="65"/>
      <c r="IO43" s="65"/>
      <c r="IP43" s="65"/>
      <c r="IQ43" s="65"/>
      <c r="IR43" s="65"/>
      <c r="IS43" s="65"/>
      <c r="IT43" s="65"/>
      <c r="IU43" s="65"/>
    </row>
    <row r="44" spans="1:255" s="66" customFormat="1" ht="12" customHeight="1" x14ac:dyDescent="0.25">
      <c r="A44" s="60"/>
      <c r="B44" s="61" t="s">
        <v>33</v>
      </c>
      <c r="C44" s="62" t="s">
        <v>28</v>
      </c>
      <c r="D44" s="62">
        <v>1</v>
      </c>
      <c r="E44" s="62" t="s">
        <v>89</v>
      </c>
      <c r="F44" s="63">
        <v>31500</v>
      </c>
      <c r="G44" s="64">
        <f t="shared" si="2"/>
        <v>31500</v>
      </c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  <c r="DT44" s="65"/>
      <c r="DU44" s="65"/>
      <c r="DV44" s="65"/>
      <c r="DW44" s="65"/>
      <c r="DX44" s="65"/>
      <c r="DY44" s="65"/>
      <c r="DZ44" s="65"/>
      <c r="EA44" s="65"/>
      <c r="EB44" s="65"/>
      <c r="EC44" s="65"/>
      <c r="ED44" s="65"/>
      <c r="EE44" s="65"/>
      <c r="EF44" s="65"/>
      <c r="EG44" s="65"/>
      <c r="EH44" s="65"/>
      <c r="EI44" s="65"/>
      <c r="EJ44" s="65"/>
      <c r="EK44" s="65"/>
      <c r="EL44" s="65"/>
      <c r="EM44" s="65"/>
      <c r="EN44" s="65"/>
      <c r="EO44" s="65"/>
      <c r="EP44" s="65"/>
      <c r="EQ44" s="65"/>
      <c r="ER44" s="65"/>
      <c r="ES44" s="65"/>
      <c r="ET44" s="65"/>
      <c r="EU44" s="65"/>
      <c r="EV44" s="65"/>
      <c r="EW44" s="65"/>
      <c r="EX44" s="65"/>
      <c r="EY44" s="65"/>
      <c r="EZ44" s="65"/>
      <c r="FA44" s="65"/>
      <c r="FB44" s="65"/>
      <c r="FC44" s="65"/>
      <c r="FD44" s="65"/>
      <c r="FE44" s="65"/>
      <c r="FF44" s="65"/>
      <c r="FG44" s="65"/>
      <c r="FH44" s="65"/>
      <c r="FI44" s="65"/>
      <c r="FJ44" s="65"/>
      <c r="FK44" s="65"/>
      <c r="FL44" s="65"/>
      <c r="FM44" s="65"/>
      <c r="FN44" s="65"/>
      <c r="FO44" s="65"/>
      <c r="FP44" s="65"/>
      <c r="FQ44" s="65"/>
      <c r="FR44" s="65"/>
      <c r="FS44" s="65"/>
      <c r="FT44" s="65"/>
      <c r="FU44" s="65"/>
      <c r="FV44" s="65"/>
      <c r="FW44" s="65"/>
      <c r="FX44" s="65"/>
      <c r="FY44" s="65"/>
      <c r="FZ44" s="65"/>
      <c r="GA44" s="65"/>
      <c r="GB44" s="65"/>
      <c r="GC44" s="65"/>
      <c r="GD44" s="65"/>
      <c r="GE44" s="65"/>
      <c r="GF44" s="65"/>
      <c r="GG44" s="65"/>
      <c r="GH44" s="65"/>
      <c r="GI44" s="65"/>
      <c r="GJ44" s="65"/>
      <c r="GK44" s="65"/>
      <c r="GL44" s="65"/>
      <c r="GM44" s="65"/>
      <c r="GN44" s="65"/>
      <c r="GO44" s="65"/>
      <c r="GP44" s="65"/>
      <c r="GQ44" s="65"/>
      <c r="GR44" s="65"/>
      <c r="GS44" s="65"/>
      <c r="GT44" s="65"/>
      <c r="GU44" s="65"/>
      <c r="GV44" s="65"/>
      <c r="GW44" s="65"/>
      <c r="GX44" s="65"/>
      <c r="GY44" s="65"/>
      <c r="GZ44" s="65"/>
      <c r="HA44" s="65"/>
      <c r="HB44" s="65"/>
      <c r="HC44" s="65"/>
      <c r="HD44" s="65"/>
      <c r="HE44" s="65"/>
      <c r="HF44" s="65"/>
      <c r="HG44" s="65"/>
      <c r="HH44" s="65"/>
      <c r="HI44" s="65"/>
      <c r="HJ44" s="65"/>
      <c r="HK44" s="65"/>
      <c r="HL44" s="65"/>
      <c r="HM44" s="65"/>
      <c r="HN44" s="65"/>
      <c r="HO44" s="65"/>
      <c r="HP44" s="65"/>
      <c r="HQ44" s="65"/>
      <c r="HR44" s="65"/>
      <c r="HS44" s="65"/>
      <c r="HT44" s="65"/>
      <c r="HU44" s="65"/>
      <c r="HV44" s="65"/>
      <c r="HW44" s="65"/>
      <c r="HX44" s="65"/>
      <c r="HY44" s="65"/>
      <c r="HZ44" s="65"/>
      <c r="IA44" s="65"/>
      <c r="IB44" s="65"/>
      <c r="IC44" s="65"/>
      <c r="ID44" s="65"/>
      <c r="IE44" s="65"/>
      <c r="IF44" s="65"/>
      <c r="IG44" s="65"/>
      <c r="IH44" s="65"/>
      <c r="II44" s="65"/>
      <c r="IJ44" s="65"/>
      <c r="IK44" s="65"/>
      <c r="IL44" s="65"/>
      <c r="IM44" s="65"/>
      <c r="IN44" s="65"/>
      <c r="IO44" s="65"/>
      <c r="IP44" s="65"/>
      <c r="IQ44" s="65"/>
      <c r="IR44" s="65"/>
      <c r="IS44" s="65"/>
      <c r="IT44" s="65"/>
      <c r="IU44" s="65"/>
    </row>
    <row r="45" spans="1:255" s="66" customFormat="1" ht="12" customHeight="1" x14ac:dyDescent="0.25">
      <c r="A45" s="60"/>
      <c r="B45" s="61" t="s">
        <v>34</v>
      </c>
      <c r="C45" s="62" t="s">
        <v>28</v>
      </c>
      <c r="D45" s="62">
        <v>1</v>
      </c>
      <c r="E45" s="62" t="s">
        <v>90</v>
      </c>
      <c r="F45" s="63">
        <v>36750</v>
      </c>
      <c r="G45" s="64">
        <f t="shared" si="2"/>
        <v>36750</v>
      </c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  <c r="DQ45" s="65"/>
      <c r="DR45" s="65"/>
      <c r="DS45" s="65"/>
      <c r="DT45" s="65"/>
      <c r="DU45" s="65"/>
      <c r="DV45" s="65"/>
      <c r="DW45" s="65"/>
      <c r="DX45" s="65"/>
      <c r="DY45" s="65"/>
      <c r="DZ45" s="65"/>
      <c r="EA45" s="65"/>
      <c r="EB45" s="65"/>
      <c r="EC45" s="65"/>
      <c r="ED45" s="65"/>
      <c r="EE45" s="65"/>
      <c r="EF45" s="65"/>
      <c r="EG45" s="65"/>
      <c r="EH45" s="65"/>
      <c r="EI45" s="65"/>
      <c r="EJ45" s="65"/>
      <c r="EK45" s="65"/>
      <c r="EL45" s="65"/>
      <c r="EM45" s="65"/>
      <c r="EN45" s="65"/>
      <c r="EO45" s="65"/>
      <c r="EP45" s="65"/>
      <c r="EQ45" s="65"/>
      <c r="ER45" s="65"/>
      <c r="ES45" s="65"/>
      <c r="ET45" s="65"/>
      <c r="EU45" s="65"/>
      <c r="EV45" s="65"/>
      <c r="EW45" s="65"/>
      <c r="EX45" s="65"/>
      <c r="EY45" s="65"/>
      <c r="EZ45" s="65"/>
      <c r="FA45" s="65"/>
      <c r="FB45" s="65"/>
      <c r="FC45" s="65"/>
      <c r="FD45" s="65"/>
      <c r="FE45" s="65"/>
      <c r="FF45" s="65"/>
      <c r="FG45" s="65"/>
      <c r="FH45" s="65"/>
      <c r="FI45" s="65"/>
      <c r="FJ45" s="65"/>
      <c r="FK45" s="65"/>
      <c r="FL45" s="65"/>
      <c r="FM45" s="65"/>
      <c r="FN45" s="65"/>
      <c r="FO45" s="65"/>
      <c r="FP45" s="65"/>
      <c r="FQ45" s="65"/>
      <c r="FR45" s="65"/>
      <c r="FS45" s="65"/>
      <c r="FT45" s="65"/>
      <c r="FU45" s="65"/>
      <c r="FV45" s="65"/>
      <c r="FW45" s="65"/>
      <c r="FX45" s="65"/>
      <c r="FY45" s="65"/>
      <c r="FZ45" s="65"/>
      <c r="GA45" s="65"/>
      <c r="GB45" s="65"/>
      <c r="GC45" s="65"/>
      <c r="GD45" s="65"/>
      <c r="GE45" s="65"/>
      <c r="GF45" s="65"/>
      <c r="GG45" s="65"/>
      <c r="GH45" s="65"/>
      <c r="GI45" s="65"/>
      <c r="GJ45" s="65"/>
      <c r="GK45" s="65"/>
      <c r="GL45" s="65"/>
      <c r="GM45" s="65"/>
      <c r="GN45" s="65"/>
      <c r="GO45" s="65"/>
      <c r="GP45" s="65"/>
      <c r="GQ45" s="65"/>
      <c r="GR45" s="65"/>
      <c r="GS45" s="65"/>
      <c r="GT45" s="65"/>
      <c r="GU45" s="65"/>
      <c r="GV45" s="65"/>
      <c r="GW45" s="65"/>
      <c r="GX45" s="65"/>
      <c r="GY45" s="65"/>
      <c r="GZ45" s="65"/>
      <c r="HA45" s="65"/>
      <c r="HB45" s="65"/>
      <c r="HC45" s="65"/>
      <c r="HD45" s="65"/>
      <c r="HE45" s="65"/>
      <c r="HF45" s="65"/>
      <c r="HG45" s="65"/>
      <c r="HH45" s="65"/>
      <c r="HI45" s="65"/>
      <c r="HJ45" s="65"/>
      <c r="HK45" s="65"/>
      <c r="HL45" s="65"/>
      <c r="HM45" s="65"/>
      <c r="HN45" s="65"/>
      <c r="HO45" s="65"/>
      <c r="HP45" s="65"/>
      <c r="HQ45" s="65"/>
      <c r="HR45" s="65"/>
      <c r="HS45" s="65"/>
      <c r="HT45" s="65"/>
      <c r="HU45" s="65"/>
      <c r="HV45" s="65"/>
      <c r="HW45" s="65"/>
      <c r="HX45" s="65"/>
      <c r="HY45" s="65"/>
      <c r="HZ45" s="65"/>
      <c r="IA45" s="65"/>
      <c r="IB45" s="65"/>
      <c r="IC45" s="65"/>
      <c r="ID45" s="65"/>
      <c r="IE45" s="65"/>
      <c r="IF45" s="65"/>
      <c r="IG45" s="65"/>
      <c r="IH45" s="65"/>
      <c r="II45" s="65"/>
      <c r="IJ45" s="65"/>
      <c r="IK45" s="65"/>
      <c r="IL45" s="65"/>
      <c r="IM45" s="65"/>
      <c r="IN45" s="65"/>
      <c r="IO45" s="65"/>
      <c r="IP45" s="65"/>
      <c r="IQ45" s="65"/>
      <c r="IR45" s="65"/>
      <c r="IS45" s="65"/>
      <c r="IT45" s="65"/>
      <c r="IU45" s="65"/>
    </row>
    <row r="46" spans="1:255" customFormat="1" ht="11.25" customHeight="1" x14ac:dyDescent="0.25">
      <c r="A46" s="44"/>
      <c r="B46" s="67" t="s">
        <v>35</v>
      </c>
      <c r="C46" s="68"/>
      <c r="D46" s="68"/>
      <c r="E46" s="68"/>
      <c r="F46" s="69"/>
      <c r="G46" s="70">
        <f>SUM(G38:G45)</f>
        <v>362250</v>
      </c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  <c r="IL46" s="44"/>
      <c r="IM46" s="44"/>
      <c r="IN46" s="44"/>
      <c r="IO46" s="44"/>
      <c r="IP46" s="44"/>
      <c r="IQ46" s="44"/>
      <c r="IR46" s="44"/>
      <c r="IS46" s="44"/>
      <c r="IT46" s="44"/>
      <c r="IU46" s="44"/>
    </row>
    <row r="47" spans="1:255" customFormat="1" ht="15.75" customHeight="1" x14ac:dyDescent="0.25">
      <c r="A47" s="52"/>
      <c r="B47" s="71"/>
      <c r="C47" s="72"/>
      <c r="D47" s="72"/>
      <c r="E47" s="72"/>
      <c r="F47" s="73"/>
      <c r="G47" s="73"/>
      <c r="H47" s="44"/>
      <c r="I47" s="44"/>
      <c r="J47" s="44"/>
      <c r="K47" s="7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44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  <c r="IL47" s="44"/>
      <c r="IM47" s="44"/>
      <c r="IN47" s="44"/>
      <c r="IO47" s="44"/>
      <c r="IP47" s="44"/>
      <c r="IQ47" s="44"/>
      <c r="IR47" s="44"/>
      <c r="IS47" s="44"/>
      <c r="IT47" s="44"/>
      <c r="IU47" s="44"/>
    </row>
    <row r="48" spans="1:255" customFormat="1" ht="12" customHeight="1" x14ac:dyDescent="0.25">
      <c r="A48" s="52"/>
      <c r="B48" s="53" t="s">
        <v>36</v>
      </c>
      <c r="C48" s="54"/>
      <c r="D48" s="55"/>
      <c r="E48" s="55"/>
      <c r="F48" s="56"/>
      <c r="G48" s="57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/>
      <c r="GX48" s="44"/>
      <c r="GY48" s="44"/>
      <c r="GZ48" s="44"/>
      <c r="HA48" s="44"/>
      <c r="HB48" s="44"/>
      <c r="HC48" s="44"/>
      <c r="HD48" s="44"/>
      <c r="HE48" s="44"/>
      <c r="HF48" s="44"/>
      <c r="HG48" s="44"/>
      <c r="HH48" s="44"/>
      <c r="HI48" s="44"/>
      <c r="HJ48" s="44"/>
      <c r="HK48" s="44"/>
      <c r="HL48" s="44"/>
      <c r="HM48" s="44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4"/>
      <c r="HY48" s="44"/>
      <c r="HZ48" s="44"/>
      <c r="IA48" s="44"/>
      <c r="IB48" s="44"/>
      <c r="IC48" s="44"/>
      <c r="ID48" s="44"/>
      <c r="IE48" s="44"/>
      <c r="IF48" s="44"/>
      <c r="IG48" s="44"/>
      <c r="IH48" s="44"/>
      <c r="II48" s="44"/>
      <c r="IJ48" s="44"/>
      <c r="IK48" s="44"/>
      <c r="IL48" s="44"/>
      <c r="IM48" s="44"/>
      <c r="IN48" s="44"/>
      <c r="IO48" s="44"/>
      <c r="IP48" s="44"/>
      <c r="IQ48" s="44"/>
      <c r="IR48" s="44"/>
      <c r="IS48" s="44"/>
      <c r="IT48" s="44"/>
      <c r="IU48" s="44"/>
    </row>
    <row r="49" spans="1:255" customFormat="1" ht="24" customHeight="1" x14ac:dyDescent="0.25">
      <c r="A49" s="52"/>
      <c r="B49" s="58" t="s">
        <v>37</v>
      </c>
      <c r="C49" s="59" t="s">
        <v>38</v>
      </c>
      <c r="D49" s="59" t="s">
        <v>39</v>
      </c>
      <c r="E49" s="58" t="s">
        <v>19</v>
      </c>
      <c r="F49" s="59" t="s">
        <v>20</v>
      </c>
      <c r="G49" s="58" t="s">
        <v>21</v>
      </c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/>
      <c r="GV49" s="44"/>
      <c r="GW49" s="44"/>
      <c r="GX49" s="44"/>
      <c r="GY49" s="44"/>
      <c r="GZ49" s="44"/>
      <c r="HA49" s="44"/>
      <c r="HB49" s="44"/>
      <c r="HC49" s="44"/>
      <c r="HD49" s="44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4"/>
      <c r="HZ49" s="44"/>
      <c r="IA49" s="44"/>
      <c r="IB49" s="44"/>
      <c r="IC49" s="44"/>
      <c r="ID49" s="44"/>
      <c r="IE49" s="44"/>
      <c r="IF49" s="44"/>
      <c r="IG49" s="44"/>
      <c r="IH49" s="44"/>
      <c r="II49" s="44"/>
      <c r="IJ49" s="44"/>
      <c r="IK49" s="44"/>
      <c r="IL49" s="44"/>
      <c r="IM49" s="44"/>
      <c r="IN49" s="44"/>
      <c r="IO49" s="44"/>
      <c r="IP49" s="44"/>
      <c r="IQ49" s="44"/>
      <c r="IR49" s="44"/>
      <c r="IS49" s="44"/>
      <c r="IT49" s="44"/>
      <c r="IU49" s="44"/>
    </row>
    <row r="50" spans="1:255" s="66" customFormat="1" ht="12" customHeight="1" x14ac:dyDescent="0.25">
      <c r="A50" s="60"/>
      <c r="B50" s="92" t="s">
        <v>40</v>
      </c>
      <c r="C50" s="62"/>
      <c r="D50" s="62"/>
      <c r="E50" s="62"/>
      <c r="F50" s="63"/>
      <c r="G50" s="64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5"/>
      <c r="DA50" s="65"/>
      <c r="DB50" s="65"/>
      <c r="DC50" s="65"/>
      <c r="DD50" s="65"/>
      <c r="DE50" s="65"/>
      <c r="DF50" s="65"/>
      <c r="DG50" s="65"/>
      <c r="DH50" s="65"/>
      <c r="DI50" s="65"/>
      <c r="DJ50" s="65"/>
      <c r="DK50" s="65"/>
      <c r="DL50" s="65"/>
      <c r="DM50" s="65"/>
      <c r="DN50" s="65"/>
      <c r="DO50" s="65"/>
      <c r="DP50" s="65"/>
      <c r="DQ50" s="65"/>
      <c r="DR50" s="65"/>
      <c r="DS50" s="65"/>
      <c r="DT50" s="65"/>
      <c r="DU50" s="65"/>
      <c r="DV50" s="65"/>
      <c r="DW50" s="65"/>
      <c r="DX50" s="65"/>
      <c r="DY50" s="65"/>
      <c r="DZ50" s="65"/>
      <c r="EA50" s="65"/>
      <c r="EB50" s="65"/>
      <c r="EC50" s="65"/>
      <c r="ED50" s="65"/>
      <c r="EE50" s="65"/>
      <c r="EF50" s="65"/>
      <c r="EG50" s="65"/>
      <c r="EH50" s="65"/>
      <c r="EI50" s="65"/>
      <c r="EJ50" s="65"/>
      <c r="EK50" s="65"/>
      <c r="EL50" s="65"/>
      <c r="EM50" s="65"/>
      <c r="EN50" s="65"/>
      <c r="EO50" s="65"/>
      <c r="EP50" s="65"/>
      <c r="EQ50" s="65"/>
      <c r="ER50" s="65"/>
      <c r="ES50" s="65"/>
      <c r="ET50" s="65"/>
      <c r="EU50" s="65"/>
      <c r="EV50" s="65"/>
      <c r="EW50" s="65"/>
      <c r="EX50" s="65"/>
      <c r="EY50" s="65"/>
      <c r="EZ50" s="65"/>
      <c r="FA50" s="65"/>
      <c r="FB50" s="65"/>
      <c r="FC50" s="65"/>
      <c r="FD50" s="65"/>
      <c r="FE50" s="65"/>
      <c r="FF50" s="65"/>
      <c r="FG50" s="65"/>
      <c r="FH50" s="65"/>
      <c r="FI50" s="65"/>
      <c r="FJ50" s="65"/>
      <c r="FK50" s="65"/>
      <c r="FL50" s="65"/>
      <c r="FM50" s="65"/>
      <c r="FN50" s="65"/>
      <c r="FO50" s="65"/>
      <c r="FP50" s="65"/>
      <c r="FQ50" s="65"/>
      <c r="FR50" s="65"/>
      <c r="FS50" s="65"/>
      <c r="FT50" s="65"/>
      <c r="FU50" s="65"/>
      <c r="FV50" s="65"/>
      <c r="FW50" s="65"/>
      <c r="FX50" s="65"/>
      <c r="FY50" s="65"/>
      <c r="FZ50" s="65"/>
      <c r="GA50" s="65"/>
      <c r="GB50" s="65"/>
      <c r="GC50" s="65"/>
      <c r="GD50" s="65"/>
      <c r="GE50" s="65"/>
      <c r="GF50" s="65"/>
      <c r="GG50" s="65"/>
      <c r="GH50" s="65"/>
      <c r="GI50" s="65"/>
      <c r="GJ50" s="65"/>
      <c r="GK50" s="65"/>
      <c r="GL50" s="65"/>
      <c r="GM50" s="65"/>
      <c r="GN50" s="65"/>
      <c r="GO50" s="65"/>
      <c r="GP50" s="65"/>
      <c r="GQ50" s="65"/>
      <c r="GR50" s="65"/>
      <c r="GS50" s="65"/>
      <c r="GT50" s="65"/>
      <c r="GU50" s="65"/>
      <c r="GV50" s="65"/>
      <c r="GW50" s="65"/>
      <c r="GX50" s="65"/>
      <c r="GY50" s="65"/>
      <c r="GZ50" s="65"/>
      <c r="HA50" s="65"/>
      <c r="HB50" s="65"/>
      <c r="HC50" s="65"/>
      <c r="HD50" s="65"/>
      <c r="HE50" s="65"/>
      <c r="HF50" s="65"/>
      <c r="HG50" s="65"/>
      <c r="HH50" s="65"/>
      <c r="HI50" s="65"/>
      <c r="HJ50" s="65"/>
      <c r="HK50" s="65"/>
      <c r="HL50" s="65"/>
      <c r="HM50" s="65"/>
      <c r="HN50" s="65"/>
      <c r="HO50" s="65"/>
      <c r="HP50" s="65"/>
      <c r="HQ50" s="65"/>
      <c r="HR50" s="65"/>
      <c r="HS50" s="65"/>
      <c r="HT50" s="65"/>
      <c r="HU50" s="65"/>
      <c r="HV50" s="65"/>
      <c r="HW50" s="65"/>
      <c r="HX50" s="65"/>
      <c r="HY50" s="65"/>
      <c r="HZ50" s="65"/>
      <c r="IA50" s="65"/>
      <c r="IB50" s="65"/>
      <c r="IC50" s="65"/>
      <c r="ID50" s="65"/>
      <c r="IE50" s="65"/>
      <c r="IF50" s="65"/>
      <c r="IG50" s="65"/>
      <c r="IH50" s="65"/>
      <c r="II50" s="65"/>
      <c r="IJ50" s="65"/>
      <c r="IK50" s="65"/>
      <c r="IL50" s="65"/>
      <c r="IM50" s="65"/>
      <c r="IN50" s="65"/>
      <c r="IO50" s="65"/>
      <c r="IP50" s="65"/>
      <c r="IQ50" s="65"/>
      <c r="IR50" s="65"/>
      <c r="IS50" s="65"/>
      <c r="IT50" s="65"/>
      <c r="IU50" s="65"/>
    </row>
    <row r="51" spans="1:255" s="66" customFormat="1" ht="12" customHeight="1" x14ac:dyDescent="0.25">
      <c r="A51" s="60"/>
      <c r="B51" s="61" t="s">
        <v>106</v>
      </c>
      <c r="C51" s="62" t="s">
        <v>41</v>
      </c>
      <c r="D51" s="62">
        <v>1.5</v>
      </c>
      <c r="E51" s="62" t="s">
        <v>91</v>
      </c>
      <c r="F51" s="63">
        <v>350000</v>
      </c>
      <c r="G51" s="64">
        <f>(D51*F51)</f>
        <v>525000</v>
      </c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  <c r="EO51" s="65"/>
      <c r="EP51" s="65"/>
      <c r="EQ51" s="65"/>
      <c r="ER51" s="65"/>
      <c r="ES51" s="65"/>
      <c r="ET51" s="65"/>
      <c r="EU51" s="65"/>
      <c r="EV51" s="65"/>
      <c r="EW51" s="65"/>
      <c r="EX51" s="65"/>
      <c r="EY51" s="65"/>
      <c r="EZ51" s="65"/>
      <c r="FA51" s="65"/>
      <c r="FB51" s="65"/>
      <c r="FC51" s="65"/>
      <c r="FD51" s="65"/>
      <c r="FE51" s="65"/>
      <c r="FF51" s="65"/>
      <c r="FG51" s="65"/>
      <c r="FH51" s="65"/>
      <c r="FI51" s="65"/>
      <c r="FJ51" s="65"/>
      <c r="FK51" s="65"/>
      <c r="FL51" s="65"/>
      <c r="FM51" s="65"/>
      <c r="FN51" s="65"/>
      <c r="FO51" s="65"/>
      <c r="FP51" s="65"/>
      <c r="FQ51" s="65"/>
      <c r="FR51" s="65"/>
      <c r="FS51" s="65"/>
      <c r="FT51" s="65"/>
      <c r="FU51" s="65"/>
      <c r="FV51" s="65"/>
      <c r="FW51" s="65"/>
      <c r="FX51" s="65"/>
      <c r="FY51" s="65"/>
      <c r="FZ51" s="65"/>
      <c r="GA51" s="65"/>
      <c r="GB51" s="65"/>
      <c r="GC51" s="65"/>
      <c r="GD51" s="65"/>
      <c r="GE51" s="65"/>
      <c r="GF51" s="65"/>
      <c r="GG51" s="65"/>
      <c r="GH51" s="65"/>
      <c r="GI51" s="65"/>
      <c r="GJ51" s="65"/>
      <c r="GK51" s="65"/>
      <c r="GL51" s="65"/>
      <c r="GM51" s="65"/>
      <c r="GN51" s="65"/>
      <c r="GO51" s="65"/>
      <c r="GP51" s="65"/>
      <c r="GQ51" s="65"/>
      <c r="GR51" s="65"/>
      <c r="GS51" s="65"/>
      <c r="GT51" s="65"/>
      <c r="GU51" s="65"/>
      <c r="GV51" s="65"/>
      <c r="GW51" s="65"/>
      <c r="GX51" s="65"/>
      <c r="GY51" s="65"/>
      <c r="GZ51" s="65"/>
      <c r="HA51" s="65"/>
      <c r="HB51" s="65"/>
      <c r="HC51" s="65"/>
      <c r="HD51" s="65"/>
      <c r="HE51" s="65"/>
      <c r="HF51" s="65"/>
      <c r="HG51" s="65"/>
      <c r="HH51" s="65"/>
      <c r="HI51" s="65"/>
      <c r="HJ51" s="65"/>
      <c r="HK51" s="65"/>
      <c r="HL51" s="65"/>
      <c r="HM51" s="65"/>
      <c r="HN51" s="65"/>
      <c r="HO51" s="65"/>
      <c r="HP51" s="65"/>
      <c r="HQ51" s="65"/>
      <c r="HR51" s="65"/>
      <c r="HS51" s="65"/>
      <c r="HT51" s="65"/>
      <c r="HU51" s="65"/>
      <c r="HV51" s="65"/>
      <c r="HW51" s="65"/>
      <c r="HX51" s="65"/>
      <c r="HY51" s="65"/>
      <c r="HZ51" s="65"/>
      <c r="IA51" s="65"/>
      <c r="IB51" s="65"/>
      <c r="IC51" s="65"/>
      <c r="ID51" s="65"/>
      <c r="IE51" s="65"/>
      <c r="IF51" s="65"/>
      <c r="IG51" s="65"/>
      <c r="IH51" s="65"/>
      <c r="II51" s="65"/>
      <c r="IJ51" s="65"/>
      <c r="IK51" s="65"/>
      <c r="IL51" s="65"/>
      <c r="IM51" s="65"/>
      <c r="IN51" s="65"/>
      <c r="IO51" s="65"/>
      <c r="IP51" s="65"/>
      <c r="IQ51" s="65"/>
      <c r="IR51" s="65"/>
      <c r="IS51" s="65"/>
      <c r="IT51" s="65"/>
      <c r="IU51" s="65"/>
    </row>
    <row r="52" spans="1:255" s="66" customFormat="1" ht="12" customHeight="1" x14ac:dyDescent="0.25">
      <c r="A52" s="60"/>
      <c r="B52" s="92" t="s">
        <v>42</v>
      </c>
      <c r="C52" s="62"/>
      <c r="D52" s="62"/>
      <c r="E52" s="62"/>
      <c r="F52" s="63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  <c r="CL52" s="65"/>
      <c r="CM52" s="65"/>
      <c r="CN52" s="65"/>
      <c r="CO52" s="65"/>
      <c r="CP52" s="65"/>
      <c r="CQ52" s="65"/>
      <c r="CR52" s="65"/>
      <c r="CS52" s="65"/>
      <c r="CT52" s="65"/>
      <c r="CU52" s="65"/>
      <c r="CV52" s="65"/>
      <c r="CW52" s="65"/>
      <c r="CX52" s="65"/>
      <c r="CY52" s="65"/>
      <c r="CZ52" s="65"/>
      <c r="DA52" s="65"/>
      <c r="DB52" s="65"/>
      <c r="DC52" s="65"/>
      <c r="DD52" s="65"/>
      <c r="DE52" s="65"/>
      <c r="DF52" s="65"/>
      <c r="DG52" s="65"/>
      <c r="DH52" s="65"/>
      <c r="DI52" s="65"/>
      <c r="DJ52" s="65"/>
      <c r="DK52" s="65"/>
      <c r="DL52" s="65"/>
      <c r="DM52" s="65"/>
      <c r="DN52" s="65"/>
      <c r="DO52" s="65"/>
      <c r="DP52" s="65"/>
      <c r="DQ52" s="65"/>
      <c r="DR52" s="65"/>
      <c r="DS52" s="65"/>
      <c r="DT52" s="65"/>
      <c r="DU52" s="65"/>
      <c r="DV52" s="65"/>
      <c r="DW52" s="65"/>
      <c r="DX52" s="65"/>
      <c r="DY52" s="65"/>
      <c r="DZ52" s="65"/>
      <c r="EA52" s="65"/>
      <c r="EB52" s="65"/>
      <c r="EC52" s="65"/>
      <c r="ED52" s="65"/>
      <c r="EE52" s="65"/>
      <c r="EF52" s="65"/>
      <c r="EG52" s="65"/>
      <c r="EH52" s="65"/>
      <c r="EI52" s="65"/>
      <c r="EJ52" s="65"/>
      <c r="EK52" s="65"/>
      <c r="EL52" s="65"/>
      <c r="EM52" s="65"/>
      <c r="EN52" s="65"/>
      <c r="EO52" s="65"/>
      <c r="EP52" s="65"/>
      <c r="EQ52" s="65"/>
      <c r="ER52" s="65"/>
      <c r="ES52" s="65"/>
      <c r="ET52" s="65"/>
      <c r="EU52" s="65"/>
      <c r="EV52" s="65"/>
      <c r="EW52" s="65"/>
      <c r="EX52" s="65"/>
      <c r="EY52" s="65"/>
      <c r="EZ52" s="65"/>
      <c r="FA52" s="65"/>
      <c r="FB52" s="65"/>
      <c r="FC52" s="65"/>
      <c r="FD52" s="65"/>
      <c r="FE52" s="65"/>
      <c r="FF52" s="65"/>
      <c r="FG52" s="65"/>
      <c r="FH52" s="65"/>
      <c r="FI52" s="65"/>
      <c r="FJ52" s="65"/>
      <c r="FK52" s="65"/>
      <c r="FL52" s="65"/>
      <c r="FM52" s="65"/>
      <c r="FN52" s="65"/>
      <c r="FO52" s="65"/>
      <c r="FP52" s="65"/>
      <c r="FQ52" s="65"/>
      <c r="FR52" s="65"/>
      <c r="FS52" s="65"/>
      <c r="FT52" s="65"/>
      <c r="FU52" s="65"/>
      <c r="FV52" s="65"/>
      <c r="FW52" s="65"/>
      <c r="FX52" s="65"/>
      <c r="FY52" s="65"/>
      <c r="FZ52" s="65"/>
      <c r="GA52" s="65"/>
      <c r="GB52" s="65"/>
      <c r="GC52" s="65"/>
      <c r="GD52" s="65"/>
      <c r="GE52" s="65"/>
      <c r="GF52" s="65"/>
      <c r="GG52" s="65"/>
      <c r="GH52" s="65"/>
      <c r="GI52" s="65"/>
      <c r="GJ52" s="65"/>
      <c r="GK52" s="65"/>
      <c r="GL52" s="65"/>
      <c r="GM52" s="65"/>
      <c r="GN52" s="65"/>
      <c r="GO52" s="65"/>
      <c r="GP52" s="65"/>
      <c r="GQ52" s="65"/>
      <c r="GR52" s="65"/>
      <c r="GS52" s="65"/>
      <c r="GT52" s="65"/>
      <c r="GU52" s="65"/>
      <c r="GV52" s="65"/>
      <c r="GW52" s="65"/>
      <c r="GX52" s="65"/>
      <c r="GY52" s="65"/>
      <c r="GZ52" s="65"/>
      <c r="HA52" s="65"/>
      <c r="HB52" s="65"/>
      <c r="HC52" s="65"/>
      <c r="HD52" s="65"/>
      <c r="HE52" s="65"/>
      <c r="HF52" s="65"/>
      <c r="HG52" s="65"/>
      <c r="HH52" s="65"/>
      <c r="HI52" s="65"/>
      <c r="HJ52" s="65"/>
      <c r="HK52" s="65"/>
      <c r="HL52" s="65"/>
      <c r="HM52" s="65"/>
      <c r="HN52" s="65"/>
      <c r="HO52" s="65"/>
      <c r="HP52" s="65"/>
      <c r="HQ52" s="65"/>
      <c r="HR52" s="65"/>
      <c r="HS52" s="65"/>
      <c r="HT52" s="65"/>
      <c r="HU52" s="65"/>
      <c r="HV52" s="65"/>
      <c r="HW52" s="65"/>
      <c r="HX52" s="65"/>
      <c r="HY52" s="65"/>
      <c r="HZ52" s="65"/>
      <c r="IA52" s="65"/>
      <c r="IB52" s="65"/>
      <c r="IC52" s="65"/>
      <c r="ID52" s="65"/>
      <c r="IE52" s="65"/>
      <c r="IF52" s="65"/>
      <c r="IG52" s="65"/>
      <c r="IH52" s="65"/>
      <c r="II52" s="65"/>
      <c r="IJ52" s="65"/>
      <c r="IK52" s="65"/>
      <c r="IL52" s="65"/>
      <c r="IM52" s="65"/>
      <c r="IN52" s="65"/>
      <c r="IO52" s="65"/>
      <c r="IP52" s="65"/>
      <c r="IQ52" s="65"/>
      <c r="IR52" s="65"/>
      <c r="IS52" s="65"/>
      <c r="IT52" s="65"/>
      <c r="IU52" s="65"/>
    </row>
    <row r="53" spans="1:255" s="66" customFormat="1" ht="12" customHeight="1" x14ac:dyDescent="0.25">
      <c r="A53" s="60"/>
      <c r="B53" s="61" t="s">
        <v>43</v>
      </c>
      <c r="C53" s="62" t="s">
        <v>44</v>
      </c>
      <c r="D53" s="62">
        <v>500</v>
      </c>
      <c r="E53" s="62" t="s">
        <v>100</v>
      </c>
      <c r="F53" s="63">
        <v>1038</v>
      </c>
      <c r="G53" s="64">
        <f>(D53*F53)</f>
        <v>519000</v>
      </c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  <c r="EO53" s="65"/>
      <c r="EP53" s="65"/>
      <c r="EQ53" s="65"/>
      <c r="ER53" s="65"/>
      <c r="ES53" s="65"/>
      <c r="ET53" s="65"/>
      <c r="EU53" s="65"/>
      <c r="EV53" s="65"/>
      <c r="EW53" s="65"/>
      <c r="EX53" s="65"/>
      <c r="EY53" s="65"/>
      <c r="EZ53" s="65"/>
      <c r="FA53" s="65"/>
      <c r="FB53" s="65"/>
      <c r="FC53" s="65"/>
      <c r="FD53" s="65"/>
      <c r="FE53" s="65"/>
      <c r="FF53" s="65"/>
      <c r="FG53" s="65"/>
      <c r="FH53" s="65"/>
      <c r="FI53" s="65"/>
      <c r="FJ53" s="65"/>
      <c r="FK53" s="65"/>
      <c r="FL53" s="65"/>
      <c r="FM53" s="65"/>
      <c r="FN53" s="65"/>
      <c r="FO53" s="65"/>
      <c r="FP53" s="65"/>
      <c r="FQ53" s="65"/>
      <c r="FR53" s="65"/>
      <c r="FS53" s="65"/>
      <c r="FT53" s="65"/>
      <c r="FU53" s="65"/>
      <c r="FV53" s="65"/>
      <c r="FW53" s="65"/>
      <c r="FX53" s="65"/>
      <c r="FY53" s="65"/>
      <c r="FZ53" s="65"/>
      <c r="GA53" s="65"/>
      <c r="GB53" s="65"/>
      <c r="GC53" s="65"/>
      <c r="GD53" s="65"/>
      <c r="GE53" s="65"/>
      <c r="GF53" s="65"/>
      <c r="GG53" s="65"/>
      <c r="GH53" s="65"/>
      <c r="GI53" s="65"/>
      <c r="GJ53" s="65"/>
      <c r="GK53" s="65"/>
      <c r="GL53" s="65"/>
      <c r="GM53" s="65"/>
      <c r="GN53" s="65"/>
      <c r="GO53" s="65"/>
      <c r="GP53" s="65"/>
      <c r="GQ53" s="65"/>
      <c r="GR53" s="65"/>
      <c r="GS53" s="65"/>
      <c r="GT53" s="65"/>
      <c r="GU53" s="65"/>
      <c r="GV53" s="65"/>
      <c r="GW53" s="65"/>
      <c r="GX53" s="65"/>
      <c r="GY53" s="65"/>
      <c r="GZ53" s="65"/>
      <c r="HA53" s="65"/>
      <c r="HB53" s="65"/>
      <c r="HC53" s="65"/>
      <c r="HD53" s="65"/>
      <c r="HE53" s="65"/>
      <c r="HF53" s="65"/>
      <c r="HG53" s="65"/>
      <c r="HH53" s="65"/>
      <c r="HI53" s="65"/>
      <c r="HJ53" s="65"/>
      <c r="HK53" s="65"/>
      <c r="HL53" s="65"/>
      <c r="HM53" s="65"/>
      <c r="HN53" s="65"/>
      <c r="HO53" s="65"/>
      <c r="HP53" s="65"/>
      <c r="HQ53" s="65"/>
      <c r="HR53" s="65"/>
      <c r="HS53" s="65"/>
      <c r="HT53" s="65"/>
      <c r="HU53" s="65"/>
      <c r="HV53" s="65"/>
      <c r="HW53" s="65"/>
      <c r="HX53" s="65"/>
      <c r="HY53" s="65"/>
      <c r="HZ53" s="65"/>
      <c r="IA53" s="65"/>
      <c r="IB53" s="65"/>
      <c r="IC53" s="65"/>
      <c r="ID53" s="65"/>
      <c r="IE53" s="65"/>
      <c r="IF53" s="65"/>
      <c r="IG53" s="65"/>
      <c r="IH53" s="65"/>
      <c r="II53" s="65"/>
      <c r="IJ53" s="65"/>
      <c r="IK53" s="65"/>
      <c r="IL53" s="65"/>
      <c r="IM53" s="65"/>
      <c r="IN53" s="65"/>
      <c r="IO53" s="65"/>
      <c r="IP53" s="65"/>
      <c r="IQ53" s="65"/>
      <c r="IR53" s="65"/>
      <c r="IS53" s="65"/>
      <c r="IT53" s="65"/>
      <c r="IU53" s="65"/>
    </row>
    <row r="54" spans="1:255" s="66" customFormat="1" ht="12" customHeight="1" x14ac:dyDescent="0.25">
      <c r="A54" s="60"/>
      <c r="B54" s="61" t="s">
        <v>107</v>
      </c>
      <c r="C54" s="62" t="s">
        <v>45</v>
      </c>
      <c r="D54" s="62">
        <v>500</v>
      </c>
      <c r="E54" s="62" t="s">
        <v>91</v>
      </c>
      <c r="F54" s="63">
        <v>1031</v>
      </c>
      <c r="G54" s="64">
        <f>(D54*F54)</f>
        <v>515500</v>
      </c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EZ54" s="65"/>
      <c r="FA54" s="65"/>
      <c r="FB54" s="65"/>
      <c r="FC54" s="65"/>
      <c r="FD54" s="65"/>
      <c r="FE54" s="65"/>
      <c r="FF54" s="65"/>
      <c r="FG54" s="65"/>
      <c r="FH54" s="65"/>
      <c r="FI54" s="65"/>
      <c r="FJ54" s="65"/>
      <c r="FK54" s="65"/>
      <c r="FL54" s="65"/>
      <c r="FM54" s="65"/>
      <c r="FN54" s="65"/>
      <c r="FO54" s="65"/>
      <c r="FP54" s="65"/>
      <c r="FQ54" s="65"/>
      <c r="FR54" s="65"/>
      <c r="FS54" s="65"/>
      <c r="FT54" s="65"/>
      <c r="FU54" s="65"/>
      <c r="FV54" s="65"/>
      <c r="FW54" s="65"/>
      <c r="FX54" s="65"/>
      <c r="FY54" s="65"/>
      <c r="FZ54" s="65"/>
      <c r="GA54" s="65"/>
      <c r="GB54" s="65"/>
      <c r="GC54" s="65"/>
      <c r="GD54" s="65"/>
      <c r="GE54" s="65"/>
      <c r="GF54" s="65"/>
      <c r="GG54" s="65"/>
      <c r="GH54" s="65"/>
      <c r="GI54" s="65"/>
      <c r="GJ54" s="65"/>
      <c r="GK54" s="65"/>
      <c r="GL54" s="65"/>
      <c r="GM54" s="65"/>
      <c r="GN54" s="65"/>
      <c r="GO54" s="65"/>
      <c r="GP54" s="65"/>
      <c r="GQ54" s="65"/>
      <c r="GR54" s="65"/>
      <c r="GS54" s="65"/>
      <c r="GT54" s="65"/>
      <c r="GU54" s="65"/>
      <c r="GV54" s="65"/>
      <c r="GW54" s="65"/>
      <c r="GX54" s="65"/>
      <c r="GY54" s="65"/>
      <c r="GZ54" s="65"/>
      <c r="HA54" s="65"/>
      <c r="HB54" s="65"/>
      <c r="HC54" s="65"/>
      <c r="HD54" s="65"/>
      <c r="HE54" s="65"/>
      <c r="HF54" s="65"/>
      <c r="HG54" s="65"/>
      <c r="HH54" s="65"/>
      <c r="HI54" s="65"/>
      <c r="HJ54" s="65"/>
      <c r="HK54" s="65"/>
      <c r="HL54" s="65"/>
      <c r="HM54" s="65"/>
      <c r="HN54" s="65"/>
      <c r="HO54" s="65"/>
      <c r="HP54" s="65"/>
      <c r="HQ54" s="65"/>
      <c r="HR54" s="65"/>
      <c r="HS54" s="65"/>
      <c r="HT54" s="65"/>
      <c r="HU54" s="65"/>
      <c r="HV54" s="65"/>
      <c r="HW54" s="65"/>
      <c r="HX54" s="65"/>
      <c r="HY54" s="65"/>
      <c r="HZ54" s="65"/>
      <c r="IA54" s="65"/>
      <c r="IB54" s="65"/>
      <c r="IC54" s="65"/>
      <c r="ID54" s="65"/>
      <c r="IE54" s="65"/>
      <c r="IF54" s="65"/>
      <c r="IG54" s="65"/>
      <c r="IH54" s="65"/>
      <c r="II54" s="65"/>
      <c r="IJ54" s="65"/>
      <c r="IK54" s="65"/>
      <c r="IL54" s="65"/>
      <c r="IM54" s="65"/>
      <c r="IN54" s="65"/>
      <c r="IO54" s="65"/>
      <c r="IP54" s="65"/>
      <c r="IQ54" s="65"/>
      <c r="IR54" s="65"/>
      <c r="IS54" s="65"/>
      <c r="IT54" s="65"/>
      <c r="IU54" s="65"/>
    </row>
    <row r="55" spans="1:255" s="66" customFormat="1" ht="12" customHeight="1" x14ac:dyDescent="0.25">
      <c r="A55" s="60"/>
      <c r="B55" s="61" t="s">
        <v>112</v>
      </c>
      <c r="C55" s="62" t="s">
        <v>113</v>
      </c>
      <c r="D55" s="62">
        <v>2</v>
      </c>
      <c r="E55" s="62" t="s">
        <v>90</v>
      </c>
      <c r="F55" s="63">
        <v>11710</v>
      </c>
      <c r="G55" s="64">
        <f>(D55*F55)</f>
        <v>23420</v>
      </c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5"/>
      <c r="II55" s="65"/>
      <c r="IJ55" s="65"/>
      <c r="IK55" s="65"/>
      <c r="IL55" s="65"/>
      <c r="IM55" s="65"/>
      <c r="IN55" s="65"/>
      <c r="IO55" s="65"/>
      <c r="IP55" s="65"/>
      <c r="IQ55" s="65"/>
      <c r="IR55" s="65"/>
      <c r="IS55" s="65"/>
      <c r="IT55" s="65"/>
      <c r="IU55" s="65"/>
    </row>
    <row r="56" spans="1:255" s="66" customFormat="1" ht="12" customHeight="1" x14ac:dyDescent="0.25">
      <c r="A56" s="60"/>
      <c r="B56" s="92" t="s">
        <v>46</v>
      </c>
      <c r="C56" s="62"/>
      <c r="D56" s="62"/>
      <c r="E56" s="62"/>
      <c r="F56" s="63"/>
      <c r="G56" s="64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  <c r="EO56" s="65"/>
      <c r="EP56" s="65"/>
      <c r="EQ56" s="65"/>
      <c r="ER56" s="65"/>
      <c r="ES56" s="65"/>
      <c r="ET56" s="65"/>
      <c r="EU56" s="65"/>
      <c r="EV56" s="65"/>
      <c r="EW56" s="65"/>
      <c r="EX56" s="65"/>
      <c r="EY56" s="65"/>
      <c r="EZ56" s="65"/>
      <c r="FA56" s="65"/>
      <c r="FB56" s="65"/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65"/>
      <c r="FO56" s="65"/>
      <c r="FP56" s="65"/>
      <c r="FQ56" s="65"/>
      <c r="FR56" s="65"/>
      <c r="FS56" s="65"/>
      <c r="FT56" s="65"/>
      <c r="FU56" s="65"/>
      <c r="FV56" s="65"/>
      <c r="FW56" s="65"/>
      <c r="FX56" s="65"/>
      <c r="FY56" s="65"/>
      <c r="FZ56" s="65"/>
      <c r="GA56" s="65"/>
      <c r="GB56" s="65"/>
      <c r="GC56" s="65"/>
      <c r="GD56" s="65"/>
      <c r="GE56" s="65"/>
      <c r="GF56" s="65"/>
      <c r="GG56" s="65"/>
      <c r="GH56" s="65"/>
      <c r="GI56" s="65"/>
      <c r="GJ56" s="65"/>
      <c r="GK56" s="65"/>
      <c r="GL56" s="65"/>
      <c r="GM56" s="65"/>
      <c r="GN56" s="65"/>
      <c r="GO56" s="65"/>
      <c r="GP56" s="65"/>
      <c r="GQ56" s="65"/>
      <c r="GR56" s="65"/>
      <c r="GS56" s="65"/>
      <c r="GT56" s="65"/>
      <c r="GU56" s="65"/>
      <c r="GV56" s="65"/>
      <c r="GW56" s="65"/>
      <c r="GX56" s="65"/>
      <c r="GY56" s="65"/>
      <c r="GZ56" s="65"/>
      <c r="HA56" s="65"/>
      <c r="HB56" s="65"/>
      <c r="HC56" s="65"/>
      <c r="HD56" s="65"/>
      <c r="HE56" s="65"/>
      <c r="HF56" s="65"/>
      <c r="HG56" s="65"/>
      <c r="HH56" s="65"/>
      <c r="HI56" s="65"/>
      <c r="HJ56" s="65"/>
      <c r="HK56" s="65"/>
      <c r="HL56" s="65"/>
      <c r="HM56" s="65"/>
      <c r="HN56" s="65"/>
      <c r="HO56" s="65"/>
      <c r="HP56" s="65"/>
      <c r="HQ56" s="65"/>
      <c r="HR56" s="65"/>
      <c r="HS56" s="65"/>
      <c r="HT56" s="65"/>
      <c r="HU56" s="65"/>
      <c r="HV56" s="65"/>
      <c r="HW56" s="65"/>
      <c r="HX56" s="65"/>
      <c r="HY56" s="65"/>
      <c r="HZ56" s="65"/>
      <c r="IA56" s="65"/>
      <c r="IB56" s="65"/>
      <c r="IC56" s="65"/>
      <c r="ID56" s="65"/>
      <c r="IE56" s="65"/>
      <c r="IF56" s="65"/>
      <c r="IG56" s="65"/>
      <c r="IH56" s="65"/>
      <c r="II56" s="65"/>
      <c r="IJ56" s="65"/>
      <c r="IK56" s="65"/>
      <c r="IL56" s="65"/>
      <c r="IM56" s="65"/>
      <c r="IN56" s="65"/>
      <c r="IO56" s="65"/>
      <c r="IP56" s="65"/>
      <c r="IQ56" s="65"/>
      <c r="IR56" s="65"/>
      <c r="IS56" s="65"/>
      <c r="IT56" s="65"/>
      <c r="IU56" s="65"/>
    </row>
    <row r="57" spans="1:255" s="66" customFormat="1" ht="12" customHeight="1" x14ac:dyDescent="0.25">
      <c r="A57" s="60"/>
      <c r="B57" s="61" t="s">
        <v>108</v>
      </c>
      <c r="C57" s="62" t="s">
        <v>113</v>
      </c>
      <c r="D57" s="62">
        <v>4</v>
      </c>
      <c r="E57" s="62" t="s">
        <v>91</v>
      </c>
      <c r="F57" s="63">
        <v>12650</v>
      </c>
      <c r="G57" s="64">
        <f>(D57*F57)</f>
        <v>50600</v>
      </c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  <c r="EN57" s="65"/>
      <c r="EO57" s="65"/>
      <c r="EP57" s="65"/>
      <c r="EQ57" s="65"/>
      <c r="ER57" s="65"/>
      <c r="ES57" s="65"/>
      <c r="ET57" s="65"/>
      <c r="EU57" s="65"/>
      <c r="EV57" s="65"/>
      <c r="EW57" s="65"/>
      <c r="EX57" s="65"/>
      <c r="EY57" s="65"/>
      <c r="EZ57" s="65"/>
      <c r="FA57" s="65"/>
      <c r="FB57" s="65"/>
      <c r="FC57" s="65"/>
      <c r="FD57" s="65"/>
      <c r="FE57" s="65"/>
      <c r="FF57" s="65"/>
      <c r="FG57" s="65"/>
      <c r="FH57" s="65"/>
      <c r="FI57" s="65"/>
      <c r="FJ57" s="65"/>
      <c r="FK57" s="65"/>
      <c r="FL57" s="65"/>
      <c r="FM57" s="65"/>
      <c r="FN57" s="65"/>
      <c r="FO57" s="65"/>
      <c r="FP57" s="65"/>
      <c r="FQ57" s="65"/>
      <c r="FR57" s="65"/>
      <c r="FS57" s="65"/>
      <c r="FT57" s="65"/>
      <c r="FU57" s="65"/>
      <c r="FV57" s="65"/>
      <c r="FW57" s="65"/>
      <c r="FX57" s="65"/>
      <c r="FY57" s="65"/>
      <c r="FZ57" s="65"/>
      <c r="GA57" s="65"/>
      <c r="GB57" s="65"/>
      <c r="GC57" s="65"/>
      <c r="GD57" s="65"/>
      <c r="GE57" s="65"/>
      <c r="GF57" s="65"/>
      <c r="GG57" s="65"/>
      <c r="GH57" s="65"/>
      <c r="GI57" s="65"/>
      <c r="GJ57" s="65"/>
      <c r="GK57" s="65"/>
      <c r="GL57" s="65"/>
      <c r="GM57" s="65"/>
      <c r="GN57" s="65"/>
      <c r="GO57" s="65"/>
      <c r="GP57" s="65"/>
      <c r="GQ57" s="65"/>
      <c r="GR57" s="65"/>
      <c r="GS57" s="65"/>
      <c r="GT57" s="65"/>
      <c r="GU57" s="65"/>
      <c r="GV57" s="65"/>
      <c r="GW57" s="65"/>
      <c r="GX57" s="65"/>
      <c r="GY57" s="65"/>
      <c r="GZ57" s="65"/>
      <c r="HA57" s="65"/>
      <c r="HB57" s="65"/>
      <c r="HC57" s="65"/>
      <c r="HD57" s="65"/>
      <c r="HE57" s="65"/>
      <c r="HF57" s="65"/>
      <c r="HG57" s="65"/>
      <c r="HH57" s="65"/>
      <c r="HI57" s="65"/>
      <c r="HJ57" s="65"/>
      <c r="HK57" s="65"/>
      <c r="HL57" s="65"/>
      <c r="HM57" s="65"/>
      <c r="HN57" s="65"/>
      <c r="HO57" s="65"/>
      <c r="HP57" s="65"/>
      <c r="HQ57" s="65"/>
      <c r="HR57" s="65"/>
      <c r="HS57" s="65"/>
      <c r="HT57" s="65"/>
      <c r="HU57" s="65"/>
      <c r="HV57" s="65"/>
      <c r="HW57" s="65"/>
      <c r="HX57" s="65"/>
      <c r="HY57" s="65"/>
      <c r="HZ57" s="65"/>
      <c r="IA57" s="65"/>
      <c r="IB57" s="65"/>
      <c r="IC57" s="65"/>
      <c r="ID57" s="65"/>
      <c r="IE57" s="65"/>
      <c r="IF57" s="65"/>
      <c r="IG57" s="65"/>
      <c r="IH57" s="65"/>
      <c r="II57" s="65"/>
      <c r="IJ57" s="65"/>
      <c r="IK57" s="65"/>
      <c r="IL57" s="65"/>
      <c r="IM57" s="65"/>
      <c r="IN57" s="65"/>
      <c r="IO57" s="65"/>
      <c r="IP57" s="65"/>
      <c r="IQ57" s="65"/>
      <c r="IR57" s="65"/>
      <c r="IS57" s="65"/>
      <c r="IT57" s="65"/>
      <c r="IU57" s="65"/>
    </row>
    <row r="58" spans="1:255" s="66" customFormat="1" ht="12" customHeight="1" x14ac:dyDescent="0.25">
      <c r="A58" s="60"/>
      <c r="B58" s="61" t="s">
        <v>73</v>
      </c>
      <c r="C58" s="62" t="s">
        <v>44</v>
      </c>
      <c r="D58" s="62">
        <v>0.25</v>
      </c>
      <c r="E58" s="62" t="s">
        <v>72</v>
      </c>
      <c r="F58" s="63">
        <v>43230</v>
      </c>
      <c r="G58" s="64">
        <f>(D58*F58)</f>
        <v>10807.5</v>
      </c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  <c r="EN58" s="65"/>
      <c r="EO58" s="65"/>
      <c r="EP58" s="65"/>
      <c r="EQ58" s="65"/>
      <c r="ER58" s="65"/>
      <c r="ES58" s="65"/>
      <c r="ET58" s="65"/>
      <c r="EU58" s="65"/>
      <c r="EV58" s="65"/>
      <c r="EW58" s="65"/>
      <c r="EX58" s="65"/>
      <c r="EY58" s="65"/>
      <c r="EZ58" s="65"/>
      <c r="FA58" s="65"/>
      <c r="FB58" s="65"/>
      <c r="FC58" s="65"/>
      <c r="FD58" s="65"/>
      <c r="FE58" s="65"/>
      <c r="FF58" s="65"/>
      <c r="FG58" s="65"/>
      <c r="FH58" s="65"/>
      <c r="FI58" s="65"/>
      <c r="FJ58" s="65"/>
      <c r="FK58" s="65"/>
      <c r="FL58" s="65"/>
      <c r="FM58" s="65"/>
      <c r="FN58" s="65"/>
      <c r="FO58" s="65"/>
      <c r="FP58" s="65"/>
      <c r="FQ58" s="65"/>
      <c r="FR58" s="65"/>
      <c r="FS58" s="65"/>
      <c r="FT58" s="65"/>
      <c r="FU58" s="65"/>
      <c r="FV58" s="65"/>
      <c r="FW58" s="65"/>
      <c r="FX58" s="65"/>
      <c r="FY58" s="65"/>
      <c r="FZ58" s="65"/>
      <c r="GA58" s="65"/>
      <c r="GB58" s="65"/>
      <c r="GC58" s="65"/>
      <c r="GD58" s="65"/>
      <c r="GE58" s="65"/>
      <c r="GF58" s="65"/>
      <c r="GG58" s="65"/>
      <c r="GH58" s="65"/>
      <c r="GI58" s="65"/>
      <c r="GJ58" s="65"/>
      <c r="GK58" s="65"/>
      <c r="GL58" s="65"/>
      <c r="GM58" s="65"/>
      <c r="GN58" s="65"/>
      <c r="GO58" s="65"/>
      <c r="GP58" s="65"/>
      <c r="GQ58" s="65"/>
      <c r="GR58" s="65"/>
      <c r="GS58" s="65"/>
      <c r="GT58" s="65"/>
      <c r="GU58" s="65"/>
      <c r="GV58" s="65"/>
      <c r="GW58" s="65"/>
      <c r="GX58" s="65"/>
      <c r="GY58" s="65"/>
      <c r="GZ58" s="65"/>
      <c r="HA58" s="65"/>
      <c r="HB58" s="65"/>
      <c r="HC58" s="65"/>
      <c r="HD58" s="65"/>
      <c r="HE58" s="65"/>
      <c r="HF58" s="65"/>
      <c r="HG58" s="65"/>
      <c r="HH58" s="65"/>
      <c r="HI58" s="65"/>
      <c r="HJ58" s="65"/>
      <c r="HK58" s="65"/>
      <c r="HL58" s="65"/>
      <c r="HM58" s="65"/>
      <c r="HN58" s="65"/>
      <c r="HO58" s="65"/>
      <c r="HP58" s="65"/>
      <c r="HQ58" s="65"/>
      <c r="HR58" s="65"/>
      <c r="HS58" s="65"/>
      <c r="HT58" s="65"/>
      <c r="HU58" s="65"/>
      <c r="HV58" s="65"/>
      <c r="HW58" s="65"/>
      <c r="HX58" s="65"/>
      <c r="HY58" s="65"/>
      <c r="HZ58" s="65"/>
      <c r="IA58" s="65"/>
      <c r="IB58" s="65"/>
      <c r="IC58" s="65"/>
      <c r="ID58" s="65"/>
      <c r="IE58" s="65"/>
      <c r="IF58" s="65"/>
      <c r="IG58" s="65"/>
      <c r="IH58" s="65"/>
      <c r="II58" s="65"/>
      <c r="IJ58" s="65"/>
      <c r="IK58" s="65"/>
      <c r="IL58" s="65"/>
      <c r="IM58" s="65"/>
      <c r="IN58" s="65"/>
      <c r="IO58" s="65"/>
      <c r="IP58" s="65"/>
      <c r="IQ58" s="65"/>
      <c r="IR58" s="65"/>
      <c r="IS58" s="65"/>
      <c r="IT58" s="65"/>
      <c r="IU58" s="65"/>
    </row>
    <row r="59" spans="1:255" s="66" customFormat="1" ht="12" customHeight="1" x14ac:dyDescent="0.25">
      <c r="A59" s="60"/>
      <c r="B59" s="92" t="s">
        <v>47</v>
      </c>
      <c r="C59" s="62"/>
      <c r="D59" s="62"/>
      <c r="E59" s="62"/>
      <c r="F59" s="63"/>
      <c r="G59" s="64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  <c r="EN59" s="65"/>
      <c r="EO59" s="65"/>
      <c r="EP59" s="65"/>
      <c r="EQ59" s="65"/>
      <c r="ER59" s="65"/>
      <c r="ES59" s="65"/>
      <c r="ET59" s="65"/>
      <c r="EU59" s="65"/>
      <c r="EV59" s="65"/>
      <c r="EW59" s="65"/>
      <c r="EX59" s="65"/>
      <c r="EY59" s="65"/>
      <c r="EZ59" s="65"/>
      <c r="FA59" s="65"/>
      <c r="FB59" s="65"/>
      <c r="FC59" s="65"/>
      <c r="FD59" s="65"/>
      <c r="FE59" s="65"/>
      <c r="FF59" s="65"/>
      <c r="FG59" s="65"/>
      <c r="FH59" s="65"/>
      <c r="FI59" s="65"/>
      <c r="FJ59" s="65"/>
      <c r="FK59" s="65"/>
      <c r="FL59" s="65"/>
      <c r="FM59" s="65"/>
      <c r="FN59" s="65"/>
      <c r="FO59" s="65"/>
      <c r="FP59" s="65"/>
      <c r="FQ59" s="65"/>
      <c r="FR59" s="65"/>
      <c r="FS59" s="65"/>
      <c r="FT59" s="65"/>
      <c r="FU59" s="65"/>
      <c r="FV59" s="65"/>
      <c r="FW59" s="65"/>
      <c r="FX59" s="65"/>
      <c r="FY59" s="65"/>
      <c r="FZ59" s="65"/>
      <c r="GA59" s="65"/>
      <c r="GB59" s="65"/>
      <c r="GC59" s="65"/>
      <c r="GD59" s="65"/>
      <c r="GE59" s="65"/>
      <c r="GF59" s="65"/>
      <c r="GG59" s="65"/>
      <c r="GH59" s="65"/>
      <c r="GI59" s="65"/>
      <c r="GJ59" s="65"/>
      <c r="GK59" s="65"/>
      <c r="GL59" s="65"/>
      <c r="GM59" s="65"/>
      <c r="GN59" s="65"/>
      <c r="GO59" s="65"/>
      <c r="GP59" s="65"/>
      <c r="GQ59" s="65"/>
      <c r="GR59" s="65"/>
      <c r="GS59" s="65"/>
      <c r="GT59" s="65"/>
      <c r="GU59" s="65"/>
      <c r="GV59" s="65"/>
      <c r="GW59" s="65"/>
      <c r="GX59" s="65"/>
      <c r="GY59" s="65"/>
      <c r="GZ59" s="65"/>
      <c r="HA59" s="65"/>
      <c r="HB59" s="65"/>
      <c r="HC59" s="65"/>
      <c r="HD59" s="65"/>
      <c r="HE59" s="65"/>
      <c r="HF59" s="65"/>
      <c r="HG59" s="65"/>
      <c r="HH59" s="65"/>
      <c r="HI59" s="65"/>
      <c r="HJ59" s="65"/>
      <c r="HK59" s="65"/>
      <c r="HL59" s="65"/>
      <c r="HM59" s="65"/>
      <c r="HN59" s="65"/>
      <c r="HO59" s="65"/>
      <c r="HP59" s="65"/>
      <c r="HQ59" s="65"/>
      <c r="HR59" s="65"/>
      <c r="HS59" s="65"/>
      <c r="HT59" s="65"/>
      <c r="HU59" s="65"/>
      <c r="HV59" s="65"/>
      <c r="HW59" s="65"/>
      <c r="HX59" s="65"/>
      <c r="HY59" s="65"/>
      <c r="HZ59" s="65"/>
      <c r="IA59" s="65"/>
      <c r="IB59" s="65"/>
      <c r="IC59" s="65"/>
      <c r="ID59" s="65"/>
      <c r="IE59" s="65"/>
      <c r="IF59" s="65"/>
      <c r="IG59" s="65"/>
      <c r="IH59" s="65"/>
      <c r="II59" s="65"/>
      <c r="IJ59" s="65"/>
      <c r="IK59" s="65"/>
      <c r="IL59" s="65"/>
      <c r="IM59" s="65"/>
      <c r="IN59" s="65"/>
      <c r="IO59" s="65"/>
      <c r="IP59" s="65"/>
      <c r="IQ59" s="65"/>
      <c r="IR59" s="65"/>
      <c r="IS59" s="65"/>
      <c r="IT59" s="65"/>
      <c r="IU59" s="65"/>
    </row>
    <row r="60" spans="1:255" s="66" customFormat="1" ht="12" customHeight="1" x14ac:dyDescent="0.25">
      <c r="A60" s="60"/>
      <c r="B60" s="61" t="s">
        <v>114</v>
      </c>
      <c r="C60" s="62" t="s">
        <v>44</v>
      </c>
      <c r="D60" s="62">
        <v>2</v>
      </c>
      <c r="E60" s="62" t="s">
        <v>32</v>
      </c>
      <c r="F60" s="63">
        <v>30180</v>
      </c>
      <c r="G60" s="64">
        <f>(D60*F60)</f>
        <v>60360</v>
      </c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  <c r="EN60" s="65"/>
      <c r="EO60" s="65"/>
      <c r="EP60" s="65"/>
      <c r="EQ60" s="65"/>
      <c r="ER60" s="65"/>
      <c r="ES60" s="65"/>
      <c r="ET60" s="65"/>
      <c r="EU60" s="65"/>
      <c r="EV60" s="65"/>
      <c r="EW60" s="65"/>
      <c r="EX60" s="65"/>
      <c r="EY60" s="65"/>
      <c r="EZ60" s="65"/>
      <c r="FA60" s="65"/>
      <c r="FB60" s="65"/>
      <c r="FC60" s="65"/>
      <c r="FD60" s="65"/>
      <c r="FE60" s="65"/>
      <c r="FF60" s="65"/>
      <c r="FG60" s="65"/>
      <c r="FH60" s="65"/>
      <c r="FI60" s="65"/>
      <c r="FJ60" s="65"/>
      <c r="FK60" s="65"/>
      <c r="FL60" s="65"/>
      <c r="FM60" s="65"/>
      <c r="FN60" s="65"/>
      <c r="FO60" s="65"/>
      <c r="FP60" s="65"/>
      <c r="FQ60" s="65"/>
      <c r="FR60" s="65"/>
      <c r="FS60" s="65"/>
      <c r="FT60" s="65"/>
      <c r="FU60" s="65"/>
      <c r="FV60" s="65"/>
      <c r="FW60" s="65"/>
      <c r="FX60" s="65"/>
      <c r="FY60" s="65"/>
      <c r="FZ60" s="65"/>
      <c r="GA60" s="65"/>
      <c r="GB60" s="65"/>
      <c r="GC60" s="65"/>
      <c r="GD60" s="65"/>
      <c r="GE60" s="65"/>
      <c r="GF60" s="65"/>
      <c r="GG60" s="65"/>
      <c r="GH60" s="65"/>
      <c r="GI60" s="65"/>
      <c r="GJ60" s="65"/>
      <c r="GK60" s="65"/>
      <c r="GL60" s="65"/>
      <c r="GM60" s="65"/>
      <c r="GN60" s="65"/>
      <c r="GO60" s="65"/>
      <c r="GP60" s="65"/>
      <c r="GQ60" s="65"/>
      <c r="GR60" s="65"/>
      <c r="GS60" s="65"/>
      <c r="GT60" s="65"/>
      <c r="GU60" s="65"/>
      <c r="GV60" s="65"/>
      <c r="GW60" s="65"/>
      <c r="GX60" s="65"/>
      <c r="GY60" s="65"/>
      <c r="GZ60" s="65"/>
      <c r="HA60" s="65"/>
      <c r="HB60" s="65"/>
      <c r="HC60" s="65"/>
      <c r="HD60" s="65"/>
      <c r="HE60" s="65"/>
      <c r="HF60" s="65"/>
      <c r="HG60" s="65"/>
      <c r="HH60" s="65"/>
      <c r="HI60" s="65"/>
      <c r="HJ60" s="65"/>
      <c r="HK60" s="65"/>
      <c r="HL60" s="65"/>
      <c r="HM60" s="65"/>
      <c r="HN60" s="65"/>
      <c r="HO60" s="65"/>
      <c r="HP60" s="65"/>
      <c r="HQ60" s="65"/>
      <c r="HR60" s="65"/>
      <c r="HS60" s="65"/>
      <c r="HT60" s="65"/>
      <c r="HU60" s="65"/>
      <c r="HV60" s="65"/>
      <c r="HW60" s="65"/>
      <c r="HX60" s="65"/>
      <c r="HY60" s="65"/>
      <c r="HZ60" s="65"/>
      <c r="IA60" s="65"/>
      <c r="IB60" s="65"/>
      <c r="IC60" s="65"/>
      <c r="ID60" s="65"/>
      <c r="IE60" s="65"/>
      <c r="IF60" s="65"/>
      <c r="IG60" s="65"/>
      <c r="IH60" s="65"/>
      <c r="II60" s="65"/>
      <c r="IJ60" s="65"/>
      <c r="IK60" s="65"/>
      <c r="IL60" s="65"/>
      <c r="IM60" s="65"/>
      <c r="IN60" s="65"/>
      <c r="IO60" s="65"/>
      <c r="IP60" s="65"/>
      <c r="IQ60" s="65"/>
      <c r="IR60" s="65"/>
      <c r="IS60" s="65"/>
      <c r="IT60" s="65"/>
      <c r="IU60" s="65"/>
    </row>
    <row r="61" spans="1:255" s="66" customFormat="1" ht="12" customHeight="1" x14ac:dyDescent="0.25">
      <c r="A61" s="60"/>
      <c r="B61" s="61" t="s">
        <v>109</v>
      </c>
      <c r="C61" s="62" t="s">
        <v>113</v>
      </c>
      <c r="D61" s="62">
        <v>0.5</v>
      </c>
      <c r="E61" s="62" t="s">
        <v>125</v>
      </c>
      <c r="F61" s="63">
        <v>87417</v>
      </c>
      <c r="G61" s="64">
        <f t="shared" ref="G61:G62" si="3">(D61*F61)</f>
        <v>43708.5</v>
      </c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  <c r="EN61" s="65"/>
      <c r="EO61" s="65"/>
      <c r="EP61" s="65"/>
      <c r="EQ61" s="65"/>
      <c r="ER61" s="65"/>
      <c r="ES61" s="65"/>
      <c r="ET61" s="65"/>
      <c r="EU61" s="65"/>
      <c r="EV61" s="65"/>
      <c r="EW61" s="65"/>
      <c r="EX61" s="65"/>
      <c r="EY61" s="65"/>
      <c r="EZ61" s="65"/>
      <c r="FA61" s="65"/>
      <c r="FB61" s="65"/>
      <c r="FC61" s="65"/>
      <c r="FD61" s="65"/>
      <c r="FE61" s="65"/>
      <c r="FF61" s="65"/>
      <c r="FG61" s="65"/>
      <c r="FH61" s="65"/>
      <c r="FI61" s="65"/>
      <c r="FJ61" s="65"/>
      <c r="FK61" s="65"/>
      <c r="FL61" s="65"/>
      <c r="FM61" s="65"/>
      <c r="FN61" s="65"/>
      <c r="FO61" s="65"/>
      <c r="FP61" s="65"/>
      <c r="FQ61" s="65"/>
      <c r="FR61" s="65"/>
      <c r="FS61" s="65"/>
      <c r="FT61" s="65"/>
      <c r="FU61" s="65"/>
      <c r="FV61" s="65"/>
      <c r="FW61" s="65"/>
      <c r="FX61" s="65"/>
      <c r="FY61" s="65"/>
      <c r="FZ61" s="65"/>
      <c r="GA61" s="65"/>
      <c r="GB61" s="65"/>
      <c r="GC61" s="65"/>
      <c r="GD61" s="65"/>
      <c r="GE61" s="65"/>
      <c r="GF61" s="65"/>
      <c r="GG61" s="65"/>
      <c r="GH61" s="65"/>
      <c r="GI61" s="65"/>
      <c r="GJ61" s="65"/>
      <c r="GK61" s="65"/>
      <c r="GL61" s="65"/>
      <c r="GM61" s="65"/>
      <c r="GN61" s="65"/>
      <c r="GO61" s="65"/>
      <c r="GP61" s="65"/>
      <c r="GQ61" s="65"/>
      <c r="GR61" s="65"/>
      <c r="GS61" s="65"/>
      <c r="GT61" s="65"/>
      <c r="GU61" s="65"/>
      <c r="GV61" s="65"/>
      <c r="GW61" s="65"/>
      <c r="GX61" s="65"/>
      <c r="GY61" s="65"/>
      <c r="GZ61" s="65"/>
      <c r="HA61" s="65"/>
      <c r="HB61" s="65"/>
      <c r="HC61" s="65"/>
      <c r="HD61" s="65"/>
      <c r="HE61" s="65"/>
      <c r="HF61" s="65"/>
      <c r="HG61" s="65"/>
      <c r="HH61" s="65"/>
      <c r="HI61" s="65"/>
      <c r="HJ61" s="65"/>
      <c r="HK61" s="65"/>
      <c r="HL61" s="65"/>
      <c r="HM61" s="65"/>
      <c r="HN61" s="65"/>
      <c r="HO61" s="65"/>
      <c r="HP61" s="65"/>
      <c r="HQ61" s="65"/>
      <c r="HR61" s="65"/>
      <c r="HS61" s="65"/>
      <c r="HT61" s="65"/>
      <c r="HU61" s="65"/>
      <c r="HV61" s="65"/>
      <c r="HW61" s="65"/>
      <c r="HX61" s="65"/>
      <c r="HY61" s="65"/>
      <c r="HZ61" s="65"/>
      <c r="IA61" s="65"/>
      <c r="IB61" s="65"/>
      <c r="IC61" s="65"/>
      <c r="ID61" s="65"/>
      <c r="IE61" s="65"/>
      <c r="IF61" s="65"/>
      <c r="IG61" s="65"/>
      <c r="IH61" s="65"/>
      <c r="II61" s="65"/>
      <c r="IJ61" s="65"/>
      <c r="IK61" s="65"/>
      <c r="IL61" s="65"/>
      <c r="IM61" s="65"/>
      <c r="IN61" s="65"/>
      <c r="IO61" s="65"/>
      <c r="IP61" s="65"/>
      <c r="IQ61" s="65"/>
      <c r="IR61" s="65"/>
      <c r="IS61" s="65"/>
      <c r="IT61" s="65"/>
      <c r="IU61" s="65"/>
    </row>
    <row r="62" spans="1:255" s="66" customFormat="1" ht="12" customHeight="1" x14ac:dyDescent="0.25">
      <c r="A62" s="60"/>
      <c r="B62" s="61" t="s">
        <v>110</v>
      </c>
      <c r="C62" s="62" t="s">
        <v>113</v>
      </c>
      <c r="D62" s="62">
        <v>1</v>
      </c>
      <c r="E62" s="62" t="s">
        <v>125</v>
      </c>
      <c r="F62" s="63">
        <v>24800</v>
      </c>
      <c r="G62" s="64">
        <f t="shared" si="3"/>
        <v>24800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  <c r="EO62" s="65"/>
      <c r="EP62" s="65"/>
      <c r="EQ62" s="65"/>
      <c r="ER62" s="65"/>
      <c r="ES62" s="65"/>
      <c r="ET62" s="65"/>
      <c r="EU62" s="65"/>
      <c r="EV62" s="65"/>
      <c r="EW62" s="65"/>
      <c r="EX62" s="65"/>
      <c r="EY62" s="65"/>
      <c r="EZ62" s="65"/>
      <c r="FA62" s="65"/>
      <c r="FB62" s="65"/>
      <c r="FC62" s="65"/>
      <c r="FD62" s="65"/>
      <c r="FE62" s="65"/>
      <c r="FF62" s="65"/>
      <c r="FG62" s="65"/>
      <c r="FH62" s="65"/>
      <c r="FI62" s="65"/>
      <c r="FJ62" s="65"/>
      <c r="FK62" s="65"/>
      <c r="FL62" s="65"/>
      <c r="FM62" s="65"/>
      <c r="FN62" s="65"/>
      <c r="FO62" s="65"/>
      <c r="FP62" s="65"/>
      <c r="FQ62" s="65"/>
      <c r="FR62" s="65"/>
      <c r="FS62" s="65"/>
      <c r="FT62" s="65"/>
      <c r="FU62" s="65"/>
      <c r="FV62" s="65"/>
      <c r="FW62" s="65"/>
      <c r="FX62" s="65"/>
      <c r="FY62" s="65"/>
      <c r="FZ62" s="65"/>
      <c r="GA62" s="65"/>
      <c r="GB62" s="65"/>
      <c r="GC62" s="65"/>
      <c r="GD62" s="65"/>
      <c r="GE62" s="65"/>
      <c r="GF62" s="65"/>
      <c r="GG62" s="65"/>
      <c r="GH62" s="65"/>
      <c r="GI62" s="65"/>
      <c r="GJ62" s="65"/>
      <c r="GK62" s="65"/>
      <c r="GL62" s="65"/>
      <c r="GM62" s="65"/>
      <c r="GN62" s="65"/>
      <c r="GO62" s="65"/>
      <c r="GP62" s="65"/>
      <c r="GQ62" s="65"/>
      <c r="GR62" s="65"/>
      <c r="GS62" s="65"/>
      <c r="GT62" s="65"/>
      <c r="GU62" s="65"/>
      <c r="GV62" s="65"/>
      <c r="GW62" s="65"/>
      <c r="GX62" s="65"/>
      <c r="GY62" s="65"/>
      <c r="GZ62" s="65"/>
      <c r="HA62" s="65"/>
      <c r="HB62" s="65"/>
      <c r="HC62" s="65"/>
      <c r="HD62" s="65"/>
      <c r="HE62" s="65"/>
      <c r="HF62" s="65"/>
      <c r="HG62" s="65"/>
      <c r="HH62" s="65"/>
      <c r="HI62" s="65"/>
      <c r="HJ62" s="65"/>
      <c r="HK62" s="65"/>
      <c r="HL62" s="65"/>
      <c r="HM62" s="65"/>
      <c r="HN62" s="65"/>
      <c r="HO62" s="65"/>
      <c r="HP62" s="65"/>
      <c r="HQ62" s="65"/>
      <c r="HR62" s="65"/>
      <c r="HS62" s="65"/>
      <c r="HT62" s="65"/>
      <c r="HU62" s="65"/>
      <c r="HV62" s="65"/>
      <c r="HW62" s="65"/>
      <c r="HX62" s="65"/>
      <c r="HY62" s="65"/>
      <c r="HZ62" s="65"/>
      <c r="IA62" s="65"/>
      <c r="IB62" s="65"/>
      <c r="IC62" s="65"/>
      <c r="ID62" s="65"/>
      <c r="IE62" s="65"/>
      <c r="IF62" s="65"/>
      <c r="IG62" s="65"/>
      <c r="IH62" s="65"/>
      <c r="II62" s="65"/>
      <c r="IJ62" s="65"/>
      <c r="IK62" s="65"/>
      <c r="IL62" s="65"/>
      <c r="IM62" s="65"/>
      <c r="IN62" s="65"/>
      <c r="IO62" s="65"/>
      <c r="IP62" s="65"/>
      <c r="IQ62" s="65"/>
      <c r="IR62" s="65"/>
      <c r="IS62" s="65"/>
      <c r="IT62" s="65"/>
      <c r="IU62" s="65"/>
    </row>
    <row r="63" spans="1:255" s="66" customFormat="1" ht="12" customHeight="1" x14ac:dyDescent="0.25">
      <c r="A63" s="60"/>
      <c r="B63" s="61" t="s">
        <v>111</v>
      </c>
      <c r="C63" s="62" t="s">
        <v>113</v>
      </c>
      <c r="D63" s="62">
        <v>2</v>
      </c>
      <c r="E63" s="62" t="s">
        <v>32</v>
      </c>
      <c r="F63" s="63">
        <v>15456</v>
      </c>
      <c r="G63" s="64">
        <f t="shared" ref="G63" si="4">(D63*F63)</f>
        <v>30912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  <c r="EO63" s="65"/>
      <c r="EP63" s="65"/>
      <c r="EQ63" s="65"/>
      <c r="ER63" s="65"/>
      <c r="ES63" s="65"/>
      <c r="ET63" s="65"/>
      <c r="EU63" s="65"/>
      <c r="EV63" s="65"/>
      <c r="EW63" s="65"/>
      <c r="EX63" s="65"/>
      <c r="EY63" s="65"/>
      <c r="EZ63" s="65"/>
      <c r="FA63" s="65"/>
      <c r="FB63" s="65"/>
      <c r="FC63" s="65"/>
      <c r="FD63" s="65"/>
      <c r="FE63" s="65"/>
      <c r="FF63" s="65"/>
      <c r="FG63" s="65"/>
      <c r="FH63" s="65"/>
      <c r="FI63" s="65"/>
      <c r="FJ63" s="65"/>
      <c r="FK63" s="65"/>
      <c r="FL63" s="65"/>
      <c r="FM63" s="65"/>
      <c r="FN63" s="65"/>
      <c r="FO63" s="65"/>
      <c r="FP63" s="65"/>
      <c r="FQ63" s="65"/>
      <c r="FR63" s="65"/>
      <c r="FS63" s="65"/>
      <c r="FT63" s="65"/>
      <c r="FU63" s="65"/>
      <c r="FV63" s="65"/>
      <c r="FW63" s="65"/>
      <c r="FX63" s="65"/>
      <c r="FY63" s="65"/>
      <c r="FZ63" s="65"/>
      <c r="GA63" s="65"/>
      <c r="GB63" s="65"/>
      <c r="GC63" s="65"/>
      <c r="GD63" s="65"/>
      <c r="GE63" s="65"/>
      <c r="GF63" s="65"/>
      <c r="GG63" s="65"/>
      <c r="GH63" s="65"/>
      <c r="GI63" s="65"/>
      <c r="GJ63" s="65"/>
      <c r="GK63" s="65"/>
      <c r="GL63" s="65"/>
      <c r="GM63" s="65"/>
      <c r="GN63" s="65"/>
      <c r="GO63" s="65"/>
      <c r="GP63" s="65"/>
      <c r="GQ63" s="65"/>
      <c r="GR63" s="65"/>
      <c r="GS63" s="65"/>
      <c r="GT63" s="65"/>
      <c r="GU63" s="65"/>
      <c r="GV63" s="65"/>
      <c r="GW63" s="65"/>
      <c r="GX63" s="65"/>
      <c r="GY63" s="65"/>
      <c r="GZ63" s="65"/>
      <c r="HA63" s="65"/>
      <c r="HB63" s="65"/>
      <c r="HC63" s="65"/>
      <c r="HD63" s="65"/>
      <c r="HE63" s="65"/>
      <c r="HF63" s="65"/>
      <c r="HG63" s="65"/>
      <c r="HH63" s="65"/>
      <c r="HI63" s="65"/>
      <c r="HJ63" s="65"/>
      <c r="HK63" s="65"/>
      <c r="HL63" s="65"/>
      <c r="HM63" s="65"/>
      <c r="HN63" s="65"/>
      <c r="HO63" s="65"/>
      <c r="HP63" s="65"/>
      <c r="HQ63" s="65"/>
      <c r="HR63" s="65"/>
      <c r="HS63" s="65"/>
      <c r="HT63" s="65"/>
      <c r="HU63" s="65"/>
      <c r="HV63" s="65"/>
      <c r="HW63" s="65"/>
      <c r="HX63" s="65"/>
      <c r="HY63" s="65"/>
      <c r="HZ63" s="65"/>
      <c r="IA63" s="65"/>
      <c r="IB63" s="65"/>
      <c r="IC63" s="65"/>
      <c r="ID63" s="65"/>
      <c r="IE63" s="65"/>
      <c r="IF63" s="65"/>
      <c r="IG63" s="65"/>
      <c r="IH63" s="65"/>
      <c r="II63" s="65"/>
      <c r="IJ63" s="65"/>
      <c r="IK63" s="65"/>
      <c r="IL63" s="65"/>
      <c r="IM63" s="65"/>
      <c r="IN63" s="65"/>
      <c r="IO63" s="65"/>
      <c r="IP63" s="65"/>
      <c r="IQ63" s="65"/>
      <c r="IR63" s="65"/>
      <c r="IS63" s="65"/>
      <c r="IT63" s="65"/>
      <c r="IU63" s="65"/>
    </row>
    <row r="64" spans="1:255" customFormat="1" ht="11.25" customHeight="1" x14ac:dyDescent="0.25">
      <c r="A64" s="44"/>
      <c r="B64" s="67" t="s">
        <v>48</v>
      </c>
      <c r="C64" s="68"/>
      <c r="D64" s="68"/>
      <c r="E64" s="68"/>
      <c r="F64" s="69"/>
      <c r="G64" s="70">
        <f>SUM(G50:G63)</f>
        <v>1804108</v>
      </c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  <c r="GN64" s="44"/>
      <c r="GO64" s="44"/>
      <c r="GP64" s="44"/>
      <c r="GQ64" s="44"/>
      <c r="GR64" s="44"/>
      <c r="GS64" s="44"/>
      <c r="GT64" s="44"/>
      <c r="GU64" s="44"/>
      <c r="GV64" s="44"/>
      <c r="GW64" s="44"/>
      <c r="GX64" s="44"/>
      <c r="GY64" s="44"/>
      <c r="GZ64" s="44"/>
      <c r="HA64" s="44"/>
      <c r="HB64" s="44"/>
      <c r="HC64" s="44"/>
      <c r="HD64" s="44"/>
      <c r="HE64" s="44"/>
      <c r="HF64" s="44"/>
      <c r="HG64" s="44"/>
      <c r="HH64" s="44"/>
      <c r="HI64" s="44"/>
      <c r="HJ64" s="44"/>
      <c r="HK64" s="44"/>
      <c r="HL64" s="44"/>
      <c r="HM64" s="44"/>
      <c r="HN64" s="44"/>
      <c r="HO64" s="44"/>
      <c r="HP64" s="44"/>
      <c r="HQ64" s="44"/>
      <c r="HR64" s="44"/>
      <c r="HS64" s="44"/>
      <c r="HT64" s="44"/>
      <c r="HU64" s="44"/>
      <c r="HV64" s="44"/>
      <c r="HW64" s="44"/>
      <c r="HX64" s="44"/>
      <c r="HY64" s="44"/>
      <c r="HZ64" s="44"/>
      <c r="IA64" s="44"/>
      <c r="IB64" s="44"/>
      <c r="IC64" s="44"/>
      <c r="ID64" s="44"/>
      <c r="IE64" s="44"/>
      <c r="IF64" s="44"/>
      <c r="IG64" s="44"/>
      <c r="IH64" s="44"/>
      <c r="II64" s="44"/>
      <c r="IJ64" s="44"/>
      <c r="IK64" s="44"/>
      <c r="IL64" s="44"/>
      <c r="IM64" s="44"/>
      <c r="IN64" s="44"/>
      <c r="IO64" s="44"/>
      <c r="IP64" s="44"/>
      <c r="IQ64" s="44"/>
      <c r="IR64" s="44"/>
      <c r="IS64" s="44"/>
      <c r="IT64" s="44"/>
      <c r="IU64" s="44"/>
    </row>
    <row r="65" spans="1:255" customFormat="1" ht="15.75" customHeight="1" x14ac:dyDescent="0.25">
      <c r="A65" s="52"/>
      <c r="B65" s="71"/>
      <c r="C65" s="72"/>
      <c r="D65" s="72"/>
      <c r="E65" s="72"/>
      <c r="F65" s="73"/>
      <c r="G65" s="73"/>
      <c r="H65" s="44"/>
      <c r="I65" s="44"/>
      <c r="J65" s="44"/>
      <c r="K65" s="7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  <c r="GN65" s="44"/>
      <c r="GO65" s="44"/>
      <c r="GP65" s="44"/>
      <c r="GQ65" s="44"/>
      <c r="GR65" s="44"/>
      <c r="GS65" s="44"/>
      <c r="GT65" s="44"/>
      <c r="GU65" s="44"/>
      <c r="GV65" s="44"/>
      <c r="GW65" s="44"/>
      <c r="GX65" s="44"/>
      <c r="GY65" s="44"/>
      <c r="GZ65" s="44"/>
      <c r="HA65" s="44"/>
      <c r="HB65" s="44"/>
      <c r="HC65" s="44"/>
      <c r="HD65" s="44"/>
      <c r="HE65" s="44"/>
      <c r="HF65" s="44"/>
      <c r="HG65" s="44"/>
      <c r="HH65" s="44"/>
      <c r="HI65" s="44"/>
      <c r="HJ65" s="44"/>
      <c r="HK65" s="44"/>
      <c r="HL65" s="44"/>
      <c r="HM65" s="44"/>
      <c r="HN65" s="44"/>
      <c r="HO65" s="44"/>
      <c r="HP65" s="44"/>
      <c r="HQ65" s="44"/>
      <c r="HR65" s="44"/>
      <c r="HS65" s="44"/>
      <c r="HT65" s="44"/>
      <c r="HU65" s="44"/>
      <c r="HV65" s="44"/>
      <c r="HW65" s="44"/>
      <c r="HX65" s="44"/>
      <c r="HY65" s="44"/>
      <c r="HZ65" s="44"/>
      <c r="IA65" s="44"/>
      <c r="IB65" s="44"/>
      <c r="IC65" s="44"/>
      <c r="ID65" s="44"/>
      <c r="IE65" s="44"/>
      <c r="IF65" s="44"/>
      <c r="IG65" s="44"/>
      <c r="IH65" s="44"/>
      <c r="II65" s="44"/>
      <c r="IJ65" s="44"/>
      <c r="IK65" s="44"/>
      <c r="IL65" s="44"/>
      <c r="IM65" s="44"/>
      <c r="IN65" s="44"/>
      <c r="IO65" s="44"/>
      <c r="IP65" s="44"/>
      <c r="IQ65" s="44"/>
      <c r="IR65" s="44"/>
      <c r="IS65" s="44"/>
      <c r="IT65" s="44"/>
      <c r="IU65" s="44"/>
    </row>
    <row r="66" spans="1:255" customFormat="1" ht="12" customHeight="1" x14ac:dyDescent="0.25">
      <c r="A66" s="52"/>
      <c r="B66" s="53" t="s">
        <v>49</v>
      </c>
      <c r="C66" s="54"/>
      <c r="D66" s="55"/>
      <c r="E66" s="55"/>
      <c r="F66" s="56"/>
      <c r="G66" s="57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  <c r="GN66" s="44"/>
      <c r="GO66" s="44"/>
      <c r="GP66" s="44"/>
      <c r="GQ66" s="44"/>
      <c r="GR66" s="44"/>
      <c r="GS66" s="44"/>
      <c r="GT66" s="44"/>
      <c r="GU66" s="44"/>
      <c r="GV66" s="44"/>
      <c r="GW66" s="44"/>
      <c r="GX66" s="44"/>
      <c r="GY66" s="44"/>
      <c r="GZ66" s="44"/>
      <c r="HA66" s="44"/>
      <c r="HB66" s="44"/>
      <c r="HC66" s="44"/>
      <c r="HD66" s="44"/>
      <c r="HE66" s="44"/>
      <c r="HF66" s="44"/>
      <c r="HG66" s="44"/>
      <c r="HH66" s="44"/>
      <c r="HI66" s="44"/>
      <c r="HJ66" s="44"/>
      <c r="HK66" s="44"/>
      <c r="HL66" s="44"/>
      <c r="HM66" s="44"/>
      <c r="HN66" s="44"/>
      <c r="HO66" s="44"/>
      <c r="HP66" s="44"/>
      <c r="HQ66" s="44"/>
      <c r="HR66" s="44"/>
      <c r="HS66" s="44"/>
      <c r="HT66" s="44"/>
      <c r="HU66" s="44"/>
      <c r="HV66" s="44"/>
      <c r="HW66" s="44"/>
      <c r="HX66" s="44"/>
      <c r="HY66" s="44"/>
      <c r="HZ66" s="44"/>
      <c r="IA66" s="44"/>
      <c r="IB66" s="44"/>
      <c r="IC66" s="44"/>
      <c r="ID66" s="44"/>
      <c r="IE66" s="44"/>
      <c r="IF66" s="44"/>
      <c r="IG66" s="44"/>
      <c r="IH66" s="44"/>
      <c r="II66" s="44"/>
      <c r="IJ66" s="44"/>
      <c r="IK66" s="44"/>
      <c r="IL66" s="44"/>
      <c r="IM66" s="44"/>
      <c r="IN66" s="44"/>
      <c r="IO66" s="44"/>
      <c r="IP66" s="44"/>
      <c r="IQ66" s="44"/>
      <c r="IR66" s="44"/>
      <c r="IS66" s="44"/>
      <c r="IT66" s="44"/>
      <c r="IU66" s="44"/>
    </row>
    <row r="67" spans="1:255" customFormat="1" ht="24" customHeight="1" x14ac:dyDescent="0.25">
      <c r="A67" s="52"/>
      <c r="B67" s="58" t="s">
        <v>50</v>
      </c>
      <c r="C67" s="59" t="s">
        <v>75</v>
      </c>
      <c r="D67" s="59" t="s">
        <v>77</v>
      </c>
      <c r="E67" s="58" t="s">
        <v>19</v>
      </c>
      <c r="F67" s="59" t="s">
        <v>20</v>
      </c>
      <c r="G67" s="58" t="s">
        <v>21</v>
      </c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  <c r="GN67" s="44"/>
      <c r="GO67" s="44"/>
      <c r="GP67" s="44"/>
      <c r="GQ67" s="44"/>
      <c r="GR67" s="44"/>
      <c r="GS67" s="44"/>
      <c r="GT67" s="44"/>
      <c r="GU67" s="44"/>
      <c r="GV67" s="44"/>
      <c r="GW67" s="44"/>
      <c r="GX67" s="44"/>
      <c r="GY67" s="44"/>
      <c r="GZ67" s="44"/>
      <c r="HA67" s="44"/>
      <c r="HB67" s="44"/>
      <c r="HC67" s="44"/>
      <c r="HD67" s="44"/>
      <c r="HE67" s="44"/>
      <c r="HF67" s="44"/>
      <c r="HG67" s="44"/>
      <c r="HH67" s="44"/>
      <c r="HI67" s="44"/>
      <c r="HJ67" s="44"/>
      <c r="HK67" s="44"/>
      <c r="HL67" s="44"/>
      <c r="HM67" s="44"/>
      <c r="HN67" s="44"/>
      <c r="HO67" s="44"/>
      <c r="HP67" s="44"/>
      <c r="HQ67" s="44"/>
      <c r="HR67" s="44"/>
      <c r="HS67" s="44"/>
      <c r="HT67" s="44"/>
      <c r="HU67" s="44"/>
      <c r="HV67" s="44"/>
      <c r="HW67" s="44"/>
      <c r="HX67" s="44"/>
      <c r="HY67" s="44"/>
      <c r="HZ67" s="44"/>
      <c r="IA67" s="44"/>
      <c r="IB67" s="44"/>
      <c r="IC67" s="44"/>
      <c r="ID67" s="44"/>
      <c r="IE67" s="44"/>
      <c r="IF67" s="44"/>
      <c r="IG67" s="44"/>
      <c r="IH67" s="44"/>
      <c r="II67" s="44"/>
      <c r="IJ67" s="44"/>
      <c r="IK67" s="44"/>
      <c r="IL67" s="44"/>
      <c r="IM67" s="44"/>
      <c r="IN67" s="44"/>
      <c r="IO67" s="44"/>
      <c r="IP67" s="44"/>
      <c r="IQ67" s="44"/>
      <c r="IR67" s="44"/>
      <c r="IS67" s="44"/>
      <c r="IT67" s="44"/>
      <c r="IU67" s="44"/>
    </row>
    <row r="68" spans="1:255" s="66" customFormat="1" ht="12" customHeight="1" x14ac:dyDescent="0.25">
      <c r="A68" s="60"/>
      <c r="B68" s="61" t="s">
        <v>68</v>
      </c>
      <c r="C68" s="62" t="s">
        <v>28</v>
      </c>
      <c r="D68" s="62">
        <v>2</v>
      </c>
      <c r="E68" s="62" t="s">
        <v>76</v>
      </c>
      <c r="F68" s="63">
        <v>200000</v>
      </c>
      <c r="G68" s="64">
        <f>(D68*F68)</f>
        <v>400000</v>
      </c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  <c r="EO68" s="65"/>
      <c r="EP68" s="65"/>
      <c r="EQ68" s="65"/>
      <c r="ER68" s="65"/>
      <c r="ES68" s="65"/>
      <c r="ET68" s="65"/>
      <c r="EU68" s="65"/>
      <c r="EV68" s="65"/>
      <c r="EW68" s="65"/>
      <c r="EX68" s="65"/>
      <c r="EY68" s="65"/>
      <c r="EZ68" s="65"/>
      <c r="FA68" s="65"/>
      <c r="FB68" s="65"/>
      <c r="FC68" s="65"/>
      <c r="FD68" s="65"/>
      <c r="FE68" s="65"/>
      <c r="FF68" s="65"/>
      <c r="FG68" s="65"/>
      <c r="FH68" s="65"/>
      <c r="FI68" s="65"/>
      <c r="FJ68" s="65"/>
      <c r="FK68" s="65"/>
      <c r="FL68" s="65"/>
      <c r="FM68" s="65"/>
      <c r="FN68" s="65"/>
      <c r="FO68" s="65"/>
      <c r="FP68" s="65"/>
      <c r="FQ68" s="65"/>
      <c r="FR68" s="65"/>
      <c r="FS68" s="65"/>
      <c r="FT68" s="65"/>
      <c r="FU68" s="65"/>
      <c r="FV68" s="65"/>
      <c r="FW68" s="65"/>
      <c r="FX68" s="65"/>
      <c r="FY68" s="65"/>
      <c r="FZ68" s="65"/>
      <c r="GA68" s="65"/>
      <c r="GB68" s="65"/>
      <c r="GC68" s="65"/>
      <c r="GD68" s="65"/>
      <c r="GE68" s="65"/>
      <c r="GF68" s="65"/>
      <c r="GG68" s="65"/>
      <c r="GH68" s="65"/>
      <c r="GI68" s="65"/>
      <c r="GJ68" s="65"/>
      <c r="GK68" s="65"/>
      <c r="GL68" s="65"/>
      <c r="GM68" s="65"/>
      <c r="GN68" s="65"/>
      <c r="GO68" s="65"/>
      <c r="GP68" s="65"/>
      <c r="GQ68" s="65"/>
      <c r="GR68" s="65"/>
      <c r="GS68" s="65"/>
      <c r="GT68" s="65"/>
      <c r="GU68" s="65"/>
      <c r="GV68" s="65"/>
      <c r="GW68" s="65"/>
      <c r="GX68" s="65"/>
      <c r="GY68" s="65"/>
      <c r="GZ68" s="65"/>
      <c r="HA68" s="65"/>
      <c r="HB68" s="65"/>
      <c r="HC68" s="65"/>
      <c r="HD68" s="65"/>
      <c r="HE68" s="65"/>
      <c r="HF68" s="65"/>
      <c r="HG68" s="65"/>
      <c r="HH68" s="65"/>
      <c r="HI68" s="65"/>
      <c r="HJ68" s="65"/>
      <c r="HK68" s="65"/>
      <c r="HL68" s="65"/>
      <c r="HM68" s="65"/>
      <c r="HN68" s="65"/>
      <c r="HO68" s="65"/>
      <c r="HP68" s="65"/>
      <c r="HQ68" s="65"/>
      <c r="HR68" s="65"/>
      <c r="HS68" s="65"/>
      <c r="HT68" s="65"/>
      <c r="HU68" s="65"/>
      <c r="HV68" s="65"/>
      <c r="HW68" s="65"/>
      <c r="HX68" s="65"/>
      <c r="HY68" s="65"/>
      <c r="HZ68" s="65"/>
      <c r="IA68" s="65"/>
      <c r="IB68" s="65"/>
      <c r="IC68" s="65"/>
      <c r="ID68" s="65"/>
      <c r="IE68" s="65"/>
      <c r="IF68" s="65"/>
      <c r="IG68" s="65"/>
      <c r="IH68" s="65"/>
      <c r="II68" s="65"/>
      <c r="IJ68" s="65"/>
      <c r="IK68" s="65"/>
      <c r="IL68" s="65"/>
      <c r="IM68" s="65"/>
      <c r="IN68" s="65"/>
      <c r="IO68" s="65"/>
      <c r="IP68" s="65"/>
      <c r="IQ68" s="65"/>
      <c r="IR68" s="65"/>
      <c r="IS68" s="65"/>
      <c r="IT68" s="65"/>
      <c r="IU68" s="65"/>
    </row>
    <row r="69" spans="1:255" customFormat="1" ht="11.25" customHeight="1" x14ac:dyDescent="0.25">
      <c r="A69" s="44"/>
      <c r="B69" s="67" t="s">
        <v>51</v>
      </c>
      <c r="C69" s="68"/>
      <c r="D69" s="68"/>
      <c r="E69" s="68"/>
      <c r="F69" s="69"/>
      <c r="G69" s="70">
        <f>SUM(G68)</f>
        <v>400000</v>
      </c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44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  <c r="GN69" s="44"/>
      <c r="GO69" s="44"/>
      <c r="GP69" s="44"/>
      <c r="GQ69" s="44"/>
      <c r="GR69" s="44"/>
      <c r="GS69" s="44"/>
      <c r="GT69" s="44"/>
      <c r="GU69" s="44"/>
      <c r="GV69" s="44"/>
      <c r="GW69" s="44"/>
      <c r="GX69" s="44"/>
      <c r="GY69" s="44"/>
      <c r="GZ69" s="44"/>
      <c r="HA69" s="44"/>
      <c r="HB69" s="44"/>
      <c r="HC69" s="44"/>
      <c r="HD69" s="44"/>
      <c r="HE69" s="44"/>
      <c r="HF69" s="44"/>
      <c r="HG69" s="44"/>
      <c r="HH69" s="44"/>
      <c r="HI69" s="44"/>
      <c r="HJ69" s="44"/>
      <c r="HK69" s="44"/>
      <c r="HL69" s="44"/>
      <c r="HM69" s="44"/>
      <c r="HN69" s="44"/>
      <c r="HO69" s="44"/>
      <c r="HP69" s="44"/>
      <c r="HQ69" s="44"/>
      <c r="HR69" s="44"/>
      <c r="HS69" s="44"/>
      <c r="HT69" s="44"/>
      <c r="HU69" s="44"/>
      <c r="HV69" s="44"/>
      <c r="HW69" s="44"/>
      <c r="HX69" s="44"/>
      <c r="HY69" s="44"/>
      <c r="HZ69" s="44"/>
      <c r="IA69" s="44"/>
      <c r="IB69" s="44"/>
      <c r="IC69" s="44"/>
      <c r="ID69" s="44"/>
      <c r="IE69" s="44"/>
      <c r="IF69" s="44"/>
      <c r="IG69" s="44"/>
      <c r="IH69" s="44"/>
      <c r="II69" s="44"/>
      <c r="IJ69" s="44"/>
      <c r="IK69" s="44"/>
      <c r="IL69" s="44"/>
      <c r="IM69" s="44"/>
      <c r="IN69" s="44"/>
      <c r="IO69" s="44"/>
      <c r="IP69" s="44"/>
      <c r="IQ69" s="44"/>
      <c r="IR69" s="44"/>
      <c r="IS69" s="44"/>
      <c r="IT69" s="44"/>
      <c r="IU69" s="44"/>
    </row>
    <row r="70" spans="1:255" customFormat="1" ht="11.25" customHeight="1" x14ac:dyDescent="0.25">
      <c r="A70" s="44"/>
      <c r="B70" s="75"/>
      <c r="C70" s="75"/>
      <c r="D70" s="75"/>
      <c r="E70" s="75"/>
      <c r="F70" s="76"/>
      <c r="G70" s="76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44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44"/>
      <c r="FX70" s="44"/>
      <c r="FY70" s="44"/>
      <c r="FZ70" s="44"/>
      <c r="GA70" s="44"/>
      <c r="GB70" s="44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  <c r="GN70" s="44"/>
      <c r="GO70" s="44"/>
      <c r="GP70" s="44"/>
      <c r="GQ70" s="44"/>
      <c r="GR70" s="44"/>
      <c r="GS70" s="44"/>
      <c r="GT70" s="44"/>
      <c r="GU70" s="44"/>
      <c r="GV70" s="44"/>
      <c r="GW70" s="44"/>
      <c r="GX70" s="44"/>
      <c r="GY70" s="44"/>
      <c r="GZ70" s="44"/>
      <c r="HA70" s="44"/>
      <c r="HB70" s="44"/>
      <c r="HC70" s="44"/>
      <c r="HD70" s="44"/>
      <c r="HE70" s="44"/>
      <c r="HF70" s="44"/>
      <c r="HG70" s="44"/>
      <c r="HH70" s="44"/>
      <c r="HI70" s="44"/>
      <c r="HJ70" s="44"/>
      <c r="HK70" s="44"/>
      <c r="HL70" s="44"/>
      <c r="HM70" s="44"/>
      <c r="HN70" s="44"/>
      <c r="HO70" s="44"/>
      <c r="HP70" s="44"/>
      <c r="HQ70" s="44"/>
      <c r="HR70" s="44"/>
      <c r="HS70" s="44"/>
      <c r="HT70" s="44"/>
      <c r="HU70" s="44"/>
      <c r="HV70" s="44"/>
      <c r="HW70" s="44"/>
      <c r="HX70" s="44"/>
      <c r="HY70" s="44"/>
      <c r="HZ70" s="44"/>
      <c r="IA70" s="44"/>
      <c r="IB70" s="44"/>
      <c r="IC70" s="44"/>
      <c r="ID70" s="44"/>
      <c r="IE70" s="44"/>
      <c r="IF70" s="44"/>
      <c r="IG70" s="44"/>
      <c r="IH70" s="44"/>
      <c r="II70" s="44"/>
      <c r="IJ70" s="44"/>
      <c r="IK70" s="44"/>
      <c r="IL70" s="44"/>
      <c r="IM70" s="44"/>
      <c r="IN70" s="44"/>
      <c r="IO70" s="44"/>
      <c r="IP70" s="44"/>
      <c r="IQ70" s="44"/>
      <c r="IR70" s="44"/>
      <c r="IS70" s="44"/>
      <c r="IT70" s="44"/>
      <c r="IU70" s="44"/>
    </row>
    <row r="71" spans="1:255" customFormat="1" ht="11.25" customHeight="1" x14ac:dyDescent="0.25">
      <c r="A71" s="44"/>
      <c r="B71" s="77" t="s">
        <v>52</v>
      </c>
      <c r="C71" s="78"/>
      <c r="D71" s="78"/>
      <c r="E71" s="78"/>
      <c r="F71" s="78"/>
      <c r="G71" s="79">
        <f>G27+G34+G46+G64+G69</f>
        <v>4016358</v>
      </c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  <c r="GN71" s="44"/>
      <c r="GO71" s="44"/>
      <c r="GP71" s="44"/>
      <c r="GQ71" s="44"/>
      <c r="GR71" s="44"/>
      <c r="GS71" s="44"/>
      <c r="GT71" s="44"/>
      <c r="GU71" s="44"/>
      <c r="GV71" s="44"/>
      <c r="GW71" s="44"/>
      <c r="GX71" s="44"/>
      <c r="GY71" s="44"/>
      <c r="GZ71" s="44"/>
      <c r="HA71" s="44"/>
      <c r="HB71" s="44"/>
      <c r="HC71" s="44"/>
      <c r="HD71" s="44"/>
      <c r="HE71" s="44"/>
      <c r="HF71" s="44"/>
      <c r="HG71" s="44"/>
      <c r="HH71" s="44"/>
      <c r="HI71" s="44"/>
      <c r="HJ71" s="44"/>
      <c r="HK71" s="44"/>
      <c r="HL71" s="44"/>
      <c r="HM71" s="44"/>
      <c r="HN71" s="44"/>
      <c r="HO71" s="44"/>
      <c r="HP71" s="44"/>
      <c r="HQ71" s="44"/>
      <c r="HR71" s="44"/>
      <c r="HS71" s="44"/>
      <c r="HT71" s="44"/>
      <c r="HU71" s="44"/>
      <c r="HV71" s="44"/>
      <c r="HW71" s="44"/>
      <c r="HX71" s="44"/>
      <c r="HY71" s="44"/>
      <c r="HZ71" s="44"/>
      <c r="IA71" s="44"/>
      <c r="IB71" s="44"/>
      <c r="IC71" s="44"/>
      <c r="ID71" s="44"/>
      <c r="IE71" s="44"/>
      <c r="IF71" s="44"/>
      <c r="IG71" s="44"/>
      <c r="IH71" s="44"/>
      <c r="II71" s="44"/>
      <c r="IJ71" s="44"/>
      <c r="IK71" s="44"/>
      <c r="IL71" s="44"/>
      <c r="IM71" s="44"/>
      <c r="IN71" s="44"/>
      <c r="IO71" s="44"/>
      <c r="IP71" s="44"/>
      <c r="IQ71" s="44"/>
      <c r="IR71" s="44"/>
      <c r="IS71" s="44"/>
      <c r="IT71" s="44"/>
      <c r="IU71" s="44"/>
    </row>
    <row r="72" spans="1:255" customFormat="1" ht="11.25" customHeight="1" x14ac:dyDescent="0.25">
      <c r="A72" s="44"/>
      <c r="B72" s="80" t="s">
        <v>53</v>
      </c>
      <c r="C72" s="81"/>
      <c r="D72" s="81"/>
      <c r="E72" s="81"/>
      <c r="F72" s="81"/>
      <c r="G72" s="82">
        <f>G71*0.05</f>
        <v>200817.90000000002</v>
      </c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  <c r="GN72" s="44"/>
      <c r="GO72" s="44"/>
      <c r="GP72" s="44"/>
      <c r="GQ72" s="44"/>
      <c r="GR72" s="44"/>
      <c r="GS72" s="44"/>
      <c r="GT72" s="44"/>
      <c r="GU72" s="44"/>
      <c r="GV72" s="44"/>
      <c r="GW72" s="44"/>
      <c r="GX72" s="44"/>
      <c r="GY72" s="44"/>
      <c r="GZ72" s="44"/>
      <c r="HA72" s="44"/>
      <c r="HB72" s="44"/>
      <c r="HC72" s="44"/>
      <c r="HD72" s="44"/>
      <c r="HE72" s="44"/>
      <c r="HF72" s="44"/>
      <c r="HG72" s="44"/>
      <c r="HH72" s="44"/>
      <c r="HI72" s="44"/>
      <c r="HJ72" s="44"/>
      <c r="HK72" s="44"/>
      <c r="HL72" s="44"/>
      <c r="HM72" s="44"/>
      <c r="HN72" s="44"/>
      <c r="HO72" s="44"/>
      <c r="HP72" s="44"/>
      <c r="HQ72" s="44"/>
      <c r="HR72" s="44"/>
      <c r="HS72" s="44"/>
      <c r="HT72" s="44"/>
      <c r="HU72" s="44"/>
      <c r="HV72" s="44"/>
      <c r="HW72" s="44"/>
      <c r="HX72" s="44"/>
      <c r="HY72" s="44"/>
      <c r="HZ72" s="44"/>
      <c r="IA72" s="44"/>
      <c r="IB72" s="44"/>
      <c r="IC72" s="44"/>
      <c r="ID72" s="44"/>
      <c r="IE72" s="44"/>
      <c r="IF72" s="44"/>
      <c r="IG72" s="44"/>
      <c r="IH72" s="44"/>
      <c r="II72" s="44"/>
      <c r="IJ72" s="44"/>
      <c r="IK72" s="44"/>
      <c r="IL72" s="44"/>
      <c r="IM72" s="44"/>
      <c r="IN72" s="44"/>
      <c r="IO72" s="44"/>
      <c r="IP72" s="44"/>
      <c r="IQ72" s="44"/>
      <c r="IR72" s="44"/>
      <c r="IS72" s="44"/>
      <c r="IT72" s="44"/>
      <c r="IU72" s="44"/>
    </row>
    <row r="73" spans="1:255" customFormat="1" ht="11.25" customHeight="1" x14ac:dyDescent="0.25">
      <c r="A73" s="44"/>
      <c r="B73" s="83" t="s">
        <v>54</v>
      </c>
      <c r="C73" s="84"/>
      <c r="D73" s="84"/>
      <c r="E73" s="84"/>
      <c r="F73" s="84"/>
      <c r="G73" s="85">
        <f>G72+G71</f>
        <v>4217175.9000000004</v>
      </c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  <c r="GN73" s="44"/>
      <c r="GO73" s="44"/>
      <c r="GP73" s="44"/>
      <c r="GQ73" s="44"/>
      <c r="GR73" s="44"/>
      <c r="GS73" s="44"/>
      <c r="GT73" s="44"/>
      <c r="GU73" s="44"/>
      <c r="GV73" s="44"/>
      <c r="GW73" s="44"/>
      <c r="GX73" s="44"/>
      <c r="GY73" s="44"/>
      <c r="GZ73" s="44"/>
      <c r="HA73" s="44"/>
      <c r="HB73" s="44"/>
      <c r="HC73" s="44"/>
      <c r="HD73" s="44"/>
      <c r="HE73" s="44"/>
      <c r="HF73" s="44"/>
      <c r="HG73" s="44"/>
      <c r="HH73" s="44"/>
      <c r="HI73" s="44"/>
      <c r="HJ73" s="44"/>
      <c r="HK73" s="44"/>
      <c r="HL73" s="44"/>
      <c r="HM73" s="44"/>
      <c r="HN73" s="44"/>
      <c r="HO73" s="44"/>
      <c r="HP73" s="44"/>
      <c r="HQ73" s="44"/>
      <c r="HR73" s="44"/>
      <c r="HS73" s="44"/>
      <c r="HT73" s="44"/>
      <c r="HU73" s="44"/>
      <c r="HV73" s="44"/>
      <c r="HW73" s="44"/>
      <c r="HX73" s="44"/>
      <c r="HY73" s="44"/>
      <c r="HZ73" s="44"/>
      <c r="IA73" s="44"/>
      <c r="IB73" s="44"/>
      <c r="IC73" s="44"/>
      <c r="ID73" s="44"/>
      <c r="IE73" s="44"/>
      <c r="IF73" s="44"/>
      <c r="IG73" s="44"/>
      <c r="IH73" s="44"/>
      <c r="II73" s="44"/>
      <c r="IJ73" s="44"/>
      <c r="IK73" s="44"/>
      <c r="IL73" s="44"/>
      <c r="IM73" s="44"/>
      <c r="IN73" s="44"/>
      <c r="IO73" s="44"/>
      <c r="IP73" s="44"/>
      <c r="IQ73" s="44"/>
      <c r="IR73" s="44"/>
      <c r="IS73" s="44"/>
      <c r="IT73" s="44"/>
      <c r="IU73" s="44"/>
    </row>
    <row r="74" spans="1:255" customFormat="1" ht="11.25" customHeight="1" x14ac:dyDescent="0.25">
      <c r="A74" s="44"/>
      <c r="B74" s="80" t="s">
        <v>55</v>
      </c>
      <c r="C74" s="81"/>
      <c r="D74" s="81"/>
      <c r="E74" s="81"/>
      <c r="F74" s="81"/>
      <c r="G74" s="82">
        <f>G12</f>
        <v>4500000</v>
      </c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  <c r="GN74" s="44"/>
      <c r="GO74" s="44"/>
      <c r="GP74" s="44"/>
      <c r="GQ74" s="44"/>
      <c r="GR74" s="44"/>
      <c r="GS74" s="44"/>
      <c r="GT74" s="44"/>
      <c r="GU74" s="44"/>
      <c r="GV74" s="44"/>
      <c r="GW74" s="44"/>
      <c r="GX74" s="44"/>
      <c r="GY74" s="44"/>
      <c r="GZ74" s="44"/>
      <c r="HA74" s="44"/>
      <c r="HB74" s="44"/>
      <c r="HC74" s="44"/>
      <c r="HD74" s="44"/>
      <c r="HE74" s="44"/>
      <c r="HF74" s="44"/>
      <c r="HG74" s="44"/>
      <c r="HH74" s="44"/>
      <c r="HI74" s="44"/>
      <c r="HJ74" s="44"/>
      <c r="HK74" s="44"/>
      <c r="HL74" s="44"/>
      <c r="HM74" s="44"/>
      <c r="HN74" s="44"/>
      <c r="HO74" s="44"/>
      <c r="HP74" s="44"/>
      <c r="HQ74" s="44"/>
      <c r="HR74" s="44"/>
      <c r="HS74" s="44"/>
      <c r="HT74" s="44"/>
      <c r="HU74" s="44"/>
      <c r="HV74" s="44"/>
      <c r="HW74" s="44"/>
      <c r="HX74" s="44"/>
      <c r="HY74" s="44"/>
      <c r="HZ74" s="44"/>
      <c r="IA74" s="44"/>
      <c r="IB74" s="44"/>
      <c r="IC74" s="44"/>
      <c r="ID74" s="44"/>
      <c r="IE74" s="44"/>
      <c r="IF74" s="44"/>
      <c r="IG74" s="44"/>
      <c r="IH74" s="44"/>
      <c r="II74" s="44"/>
      <c r="IJ74" s="44"/>
      <c r="IK74" s="44"/>
      <c r="IL74" s="44"/>
      <c r="IM74" s="44"/>
      <c r="IN74" s="44"/>
      <c r="IO74" s="44"/>
      <c r="IP74" s="44"/>
      <c r="IQ74" s="44"/>
      <c r="IR74" s="44"/>
      <c r="IS74" s="44"/>
      <c r="IT74" s="44"/>
      <c r="IU74" s="44"/>
    </row>
    <row r="75" spans="1:255" customFormat="1" ht="11.25" customHeight="1" x14ac:dyDescent="0.25">
      <c r="A75" s="44"/>
      <c r="B75" s="86" t="s">
        <v>56</v>
      </c>
      <c r="C75" s="87"/>
      <c r="D75" s="87"/>
      <c r="E75" s="87"/>
      <c r="F75" s="87"/>
      <c r="G75" s="88">
        <f>G74-G73</f>
        <v>282824.09999999963</v>
      </c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44"/>
      <c r="FA75" s="44"/>
      <c r="FB75" s="44"/>
      <c r="FC75" s="44"/>
      <c r="FD75" s="44"/>
      <c r="FE75" s="44"/>
      <c r="FF75" s="44"/>
      <c r="FG75" s="44"/>
      <c r="FH75" s="44"/>
      <c r="FI75" s="44"/>
      <c r="FJ75" s="44"/>
      <c r="FK75" s="44"/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  <c r="GN75" s="44"/>
      <c r="GO75" s="44"/>
      <c r="GP75" s="44"/>
      <c r="GQ75" s="44"/>
      <c r="GR75" s="44"/>
      <c r="GS75" s="44"/>
      <c r="GT75" s="44"/>
      <c r="GU75" s="44"/>
      <c r="GV75" s="44"/>
      <c r="GW75" s="44"/>
      <c r="GX75" s="44"/>
      <c r="GY75" s="44"/>
      <c r="GZ75" s="44"/>
      <c r="HA75" s="44"/>
      <c r="HB75" s="44"/>
      <c r="HC75" s="44"/>
      <c r="HD75" s="44"/>
      <c r="HE75" s="44"/>
      <c r="HF75" s="44"/>
      <c r="HG75" s="44"/>
      <c r="HH75" s="44"/>
      <c r="HI75" s="44"/>
      <c r="HJ75" s="44"/>
      <c r="HK75" s="44"/>
      <c r="HL75" s="44"/>
      <c r="HM75" s="44"/>
      <c r="HN75" s="44"/>
      <c r="HO75" s="44"/>
      <c r="HP75" s="44"/>
      <c r="HQ75" s="44"/>
      <c r="HR75" s="44"/>
      <c r="HS75" s="44"/>
      <c r="HT75" s="44"/>
      <c r="HU75" s="44"/>
      <c r="HV75" s="44"/>
      <c r="HW75" s="44"/>
      <c r="HX75" s="44"/>
      <c r="HY75" s="44"/>
      <c r="HZ75" s="44"/>
      <c r="IA75" s="44"/>
      <c r="IB75" s="44"/>
      <c r="IC75" s="44"/>
      <c r="ID75" s="44"/>
      <c r="IE75" s="44"/>
      <c r="IF75" s="44"/>
      <c r="IG75" s="44"/>
      <c r="IH75" s="44"/>
      <c r="II75" s="44"/>
      <c r="IJ75" s="44"/>
      <c r="IK75" s="44"/>
      <c r="IL75" s="44"/>
      <c r="IM75" s="44"/>
      <c r="IN75" s="44"/>
      <c r="IO75" s="44"/>
      <c r="IP75" s="44"/>
      <c r="IQ75" s="44"/>
      <c r="IR75" s="44"/>
      <c r="IS75" s="44"/>
      <c r="IT75" s="44"/>
      <c r="IU75" s="44"/>
    </row>
    <row r="76" spans="1:255" customFormat="1" ht="11.25" customHeight="1" x14ac:dyDescent="0.25">
      <c r="A76" s="44"/>
      <c r="B76" s="89" t="s">
        <v>101</v>
      </c>
      <c r="C76" s="90"/>
      <c r="D76" s="90"/>
      <c r="E76" s="90"/>
      <c r="F76" s="90"/>
      <c r="G76" s="91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  <c r="EO76" s="44"/>
      <c r="EP76" s="44"/>
      <c r="EQ76" s="44"/>
      <c r="ER76" s="44"/>
      <c r="ES76" s="44"/>
      <c r="ET76" s="44"/>
      <c r="EU76" s="44"/>
      <c r="EV76" s="44"/>
      <c r="EW76" s="44"/>
      <c r="EX76" s="44"/>
      <c r="EY76" s="44"/>
      <c r="EZ76" s="44"/>
      <c r="FA76" s="44"/>
      <c r="FB76" s="44"/>
      <c r="FC76" s="44"/>
      <c r="FD76" s="44"/>
      <c r="FE76" s="44"/>
      <c r="FF76" s="44"/>
      <c r="FG76" s="44"/>
      <c r="FH76" s="44"/>
      <c r="FI76" s="44"/>
      <c r="FJ76" s="44"/>
      <c r="FK76" s="44"/>
      <c r="FL76" s="44"/>
      <c r="FM76" s="44"/>
      <c r="FN76" s="44"/>
      <c r="FO76" s="44"/>
      <c r="FP76" s="44"/>
      <c r="FQ76" s="44"/>
      <c r="FR76" s="44"/>
      <c r="FS76" s="44"/>
      <c r="FT76" s="44"/>
      <c r="FU76" s="44"/>
      <c r="FV76" s="44"/>
      <c r="FW76" s="44"/>
      <c r="FX76" s="44"/>
      <c r="FY76" s="44"/>
      <c r="FZ76" s="44"/>
      <c r="GA76" s="44"/>
      <c r="GB76" s="44"/>
      <c r="GC76" s="44"/>
      <c r="GD76" s="44"/>
      <c r="GE76" s="44"/>
      <c r="GF76" s="44"/>
      <c r="GG76" s="44"/>
      <c r="GH76" s="44"/>
      <c r="GI76" s="44"/>
      <c r="GJ76" s="44"/>
      <c r="GK76" s="44"/>
      <c r="GL76" s="44"/>
      <c r="GM76" s="44"/>
      <c r="GN76" s="44"/>
      <c r="GO76" s="44"/>
      <c r="GP76" s="44"/>
      <c r="GQ76" s="44"/>
      <c r="GR76" s="44"/>
      <c r="GS76" s="44"/>
      <c r="GT76" s="44"/>
      <c r="GU76" s="44"/>
      <c r="GV76" s="44"/>
      <c r="GW76" s="44"/>
      <c r="GX76" s="44"/>
      <c r="GY76" s="44"/>
      <c r="GZ76" s="44"/>
      <c r="HA76" s="44"/>
      <c r="HB76" s="44"/>
      <c r="HC76" s="44"/>
      <c r="HD76" s="44"/>
      <c r="HE76" s="44"/>
      <c r="HF76" s="44"/>
      <c r="HG76" s="44"/>
      <c r="HH76" s="44"/>
      <c r="HI76" s="44"/>
      <c r="HJ76" s="44"/>
      <c r="HK76" s="44"/>
      <c r="HL76" s="44"/>
      <c r="HM76" s="44"/>
      <c r="HN76" s="44"/>
      <c r="HO76" s="44"/>
      <c r="HP76" s="44"/>
      <c r="HQ76" s="44"/>
      <c r="HR76" s="44"/>
      <c r="HS76" s="44"/>
      <c r="HT76" s="44"/>
      <c r="HU76" s="44"/>
      <c r="HV76" s="44"/>
      <c r="HW76" s="44"/>
      <c r="HX76" s="44"/>
      <c r="HY76" s="44"/>
      <c r="HZ76" s="44"/>
      <c r="IA76" s="44"/>
      <c r="IB76" s="44"/>
      <c r="IC76" s="44"/>
      <c r="ID76" s="44"/>
      <c r="IE76" s="44"/>
      <c r="IF76" s="44"/>
      <c r="IG76" s="44"/>
      <c r="IH76" s="44"/>
      <c r="II76" s="44"/>
      <c r="IJ76" s="44"/>
      <c r="IK76" s="44"/>
      <c r="IL76" s="44"/>
      <c r="IM76" s="44"/>
      <c r="IN76" s="44"/>
      <c r="IO76" s="44"/>
      <c r="IP76" s="44"/>
      <c r="IQ76" s="44"/>
      <c r="IR76" s="44"/>
      <c r="IS76" s="44"/>
      <c r="IT76" s="44"/>
      <c r="IU76" s="44"/>
    </row>
    <row r="77" spans="1:255" ht="12.75" customHeight="1" thickBot="1" x14ac:dyDescent="0.3">
      <c r="B77" s="8"/>
      <c r="C77" s="9"/>
      <c r="D77" s="9"/>
      <c r="E77" s="9"/>
      <c r="F77" s="9"/>
      <c r="G77" s="10"/>
    </row>
    <row r="78" spans="1:255" ht="12" customHeight="1" x14ac:dyDescent="0.25">
      <c r="B78" s="16" t="s">
        <v>102</v>
      </c>
      <c r="C78" s="17"/>
      <c r="D78" s="17"/>
      <c r="E78" s="17"/>
      <c r="F78" s="17"/>
      <c r="G78" s="18"/>
    </row>
    <row r="79" spans="1:255" ht="12" customHeight="1" x14ac:dyDescent="0.25">
      <c r="B79" s="19" t="s">
        <v>57</v>
      </c>
      <c r="C79" s="13"/>
      <c r="D79" s="13"/>
      <c r="E79" s="13"/>
      <c r="F79" s="13"/>
      <c r="G79" s="20"/>
    </row>
    <row r="80" spans="1:255" ht="12" customHeight="1" x14ac:dyDescent="0.25">
      <c r="B80" s="19" t="s">
        <v>118</v>
      </c>
      <c r="C80" s="13"/>
      <c r="D80" s="13"/>
      <c r="E80" s="13"/>
      <c r="F80" s="13"/>
      <c r="G80" s="20"/>
    </row>
    <row r="81" spans="2:255" ht="12" customHeight="1" x14ac:dyDescent="0.25">
      <c r="B81" s="19" t="s">
        <v>117</v>
      </c>
      <c r="C81" s="13"/>
      <c r="D81" s="13"/>
      <c r="E81" s="13"/>
      <c r="F81" s="13"/>
      <c r="G81" s="20"/>
    </row>
    <row r="82" spans="2:255" ht="12" customHeight="1" x14ac:dyDescent="0.25">
      <c r="B82" s="19" t="s">
        <v>119</v>
      </c>
      <c r="C82" s="13"/>
      <c r="D82" s="13"/>
      <c r="E82" s="13"/>
      <c r="F82" s="13"/>
      <c r="G82" s="20"/>
    </row>
    <row r="83" spans="2:255" ht="12" customHeight="1" x14ac:dyDescent="0.25">
      <c r="B83" s="19" t="s">
        <v>120</v>
      </c>
      <c r="C83" s="13"/>
      <c r="D83" s="13"/>
      <c r="E83" s="13"/>
      <c r="F83" s="13"/>
      <c r="G83" s="20"/>
    </row>
    <row r="84" spans="2:255" ht="12" customHeight="1" thickBot="1" x14ac:dyDescent="0.3">
      <c r="B84" s="21" t="s">
        <v>121</v>
      </c>
      <c r="C84" s="22"/>
      <c r="D84" s="22"/>
      <c r="E84" s="22"/>
      <c r="F84" s="22"/>
      <c r="G84" s="23"/>
    </row>
    <row r="85" spans="2:255" ht="12" customHeight="1" x14ac:dyDescent="0.25">
      <c r="B85" s="12"/>
      <c r="C85" s="13"/>
      <c r="D85" s="13"/>
      <c r="E85" s="13"/>
      <c r="F85" s="13"/>
      <c r="G85" s="10"/>
    </row>
    <row r="86" spans="2:255" ht="12.75" customHeight="1" x14ac:dyDescent="0.25">
      <c r="B86" s="11"/>
      <c r="C86" s="13"/>
      <c r="D86" s="13"/>
      <c r="E86" s="13"/>
      <c r="F86" s="13"/>
      <c r="G86" s="10"/>
    </row>
    <row r="87" spans="2:255" ht="12.75" customHeight="1" thickBot="1" x14ac:dyDescent="0.3">
      <c r="B87" s="8"/>
      <c r="C87" s="13"/>
      <c r="D87" s="13"/>
      <c r="E87" s="13"/>
      <c r="F87" s="13"/>
      <c r="G87" s="10"/>
    </row>
    <row r="88" spans="2:255" s="99" customFormat="1" ht="15" customHeight="1" thickBot="1" x14ac:dyDescent="0.2">
      <c r="B88" s="93" t="s">
        <v>58</v>
      </c>
      <c r="C88" s="94"/>
      <c r="D88" s="95"/>
      <c r="E88" s="96"/>
      <c r="F88" s="96"/>
      <c r="G88" s="97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  <c r="BF88" s="98"/>
      <c r="BG88" s="98"/>
      <c r="BH88" s="98"/>
      <c r="BI88" s="98"/>
      <c r="BJ88" s="98"/>
      <c r="BK88" s="98"/>
      <c r="BL88" s="98"/>
      <c r="BM88" s="98"/>
      <c r="BN88" s="98"/>
      <c r="BO88" s="98"/>
      <c r="BP88" s="98"/>
      <c r="BQ88" s="98"/>
      <c r="BR88" s="98"/>
      <c r="BS88" s="98"/>
      <c r="BT88" s="98"/>
      <c r="BU88" s="98"/>
      <c r="BV88" s="98"/>
      <c r="BW88" s="98"/>
      <c r="BX88" s="98"/>
      <c r="BY88" s="98"/>
      <c r="BZ88" s="98"/>
      <c r="CA88" s="98"/>
      <c r="CB88" s="98"/>
      <c r="CC88" s="98"/>
      <c r="CD88" s="98"/>
      <c r="CE88" s="98"/>
      <c r="CF88" s="98"/>
      <c r="CG88" s="98"/>
      <c r="CH88" s="98"/>
      <c r="CI88" s="98"/>
      <c r="CJ88" s="98"/>
      <c r="CK88" s="98"/>
      <c r="CL88" s="98"/>
      <c r="CM88" s="98"/>
      <c r="CN88" s="98"/>
      <c r="CO88" s="98"/>
      <c r="CP88" s="98"/>
      <c r="CQ88" s="98"/>
      <c r="CR88" s="98"/>
      <c r="CS88" s="98"/>
      <c r="CT88" s="98"/>
      <c r="CU88" s="98"/>
      <c r="CV88" s="98"/>
      <c r="CW88" s="98"/>
      <c r="CX88" s="98"/>
      <c r="CY88" s="98"/>
      <c r="CZ88" s="98"/>
      <c r="DA88" s="98"/>
      <c r="DB88" s="98"/>
      <c r="DC88" s="98"/>
      <c r="DD88" s="98"/>
      <c r="DE88" s="98"/>
      <c r="DF88" s="98"/>
      <c r="DG88" s="98"/>
      <c r="DH88" s="98"/>
      <c r="DI88" s="98"/>
      <c r="DJ88" s="98"/>
      <c r="DK88" s="98"/>
      <c r="DL88" s="98"/>
      <c r="DM88" s="98"/>
      <c r="DN88" s="98"/>
      <c r="DO88" s="98"/>
      <c r="DP88" s="98"/>
      <c r="DQ88" s="98"/>
      <c r="DR88" s="98"/>
      <c r="DS88" s="98"/>
      <c r="DT88" s="98"/>
      <c r="DU88" s="98"/>
      <c r="DV88" s="98"/>
      <c r="DW88" s="98"/>
      <c r="DX88" s="98"/>
      <c r="DY88" s="98"/>
      <c r="DZ88" s="98"/>
      <c r="EA88" s="98"/>
      <c r="EB88" s="98"/>
      <c r="EC88" s="98"/>
      <c r="ED88" s="98"/>
      <c r="EE88" s="98"/>
      <c r="EF88" s="98"/>
      <c r="EG88" s="98"/>
      <c r="EH88" s="98"/>
      <c r="EI88" s="98"/>
      <c r="EJ88" s="98"/>
      <c r="EK88" s="98"/>
      <c r="EL88" s="98"/>
      <c r="EM88" s="98"/>
      <c r="EN88" s="98"/>
      <c r="EO88" s="98"/>
      <c r="EP88" s="98"/>
      <c r="EQ88" s="98"/>
      <c r="ER88" s="98"/>
      <c r="ES88" s="98"/>
      <c r="ET88" s="98"/>
      <c r="EU88" s="98"/>
      <c r="EV88" s="98"/>
      <c r="EW88" s="98"/>
      <c r="EX88" s="98"/>
      <c r="EY88" s="98"/>
      <c r="EZ88" s="98"/>
      <c r="FA88" s="98"/>
      <c r="FB88" s="98"/>
      <c r="FC88" s="98"/>
      <c r="FD88" s="98"/>
      <c r="FE88" s="98"/>
      <c r="FF88" s="98"/>
      <c r="FG88" s="98"/>
      <c r="FH88" s="98"/>
      <c r="FI88" s="98"/>
      <c r="FJ88" s="98"/>
      <c r="FK88" s="98"/>
      <c r="FL88" s="98"/>
      <c r="FM88" s="98"/>
      <c r="FN88" s="98"/>
      <c r="FO88" s="98"/>
      <c r="FP88" s="98"/>
      <c r="FQ88" s="98"/>
      <c r="FR88" s="98"/>
      <c r="FS88" s="98"/>
      <c r="FT88" s="98"/>
      <c r="FU88" s="98"/>
      <c r="FV88" s="98"/>
      <c r="FW88" s="98"/>
      <c r="FX88" s="98"/>
      <c r="FY88" s="98"/>
      <c r="FZ88" s="98"/>
      <c r="GA88" s="98"/>
      <c r="GB88" s="98"/>
      <c r="GC88" s="98"/>
      <c r="GD88" s="98"/>
      <c r="GE88" s="98"/>
      <c r="GF88" s="98"/>
      <c r="GG88" s="98"/>
      <c r="GH88" s="98"/>
      <c r="GI88" s="98"/>
      <c r="GJ88" s="98"/>
      <c r="GK88" s="98"/>
      <c r="GL88" s="98"/>
      <c r="GM88" s="98"/>
      <c r="GN88" s="98"/>
      <c r="GO88" s="98"/>
      <c r="GP88" s="98"/>
      <c r="GQ88" s="98"/>
      <c r="GR88" s="98"/>
      <c r="GS88" s="98"/>
      <c r="GT88" s="98"/>
      <c r="GU88" s="98"/>
      <c r="GV88" s="98"/>
      <c r="GW88" s="98"/>
      <c r="GX88" s="98"/>
      <c r="GY88" s="98"/>
      <c r="GZ88" s="98"/>
      <c r="HA88" s="98"/>
      <c r="HB88" s="98"/>
      <c r="HC88" s="98"/>
      <c r="HD88" s="98"/>
      <c r="HE88" s="98"/>
      <c r="HF88" s="98"/>
      <c r="HG88" s="98"/>
      <c r="HH88" s="98"/>
      <c r="HI88" s="98"/>
      <c r="HJ88" s="98"/>
      <c r="HK88" s="98"/>
      <c r="HL88" s="98"/>
      <c r="HM88" s="98"/>
      <c r="HN88" s="98"/>
      <c r="HO88" s="98"/>
      <c r="HP88" s="98"/>
      <c r="HQ88" s="98"/>
      <c r="HR88" s="98"/>
      <c r="HS88" s="98"/>
      <c r="HT88" s="98"/>
      <c r="HU88" s="98"/>
      <c r="HV88" s="98"/>
      <c r="HW88" s="98"/>
      <c r="HX88" s="98"/>
      <c r="HY88" s="98"/>
      <c r="HZ88" s="98"/>
      <c r="IA88" s="98"/>
      <c r="IB88" s="98"/>
      <c r="IC88" s="98"/>
      <c r="ID88" s="98"/>
      <c r="IE88" s="98"/>
      <c r="IF88" s="98"/>
      <c r="IG88" s="98"/>
      <c r="IH88" s="98"/>
      <c r="II88" s="98"/>
      <c r="IJ88" s="98"/>
      <c r="IK88" s="98"/>
      <c r="IL88" s="98"/>
      <c r="IM88" s="98"/>
      <c r="IN88" s="98"/>
      <c r="IO88" s="98"/>
      <c r="IP88" s="98"/>
      <c r="IQ88" s="98"/>
      <c r="IR88" s="98"/>
      <c r="IS88" s="98"/>
      <c r="IT88" s="98"/>
      <c r="IU88" s="98"/>
    </row>
    <row r="89" spans="2:255" s="99" customFormat="1" ht="12" customHeight="1" x14ac:dyDescent="0.15">
      <c r="B89" s="100" t="s">
        <v>50</v>
      </c>
      <c r="C89" s="101" t="s">
        <v>59</v>
      </c>
      <c r="D89" s="102" t="s">
        <v>60</v>
      </c>
      <c r="E89" s="96"/>
      <c r="F89" s="96"/>
      <c r="G89" s="97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8"/>
      <c r="BQ89" s="98"/>
      <c r="BR89" s="98"/>
      <c r="BS89" s="98"/>
      <c r="BT89" s="98"/>
      <c r="BU89" s="98"/>
      <c r="BV89" s="98"/>
      <c r="BW89" s="98"/>
      <c r="BX89" s="98"/>
      <c r="BY89" s="98"/>
      <c r="BZ89" s="98"/>
      <c r="CA89" s="98"/>
      <c r="CB89" s="98"/>
      <c r="CC89" s="98"/>
      <c r="CD89" s="98"/>
      <c r="CE89" s="98"/>
      <c r="CF89" s="98"/>
      <c r="CG89" s="98"/>
      <c r="CH89" s="98"/>
      <c r="CI89" s="98"/>
      <c r="CJ89" s="98"/>
      <c r="CK89" s="98"/>
      <c r="CL89" s="98"/>
      <c r="CM89" s="98"/>
      <c r="CN89" s="98"/>
      <c r="CO89" s="98"/>
      <c r="CP89" s="98"/>
      <c r="CQ89" s="98"/>
      <c r="CR89" s="98"/>
      <c r="CS89" s="98"/>
      <c r="CT89" s="98"/>
      <c r="CU89" s="98"/>
      <c r="CV89" s="98"/>
      <c r="CW89" s="98"/>
      <c r="CX89" s="98"/>
      <c r="CY89" s="98"/>
      <c r="CZ89" s="98"/>
      <c r="DA89" s="98"/>
      <c r="DB89" s="98"/>
      <c r="DC89" s="98"/>
      <c r="DD89" s="98"/>
      <c r="DE89" s="98"/>
      <c r="DF89" s="98"/>
      <c r="DG89" s="98"/>
      <c r="DH89" s="98"/>
      <c r="DI89" s="98"/>
      <c r="DJ89" s="98"/>
      <c r="DK89" s="98"/>
      <c r="DL89" s="98"/>
      <c r="DM89" s="98"/>
      <c r="DN89" s="98"/>
      <c r="DO89" s="98"/>
      <c r="DP89" s="98"/>
      <c r="DQ89" s="98"/>
      <c r="DR89" s="98"/>
      <c r="DS89" s="98"/>
      <c r="DT89" s="98"/>
      <c r="DU89" s="98"/>
      <c r="DV89" s="98"/>
      <c r="DW89" s="98"/>
      <c r="DX89" s="98"/>
      <c r="DY89" s="98"/>
      <c r="DZ89" s="98"/>
      <c r="EA89" s="98"/>
      <c r="EB89" s="98"/>
      <c r="EC89" s="98"/>
      <c r="ED89" s="98"/>
      <c r="EE89" s="98"/>
      <c r="EF89" s="98"/>
      <c r="EG89" s="98"/>
      <c r="EH89" s="98"/>
      <c r="EI89" s="98"/>
      <c r="EJ89" s="98"/>
      <c r="EK89" s="98"/>
      <c r="EL89" s="98"/>
      <c r="EM89" s="98"/>
      <c r="EN89" s="98"/>
      <c r="EO89" s="98"/>
      <c r="EP89" s="98"/>
      <c r="EQ89" s="98"/>
      <c r="ER89" s="98"/>
      <c r="ES89" s="98"/>
      <c r="ET89" s="98"/>
      <c r="EU89" s="98"/>
      <c r="EV89" s="98"/>
      <c r="EW89" s="98"/>
      <c r="EX89" s="98"/>
      <c r="EY89" s="98"/>
      <c r="EZ89" s="98"/>
      <c r="FA89" s="98"/>
      <c r="FB89" s="98"/>
      <c r="FC89" s="98"/>
      <c r="FD89" s="98"/>
      <c r="FE89" s="98"/>
      <c r="FF89" s="98"/>
      <c r="FG89" s="98"/>
      <c r="FH89" s="98"/>
      <c r="FI89" s="98"/>
      <c r="FJ89" s="98"/>
      <c r="FK89" s="98"/>
      <c r="FL89" s="98"/>
      <c r="FM89" s="98"/>
      <c r="FN89" s="98"/>
      <c r="FO89" s="98"/>
      <c r="FP89" s="98"/>
      <c r="FQ89" s="98"/>
      <c r="FR89" s="98"/>
      <c r="FS89" s="98"/>
      <c r="FT89" s="98"/>
      <c r="FU89" s="98"/>
      <c r="FV89" s="98"/>
      <c r="FW89" s="98"/>
      <c r="FX89" s="98"/>
      <c r="FY89" s="98"/>
      <c r="FZ89" s="98"/>
      <c r="GA89" s="98"/>
      <c r="GB89" s="98"/>
      <c r="GC89" s="98"/>
      <c r="GD89" s="98"/>
      <c r="GE89" s="98"/>
      <c r="GF89" s="98"/>
      <c r="GG89" s="98"/>
      <c r="GH89" s="98"/>
      <c r="GI89" s="98"/>
      <c r="GJ89" s="98"/>
      <c r="GK89" s="98"/>
      <c r="GL89" s="98"/>
      <c r="GM89" s="98"/>
      <c r="GN89" s="98"/>
      <c r="GO89" s="98"/>
      <c r="GP89" s="98"/>
      <c r="GQ89" s="98"/>
      <c r="GR89" s="98"/>
      <c r="GS89" s="98"/>
      <c r="GT89" s="98"/>
      <c r="GU89" s="98"/>
      <c r="GV89" s="98"/>
      <c r="GW89" s="98"/>
      <c r="GX89" s="98"/>
      <c r="GY89" s="98"/>
      <c r="GZ89" s="98"/>
      <c r="HA89" s="98"/>
      <c r="HB89" s="98"/>
      <c r="HC89" s="98"/>
      <c r="HD89" s="98"/>
      <c r="HE89" s="98"/>
      <c r="HF89" s="98"/>
      <c r="HG89" s="98"/>
      <c r="HH89" s="98"/>
      <c r="HI89" s="98"/>
      <c r="HJ89" s="98"/>
      <c r="HK89" s="98"/>
      <c r="HL89" s="98"/>
      <c r="HM89" s="98"/>
      <c r="HN89" s="98"/>
      <c r="HO89" s="98"/>
      <c r="HP89" s="98"/>
      <c r="HQ89" s="98"/>
      <c r="HR89" s="98"/>
      <c r="HS89" s="98"/>
      <c r="HT89" s="98"/>
      <c r="HU89" s="98"/>
      <c r="HV89" s="98"/>
      <c r="HW89" s="98"/>
      <c r="HX89" s="98"/>
      <c r="HY89" s="98"/>
      <c r="HZ89" s="98"/>
      <c r="IA89" s="98"/>
      <c r="IB89" s="98"/>
      <c r="IC89" s="98"/>
      <c r="ID89" s="98"/>
      <c r="IE89" s="98"/>
      <c r="IF89" s="98"/>
      <c r="IG89" s="98"/>
      <c r="IH89" s="98"/>
      <c r="II89" s="98"/>
      <c r="IJ89" s="98"/>
      <c r="IK89" s="98"/>
      <c r="IL89" s="98"/>
      <c r="IM89" s="98"/>
      <c r="IN89" s="98"/>
      <c r="IO89" s="98"/>
      <c r="IP89" s="98"/>
      <c r="IQ89" s="98"/>
      <c r="IR89" s="98"/>
      <c r="IS89" s="98"/>
      <c r="IT89" s="98"/>
      <c r="IU89" s="98"/>
    </row>
    <row r="90" spans="2:255" s="99" customFormat="1" ht="12" customHeight="1" x14ac:dyDescent="0.15">
      <c r="B90" s="103" t="s">
        <v>61</v>
      </c>
      <c r="C90" s="104">
        <f>G27</f>
        <v>1225000</v>
      </c>
      <c r="D90" s="105">
        <f>(C90/C96)</f>
        <v>0.29047875380298932</v>
      </c>
      <c r="E90" s="96"/>
      <c r="F90" s="96"/>
      <c r="G90" s="97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8"/>
      <c r="BQ90" s="98"/>
      <c r="BR90" s="98"/>
      <c r="BS90" s="98"/>
      <c r="BT90" s="98"/>
      <c r="BU90" s="98"/>
      <c r="BV90" s="98"/>
      <c r="BW90" s="98"/>
      <c r="BX90" s="98"/>
      <c r="BY90" s="98"/>
      <c r="BZ90" s="98"/>
      <c r="CA90" s="98"/>
      <c r="CB90" s="98"/>
      <c r="CC90" s="98"/>
      <c r="CD90" s="98"/>
      <c r="CE90" s="98"/>
      <c r="CF90" s="98"/>
      <c r="CG90" s="98"/>
      <c r="CH90" s="98"/>
      <c r="CI90" s="98"/>
      <c r="CJ90" s="98"/>
      <c r="CK90" s="98"/>
      <c r="CL90" s="98"/>
      <c r="CM90" s="98"/>
      <c r="CN90" s="98"/>
      <c r="CO90" s="98"/>
      <c r="CP90" s="98"/>
      <c r="CQ90" s="98"/>
      <c r="CR90" s="98"/>
      <c r="CS90" s="98"/>
      <c r="CT90" s="98"/>
      <c r="CU90" s="98"/>
      <c r="CV90" s="98"/>
      <c r="CW90" s="98"/>
      <c r="CX90" s="98"/>
      <c r="CY90" s="98"/>
      <c r="CZ90" s="98"/>
      <c r="DA90" s="98"/>
      <c r="DB90" s="98"/>
      <c r="DC90" s="98"/>
      <c r="DD90" s="98"/>
      <c r="DE90" s="98"/>
      <c r="DF90" s="98"/>
      <c r="DG90" s="98"/>
      <c r="DH90" s="98"/>
      <c r="DI90" s="98"/>
      <c r="DJ90" s="98"/>
      <c r="DK90" s="98"/>
      <c r="DL90" s="98"/>
      <c r="DM90" s="98"/>
      <c r="DN90" s="98"/>
      <c r="DO90" s="98"/>
      <c r="DP90" s="98"/>
      <c r="DQ90" s="98"/>
      <c r="DR90" s="98"/>
      <c r="DS90" s="98"/>
      <c r="DT90" s="98"/>
      <c r="DU90" s="98"/>
      <c r="DV90" s="98"/>
      <c r="DW90" s="98"/>
      <c r="DX90" s="98"/>
      <c r="DY90" s="98"/>
      <c r="DZ90" s="98"/>
      <c r="EA90" s="98"/>
      <c r="EB90" s="98"/>
      <c r="EC90" s="98"/>
      <c r="ED90" s="98"/>
      <c r="EE90" s="98"/>
      <c r="EF90" s="98"/>
      <c r="EG90" s="98"/>
      <c r="EH90" s="98"/>
      <c r="EI90" s="98"/>
      <c r="EJ90" s="98"/>
      <c r="EK90" s="98"/>
      <c r="EL90" s="98"/>
      <c r="EM90" s="98"/>
      <c r="EN90" s="98"/>
      <c r="EO90" s="98"/>
      <c r="EP90" s="98"/>
      <c r="EQ90" s="98"/>
      <c r="ER90" s="98"/>
      <c r="ES90" s="98"/>
      <c r="ET90" s="98"/>
      <c r="EU90" s="98"/>
      <c r="EV90" s="98"/>
      <c r="EW90" s="98"/>
      <c r="EX90" s="98"/>
      <c r="EY90" s="98"/>
      <c r="EZ90" s="98"/>
      <c r="FA90" s="98"/>
      <c r="FB90" s="98"/>
      <c r="FC90" s="98"/>
      <c r="FD90" s="98"/>
      <c r="FE90" s="98"/>
      <c r="FF90" s="98"/>
      <c r="FG90" s="98"/>
      <c r="FH90" s="98"/>
      <c r="FI90" s="98"/>
      <c r="FJ90" s="98"/>
      <c r="FK90" s="98"/>
      <c r="FL90" s="98"/>
      <c r="FM90" s="98"/>
      <c r="FN90" s="98"/>
      <c r="FO90" s="98"/>
      <c r="FP90" s="98"/>
      <c r="FQ90" s="98"/>
      <c r="FR90" s="98"/>
      <c r="FS90" s="98"/>
      <c r="FT90" s="98"/>
      <c r="FU90" s="98"/>
      <c r="FV90" s="98"/>
      <c r="FW90" s="98"/>
      <c r="FX90" s="98"/>
      <c r="FY90" s="98"/>
      <c r="FZ90" s="98"/>
      <c r="GA90" s="98"/>
      <c r="GB90" s="98"/>
      <c r="GC90" s="98"/>
      <c r="GD90" s="98"/>
      <c r="GE90" s="98"/>
      <c r="GF90" s="98"/>
      <c r="GG90" s="98"/>
      <c r="GH90" s="98"/>
      <c r="GI90" s="98"/>
      <c r="GJ90" s="98"/>
      <c r="GK90" s="98"/>
      <c r="GL90" s="98"/>
      <c r="GM90" s="98"/>
      <c r="GN90" s="98"/>
      <c r="GO90" s="98"/>
      <c r="GP90" s="98"/>
      <c r="GQ90" s="98"/>
      <c r="GR90" s="98"/>
      <c r="GS90" s="98"/>
      <c r="GT90" s="98"/>
      <c r="GU90" s="98"/>
      <c r="GV90" s="98"/>
      <c r="GW90" s="98"/>
      <c r="GX90" s="98"/>
      <c r="GY90" s="98"/>
      <c r="GZ90" s="98"/>
      <c r="HA90" s="98"/>
      <c r="HB90" s="98"/>
      <c r="HC90" s="98"/>
      <c r="HD90" s="98"/>
      <c r="HE90" s="98"/>
      <c r="HF90" s="98"/>
      <c r="HG90" s="98"/>
      <c r="HH90" s="98"/>
      <c r="HI90" s="98"/>
      <c r="HJ90" s="98"/>
      <c r="HK90" s="98"/>
      <c r="HL90" s="98"/>
      <c r="HM90" s="98"/>
      <c r="HN90" s="98"/>
      <c r="HO90" s="98"/>
      <c r="HP90" s="98"/>
      <c r="HQ90" s="98"/>
      <c r="HR90" s="98"/>
      <c r="HS90" s="98"/>
      <c r="HT90" s="98"/>
      <c r="HU90" s="98"/>
      <c r="HV90" s="98"/>
      <c r="HW90" s="98"/>
      <c r="HX90" s="98"/>
      <c r="HY90" s="98"/>
      <c r="HZ90" s="98"/>
      <c r="IA90" s="98"/>
      <c r="IB90" s="98"/>
      <c r="IC90" s="98"/>
      <c r="ID90" s="98"/>
      <c r="IE90" s="98"/>
      <c r="IF90" s="98"/>
      <c r="IG90" s="98"/>
      <c r="IH90" s="98"/>
      <c r="II90" s="98"/>
      <c r="IJ90" s="98"/>
      <c r="IK90" s="98"/>
      <c r="IL90" s="98"/>
      <c r="IM90" s="98"/>
      <c r="IN90" s="98"/>
      <c r="IO90" s="98"/>
      <c r="IP90" s="98"/>
      <c r="IQ90" s="98"/>
      <c r="IR90" s="98"/>
      <c r="IS90" s="98"/>
      <c r="IT90" s="98"/>
      <c r="IU90" s="98"/>
    </row>
    <row r="91" spans="2:255" s="99" customFormat="1" ht="12" customHeight="1" x14ac:dyDescent="0.15">
      <c r="B91" s="103" t="s">
        <v>62</v>
      </c>
      <c r="C91" s="106">
        <f>G34</f>
        <v>225000</v>
      </c>
      <c r="D91" s="105">
        <f>+C91/C96</f>
        <v>5.3353240494426607E-2</v>
      </c>
      <c r="E91" s="96"/>
      <c r="F91" s="96"/>
      <c r="G91" s="97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  <c r="BG91" s="98"/>
      <c r="BH91" s="98"/>
      <c r="BI91" s="98"/>
      <c r="BJ91" s="98"/>
      <c r="BK91" s="98"/>
      <c r="BL91" s="98"/>
      <c r="BM91" s="98"/>
      <c r="BN91" s="98"/>
      <c r="BO91" s="98"/>
      <c r="BP91" s="98"/>
      <c r="BQ91" s="98"/>
      <c r="BR91" s="98"/>
      <c r="BS91" s="98"/>
      <c r="BT91" s="98"/>
      <c r="BU91" s="98"/>
      <c r="BV91" s="98"/>
      <c r="BW91" s="98"/>
      <c r="BX91" s="98"/>
      <c r="BY91" s="98"/>
      <c r="BZ91" s="98"/>
      <c r="CA91" s="98"/>
      <c r="CB91" s="98"/>
      <c r="CC91" s="98"/>
      <c r="CD91" s="98"/>
      <c r="CE91" s="98"/>
      <c r="CF91" s="98"/>
      <c r="CG91" s="98"/>
      <c r="CH91" s="98"/>
      <c r="CI91" s="98"/>
      <c r="CJ91" s="98"/>
      <c r="CK91" s="98"/>
      <c r="CL91" s="98"/>
      <c r="CM91" s="98"/>
      <c r="CN91" s="98"/>
      <c r="CO91" s="98"/>
      <c r="CP91" s="98"/>
      <c r="CQ91" s="98"/>
      <c r="CR91" s="98"/>
      <c r="CS91" s="98"/>
      <c r="CT91" s="98"/>
      <c r="CU91" s="98"/>
      <c r="CV91" s="98"/>
      <c r="CW91" s="98"/>
      <c r="CX91" s="98"/>
      <c r="CY91" s="98"/>
      <c r="CZ91" s="98"/>
      <c r="DA91" s="98"/>
      <c r="DB91" s="98"/>
      <c r="DC91" s="98"/>
      <c r="DD91" s="98"/>
      <c r="DE91" s="98"/>
      <c r="DF91" s="98"/>
      <c r="DG91" s="98"/>
      <c r="DH91" s="98"/>
      <c r="DI91" s="98"/>
      <c r="DJ91" s="98"/>
      <c r="DK91" s="98"/>
      <c r="DL91" s="98"/>
      <c r="DM91" s="98"/>
      <c r="DN91" s="98"/>
      <c r="DO91" s="98"/>
      <c r="DP91" s="98"/>
      <c r="DQ91" s="98"/>
      <c r="DR91" s="98"/>
      <c r="DS91" s="98"/>
      <c r="DT91" s="98"/>
      <c r="DU91" s="98"/>
      <c r="DV91" s="98"/>
      <c r="DW91" s="98"/>
      <c r="DX91" s="98"/>
      <c r="DY91" s="98"/>
      <c r="DZ91" s="98"/>
      <c r="EA91" s="98"/>
      <c r="EB91" s="98"/>
      <c r="EC91" s="98"/>
      <c r="ED91" s="98"/>
      <c r="EE91" s="98"/>
      <c r="EF91" s="98"/>
      <c r="EG91" s="98"/>
      <c r="EH91" s="98"/>
      <c r="EI91" s="98"/>
      <c r="EJ91" s="98"/>
      <c r="EK91" s="98"/>
      <c r="EL91" s="98"/>
      <c r="EM91" s="98"/>
      <c r="EN91" s="98"/>
      <c r="EO91" s="98"/>
      <c r="EP91" s="98"/>
      <c r="EQ91" s="98"/>
      <c r="ER91" s="98"/>
      <c r="ES91" s="98"/>
      <c r="ET91" s="98"/>
      <c r="EU91" s="98"/>
      <c r="EV91" s="98"/>
      <c r="EW91" s="98"/>
      <c r="EX91" s="98"/>
      <c r="EY91" s="98"/>
      <c r="EZ91" s="98"/>
      <c r="FA91" s="98"/>
      <c r="FB91" s="98"/>
      <c r="FC91" s="98"/>
      <c r="FD91" s="98"/>
      <c r="FE91" s="98"/>
      <c r="FF91" s="98"/>
      <c r="FG91" s="98"/>
      <c r="FH91" s="98"/>
      <c r="FI91" s="98"/>
      <c r="FJ91" s="98"/>
      <c r="FK91" s="98"/>
      <c r="FL91" s="98"/>
      <c r="FM91" s="98"/>
      <c r="FN91" s="98"/>
      <c r="FO91" s="98"/>
      <c r="FP91" s="98"/>
      <c r="FQ91" s="98"/>
      <c r="FR91" s="98"/>
      <c r="FS91" s="98"/>
      <c r="FT91" s="98"/>
      <c r="FU91" s="98"/>
      <c r="FV91" s="98"/>
      <c r="FW91" s="98"/>
      <c r="FX91" s="98"/>
      <c r="FY91" s="98"/>
      <c r="FZ91" s="98"/>
      <c r="GA91" s="98"/>
      <c r="GB91" s="98"/>
      <c r="GC91" s="98"/>
      <c r="GD91" s="98"/>
      <c r="GE91" s="98"/>
      <c r="GF91" s="98"/>
      <c r="GG91" s="98"/>
      <c r="GH91" s="98"/>
      <c r="GI91" s="98"/>
      <c r="GJ91" s="98"/>
      <c r="GK91" s="98"/>
      <c r="GL91" s="98"/>
      <c r="GM91" s="98"/>
      <c r="GN91" s="98"/>
      <c r="GO91" s="98"/>
      <c r="GP91" s="98"/>
      <c r="GQ91" s="98"/>
      <c r="GR91" s="98"/>
      <c r="GS91" s="98"/>
      <c r="GT91" s="98"/>
      <c r="GU91" s="98"/>
      <c r="GV91" s="98"/>
      <c r="GW91" s="98"/>
      <c r="GX91" s="98"/>
      <c r="GY91" s="98"/>
      <c r="GZ91" s="98"/>
      <c r="HA91" s="98"/>
      <c r="HB91" s="98"/>
      <c r="HC91" s="98"/>
      <c r="HD91" s="98"/>
      <c r="HE91" s="98"/>
      <c r="HF91" s="98"/>
      <c r="HG91" s="98"/>
      <c r="HH91" s="98"/>
      <c r="HI91" s="98"/>
      <c r="HJ91" s="98"/>
      <c r="HK91" s="98"/>
      <c r="HL91" s="98"/>
      <c r="HM91" s="98"/>
      <c r="HN91" s="98"/>
      <c r="HO91" s="98"/>
      <c r="HP91" s="98"/>
      <c r="HQ91" s="98"/>
      <c r="HR91" s="98"/>
      <c r="HS91" s="98"/>
      <c r="HT91" s="98"/>
      <c r="HU91" s="98"/>
      <c r="HV91" s="98"/>
      <c r="HW91" s="98"/>
      <c r="HX91" s="98"/>
      <c r="HY91" s="98"/>
      <c r="HZ91" s="98"/>
      <c r="IA91" s="98"/>
      <c r="IB91" s="98"/>
      <c r="IC91" s="98"/>
      <c r="ID91" s="98"/>
      <c r="IE91" s="98"/>
      <c r="IF91" s="98"/>
      <c r="IG91" s="98"/>
      <c r="IH91" s="98"/>
      <c r="II91" s="98"/>
      <c r="IJ91" s="98"/>
      <c r="IK91" s="98"/>
      <c r="IL91" s="98"/>
      <c r="IM91" s="98"/>
      <c r="IN91" s="98"/>
      <c r="IO91" s="98"/>
      <c r="IP91" s="98"/>
      <c r="IQ91" s="98"/>
      <c r="IR91" s="98"/>
      <c r="IS91" s="98"/>
      <c r="IT91" s="98"/>
      <c r="IU91" s="98"/>
    </row>
    <row r="92" spans="2:255" s="99" customFormat="1" ht="12" customHeight="1" x14ac:dyDescent="0.15">
      <c r="B92" s="103" t="s">
        <v>63</v>
      </c>
      <c r="C92" s="104">
        <f>G46</f>
        <v>362250</v>
      </c>
      <c r="D92" s="105">
        <f>(C92/C96)</f>
        <v>8.5898717196026847E-2</v>
      </c>
      <c r="E92" s="96"/>
      <c r="F92" s="96"/>
      <c r="G92" s="97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98"/>
      <c r="BQ92" s="98"/>
      <c r="BR92" s="98"/>
      <c r="BS92" s="98"/>
      <c r="BT92" s="98"/>
      <c r="BU92" s="98"/>
      <c r="BV92" s="98"/>
      <c r="BW92" s="98"/>
      <c r="BX92" s="98"/>
      <c r="BY92" s="98"/>
      <c r="BZ92" s="98"/>
      <c r="CA92" s="98"/>
      <c r="CB92" s="98"/>
      <c r="CC92" s="98"/>
      <c r="CD92" s="98"/>
      <c r="CE92" s="98"/>
      <c r="CF92" s="98"/>
      <c r="CG92" s="98"/>
      <c r="CH92" s="98"/>
      <c r="CI92" s="98"/>
      <c r="CJ92" s="98"/>
      <c r="CK92" s="98"/>
      <c r="CL92" s="98"/>
      <c r="CM92" s="98"/>
      <c r="CN92" s="98"/>
      <c r="CO92" s="98"/>
      <c r="CP92" s="98"/>
      <c r="CQ92" s="98"/>
      <c r="CR92" s="98"/>
      <c r="CS92" s="98"/>
      <c r="CT92" s="98"/>
      <c r="CU92" s="98"/>
      <c r="CV92" s="98"/>
      <c r="CW92" s="98"/>
      <c r="CX92" s="98"/>
      <c r="CY92" s="98"/>
      <c r="CZ92" s="98"/>
      <c r="DA92" s="98"/>
      <c r="DB92" s="98"/>
      <c r="DC92" s="98"/>
      <c r="DD92" s="98"/>
      <c r="DE92" s="98"/>
      <c r="DF92" s="98"/>
      <c r="DG92" s="98"/>
      <c r="DH92" s="98"/>
      <c r="DI92" s="98"/>
      <c r="DJ92" s="98"/>
      <c r="DK92" s="98"/>
      <c r="DL92" s="98"/>
      <c r="DM92" s="98"/>
      <c r="DN92" s="98"/>
      <c r="DO92" s="98"/>
      <c r="DP92" s="98"/>
      <c r="DQ92" s="98"/>
      <c r="DR92" s="98"/>
      <c r="DS92" s="98"/>
      <c r="DT92" s="98"/>
      <c r="DU92" s="98"/>
      <c r="DV92" s="98"/>
      <c r="DW92" s="98"/>
      <c r="DX92" s="98"/>
      <c r="DY92" s="98"/>
      <c r="DZ92" s="98"/>
      <c r="EA92" s="98"/>
      <c r="EB92" s="98"/>
      <c r="EC92" s="98"/>
      <c r="ED92" s="98"/>
      <c r="EE92" s="98"/>
      <c r="EF92" s="98"/>
      <c r="EG92" s="98"/>
      <c r="EH92" s="98"/>
      <c r="EI92" s="98"/>
      <c r="EJ92" s="98"/>
      <c r="EK92" s="98"/>
      <c r="EL92" s="98"/>
      <c r="EM92" s="98"/>
      <c r="EN92" s="98"/>
      <c r="EO92" s="98"/>
      <c r="EP92" s="98"/>
      <c r="EQ92" s="98"/>
      <c r="ER92" s="98"/>
      <c r="ES92" s="98"/>
      <c r="ET92" s="98"/>
      <c r="EU92" s="98"/>
      <c r="EV92" s="98"/>
      <c r="EW92" s="98"/>
      <c r="EX92" s="98"/>
      <c r="EY92" s="98"/>
      <c r="EZ92" s="98"/>
      <c r="FA92" s="98"/>
      <c r="FB92" s="98"/>
      <c r="FC92" s="98"/>
      <c r="FD92" s="98"/>
      <c r="FE92" s="98"/>
      <c r="FF92" s="98"/>
      <c r="FG92" s="98"/>
      <c r="FH92" s="98"/>
      <c r="FI92" s="98"/>
      <c r="FJ92" s="98"/>
      <c r="FK92" s="98"/>
      <c r="FL92" s="98"/>
      <c r="FM92" s="98"/>
      <c r="FN92" s="98"/>
      <c r="FO92" s="98"/>
      <c r="FP92" s="98"/>
      <c r="FQ92" s="98"/>
      <c r="FR92" s="98"/>
      <c r="FS92" s="98"/>
      <c r="FT92" s="98"/>
      <c r="FU92" s="98"/>
      <c r="FV92" s="98"/>
      <c r="FW92" s="98"/>
      <c r="FX92" s="98"/>
      <c r="FY92" s="98"/>
      <c r="FZ92" s="98"/>
      <c r="GA92" s="98"/>
      <c r="GB92" s="98"/>
      <c r="GC92" s="98"/>
      <c r="GD92" s="98"/>
      <c r="GE92" s="98"/>
      <c r="GF92" s="98"/>
      <c r="GG92" s="98"/>
      <c r="GH92" s="98"/>
      <c r="GI92" s="98"/>
      <c r="GJ92" s="98"/>
      <c r="GK92" s="98"/>
      <c r="GL92" s="98"/>
      <c r="GM92" s="98"/>
      <c r="GN92" s="98"/>
      <c r="GO92" s="98"/>
      <c r="GP92" s="98"/>
      <c r="GQ92" s="98"/>
      <c r="GR92" s="98"/>
      <c r="GS92" s="98"/>
      <c r="GT92" s="98"/>
      <c r="GU92" s="98"/>
      <c r="GV92" s="98"/>
      <c r="GW92" s="98"/>
      <c r="GX92" s="98"/>
      <c r="GY92" s="98"/>
      <c r="GZ92" s="98"/>
      <c r="HA92" s="98"/>
      <c r="HB92" s="98"/>
      <c r="HC92" s="98"/>
      <c r="HD92" s="98"/>
      <c r="HE92" s="98"/>
      <c r="HF92" s="98"/>
      <c r="HG92" s="98"/>
      <c r="HH92" s="98"/>
      <c r="HI92" s="98"/>
      <c r="HJ92" s="98"/>
      <c r="HK92" s="98"/>
      <c r="HL92" s="98"/>
      <c r="HM92" s="98"/>
      <c r="HN92" s="98"/>
      <c r="HO92" s="98"/>
      <c r="HP92" s="98"/>
      <c r="HQ92" s="98"/>
      <c r="HR92" s="98"/>
      <c r="HS92" s="98"/>
      <c r="HT92" s="98"/>
      <c r="HU92" s="98"/>
      <c r="HV92" s="98"/>
      <c r="HW92" s="98"/>
      <c r="HX92" s="98"/>
      <c r="HY92" s="98"/>
      <c r="HZ92" s="98"/>
      <c r="IA92" s="98"/>
      <c r="IB92" s="98"/>
      <c r="IC92" s="98"/>
      <c r="ID92" s="98"/>
      <c r="IE92" s="98"/>
      <c r="IF92" s="98"/>
      <c r="IG92" s="98"/>
      <c r="IH92" s="98"/>
      <c r="II92" s="98"/>
      <c r="IJ92" s="98"/>
      <c r="IK92" s="98"/>
      <c r="IL92" s="98"/>
      <c r="IM92" s="98"/>
      <c r="IN92" s="98"/>
      <c r="IO92" s="98"/>
      <c r="IP92" s="98"/>
      <c r="IQ92" s="98"/>
      <c r="IR92" s="98"/>
      <c r="IS92" s="98"/>
      <c r="IT92" s="98"/>
      <c r="IU92" s="98"/>
    </row>
    <row r="93" spans="2:255" s="99" customFormat="1" ht="12" customHeight="1" x14ac:dyDescent="0.15">
      <c r="B93" s="103" t="s">
        <v>37</v>
      </c>
      <c r="C93" s="104">
        <f>G64</f>
        <v>1804108</v>
      </c>
      <c r="D93" s="105">
        <f>(C93/C96)</f>
        <v>0.42780003556408447</v>
      </c>
      <c r="E93" s="96"/>
      <c r="F93" s="96"/>
      <c r="G93" s="97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8"/>
      <c r="BE93" s="98"/>
      <c r="BF93" s="98"/>
      <c r="BG93" s="98"/>
      <c r="BH93" s="98"/>
      <c r="BI93" s="98"/>
      <c r="BJ93" s="98"/>
      <c r="BK93" s="98"/>
      <c r="BL93" s="98"/>
      <c r="BM93" s="98"/>
      <c r="BN93" s="98"/>
      <c r="BO93" s="98"/>
      <c r="BP93" s="98"/>
      <c r="BQ93" s="98"/>
      <c r="BR93" s="98"/>
      <c r="BS93" s="98"/>
      <c r="BT93" s="98"/>
      <c r="BU93" s="98"/>
      <c r="BV93" s="98"/>
      <c r="BW93" s="98"/>
      <c r="BX93" s="98"/>
      <c r="BY93" s="98"/>
      <c r="BZ93" s="98"/>
      <c r="CA93" s="98"/>
      <c r="CB93" s="98"/>
      <c r="CC93" s="98"/>
      <c r="CD93" s="98"/>
      <c r="CE93" s="98"/>
      <c r="CF93" s="98"/>
      <c r="CG93" s="98"/>
      <c r="CH93" s="98"/>
      <c r="CI93" s="98"/>
      <c r="CJ93" s="98"/>
      <c r="CK93" s="98"/>
      <c r="CL93" s="98"/>
      <c r="CM93" s="98"/>
      <c r="CN93" s="98"/>
      <c r="CO93" s="98"/>
      <c r="CP93" s="98"/>
      <c r="CQ93" s="98"/>
      <c r="CR93" s="98"/>
      <c r="CS93" s="98"/>
      <c r="CT93" s="98"/>
      <c r="CU93" s="98"/>
      <c r="CV93" s="98"/>
      <c r="CW93" s="98"/>
      <c r="CX93" s="98"/>
      <c r="CY93" s="98"/>
      <c r="CZ93" s="98"/>
      <c r="DA93" s="98"/>
      <c r="DB93" s="98"/>
      <c r="DC93" s="98"/>
      <c r="DD93" s="98"/>
      <c r="DE93" s="98"/>
      <c r="DF93" s="98"/>
      <c r="DG93" s="98"/>
      <c r="DH93" s="98"/>
      <c r="DI93" s="98"/>
      <c r="DJ93" s="98"/>
      <c r="DK93" s="98"/>
      <c r="DL93" s="98"/>
      <c r="DM93" s="98"/>
      <c r="DN93" s="98"/>
      <c r="DO93" s="98"/>
      <c r="DP93" s="98"/>
      <c r="DQ93" s="98"/>
      <c r="DR93" s="98"/>
      <c r="DS93" s="98"/>
      <c r="DT93" s="98"/>
      <c r="DU93" s="98"/>
      <c r="DV93" s="98"/>
      <c r="DW93" s="98"/>
      <c r="DX93" s="98"/>
      <c r="DY93" s="98"/>
      <c r="DZ93" s="98"/>
      <c r="EA93" s="98"/>
      <c r="EB93" s="98"/>
      <c r="EC93" s="98"/>
      <c r="ED93" s="98"/>
      <c r="EE93" s="98"/>
      <c r="EF93" s="98"/>
      <c r="EG93" s="98"/>
      <c r="EH93" s="98"/>
      <c r="EI93" s="98"/>
      <c r="EJ93" s="98"/>
      <c r="EK93" s="98"/>
      <c r="EL93" s="98"/>
      <c r="EM93" s="98"/>
      <c r="EN93" s="98"/>
      <c r="EO93" s="98"/>
      <c r="EP93" s="98"/>
      <c r="EQ93" s="98"/>
      <c r="ER93" s="98"/>
      <c r="ES93" s="98"/>
      <c r="ET93" s="98"/>
      <c r="EU93" s="98"/>
      <c r="EV93" s="98"/>
      <c r="EW93" s="98"/>
      <c r="EX93" s="98"/>
      <c r="EY93" s="98"/>
      <c r="EZ93" s="98"/>
      <c r="FA93" s="98"/>
      <c r="FB93" s="98"/>
      <c r="FC93" s="98"/>
      <c r="FD93" s="98"/>
      <c r="FE93" s="98"/>
      <c r="FF93" s="98"/>
      <c r="FG93" s="98"/>
      <c r="FH93" s="98"/>
      <c r="FI93" s="98"/>
      <c r="FJ93" s="98"/>
      <c r="FK93" s="98"/>
      <c r="FL93" s="98"/>
      <c r="FM93" s="98"/>
      <c r="FN93" s="98"/>
      <c r="FO93" s="98"/>
      <c r="FP93" s="98"/>
      <c r="FQ93" s="98"/>
      <c r="FR93" s="98"/>
      <c r="FS93" s="98"/>
      <c r="FT93" s="98"/>
      <c r="FU93" s="98"/>
      <c r="FV93" s="98"/>
      <c r="FW93" s="98"/>
      <c r="FX93" s="98"/>
      <c r="FY93" s="98"/>
      <c r="FZ93" s="98"/>
      <c r="GA93" s="98"/>
      <c r="GB93" s="98"/>
      <c r="GC93" s="98"/>
      <c r="GD93" s="98"/>
      <c r="GE93" s="98"/>
      <c r="GF93" s="98"/>
      <c r="GG93" s="98"/>
      <c r="GH93" s="98"/>
      <c r="GI93" s="98"/>
      <c r="GJ93" s="98"/>
      <c r="GK93" s="98"/>
      <c r="GL93" s="98"/>
      <c r="GM93" s="98"/>
      <c r="GN93" s="98"/>
      <c r="GO93" s="98"/>
      <c r="GP93" s="98"/>
      <c r="GQ93" s="98"/>
      <c r="GR93" s="98"/>
      <c r="GS93" s="98"/>
      <c r="GT93" s="98"/>
      <c r="GU93" s="98"/>
      <c r="GV93" s="98"/>
      <c r="GW93" s="98"/>
      <c r="GX93" s="98"/>
      <c r="GY93" s="98"/>
      <c r="GZ93" s="98"/>
      <c r="HA93" s="98"/>
      <c r="HB93" s="98"/>
      <c r="HC93" s="98"/>
      <c r="HD93" s="98"/>
      <c r="HE93" s="98"/>
      <c r="HF93" s="98"/>
      <c r="HG93" s="98"/>
      <c r="HH93" s="98"/>
      <c r="HI93" s="98"/>
      <c r="HJ93" s="98"/>
      <c r="HK93" s="98"/>
      <c r="HL93" s="98"/>
      <c r="HM93" s="98"/>
      <c r="HN93" s="98"/>
      <c r="HO93" s="98"/>
      <c r="HP93" s="98"/>
      <c r="HQ93" s="98"/>
      <c r="HR93" s="98"/>
      <c r="HS93" s="98"/>
      <c r="HT93" s="98"/>
      <c r="HU93" s="98"/>
      <c r="HV93" s="98"/>
      <c r="HW93" s="98"/>
      <c r="HX93" s="98"/>
      <c r="HY93" s="98"/>
      <c r="HZ93" s="98"/>
      <c r="IA93" s="98"/>
      <c r="IB93" s="98"/>
      <c r="IC93" s="98"/>
      <c r="ID93" s="98"/>
      <c r="IE93" s="98"/>
      <c r="IF93" s="98"/>
      <c r="IG93" s="98"/>
      <c r="IH93" s="98"/>
      <c r="II93" s="98"/>
      <c r="IJ93" s="98"/>
      <c r="IK93" s="98"/>
      <c r="IL93" s="98"/>
      <c r="IM93" s="98"/>
      <c r="IN93" s="98"/>
      <c r="IO93" s="98"/>
      <c r="IP93" s="98"/>
      <c r="IQ93" s="98"/>
      <c r="IR93" s="98"/>
      <c r="IS93" s="98"/>
      <c r="IT93" s="98"/>
      <c r="IU93" s="98"/>
    </row>
    <row r="94" spans="2:255" s="99" customFormat="1" ht="12" customHeight="1" x14ac:dyDescent="0.15">
      <c r="B94" s="103" t="s">
        <v>64</v>
      </c>
      <c r="C94" s="107">
        <f>G69</f>
        <v>400000</v>
      </c>
      <c r="D94" s="105">
        <f>(C94/C96)</f>
        <v>9.4850205323425085E-2</v>
      </c>
      <c r="E94" s="108"/>
      <c r="F94" s="108"/>
      <c r="G94" s="97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8"/>
      <c r="BI94" s="98"/>
      <c r="BJ94" s="98"/>
      <c r="BK94" s="98"/>
      <c r="BL94" s="98"/>
      <c r="BM94" s="98"/>
      <c r="BN94" s="98"/>
      <c r="BO94" s="98"/>
      <c r="BP94" s="98"/>
      <c r="BQ94" s="98"/>
      <c r="BR94" s="98"/>
      <c r="BS94" s="98"/>
      <c r="BT94" s="98"/>
      <c r="BU94" s="98"/>
      <c r="BV94" s="98"/>
      <c r="BW94" s="98"/>
      <c r="BX94" s="98"/>
      <c r="BY94" s="98"/>
      <c r="BZ94" s="98"/>
      <c r="CA94" s="98"/>
      <c r="CB94" s="98"/>
      <c r="CC94" s="98"/>
      <c r="CD94" s="98"/>
      <c r="CE94" s="98"/>
      <c r="CF94" s="98"/>
      <c r="CG94" s="98"/>
      <c r="CH94" s="98"/>
      <c r="CI94" s="98"/>
      <c r="CJ94" s="98"/>
      <c r="CK94" s="98"/>
      <c r="CL94" s="98"/>
      <c r="CM94" s="98"/>
      <c r="CN94" s="98"/>
      <c r="CO94" s="98"/>
      <c r="CP94" s="98"/>
      <c r="CQ94" s="98"/>
      <c r="CR94" s="98"/>
      <c r="CS94" s="98"/>
      <c r="CT94" s="98"/>
      <c r="CU94" s="98"/>
      <c r="CV94" s="98"/>
      <c r="CW94" s="98"/>
      <c r="CX94" s="98"/>
      <c r="CY94" s="98"/>
      <c r="CZ94" s="98"/>
      <c r="DA94" s="98"/>
      <c r="DB94" s="98"/>
      <c r="DC94" s="98"/>
      <c r="DD94" s="98"/>
      <c r="DE94" s="98"/>
      <c r="DF94" s="98"/>
      <c r="DG94" s="98"/>
      <c r="DH94" s="98"/>
      <c r="DI94" s="98"/>
      <c r="DJ94" s="98"/>
      <c r="DK94" s="98"/>
      <c r="DL94" s="98"/>
      <c r="DM94" s="98"/>
      <c r="DN94" s="98"/>
      <c r="DO94" s="98"/>
      <c r="DP94" s="98"/>
      <c r="DQ94" s="98"/>
      <c r="DR94" s="98"/>
      <c r="DS94" s="98"/>
      <c r="DT94" s="98"/>
      <c r="DU94" s="98"/>
      <c r="DV94" s="98"/>
      <c r="DW94" s="98"/>
      <c r="DX94" s="98"/>
      <c r="DY94" s="98"/>
      <c r="DZ94" s="98"/>
      <c r="EA94" s="98"/>
      <c r="EB94" s="98"/>
      <c r="EC94" s="98"/>
      <c r="ED94" s="98"/>
      <c r="EE94" s="98"/>
      <c r="EF94" s="98"/>
      <c r="EG94" s="98"/>
      <c r="EH94" s="98"/>
      <c r="EI94" s="98"/>
      <c r="EJ94" s="98"/>
      <c r="EK94" s="98"/>
      <c r="EL94" s="98"/>
      <c r="EM94" s="98"/>
      <c r="EN94" s="98"/>
      <c r="EO94" s="98"/>
      <c r="EP94" s="98"/>
      <c r="EQ94" s="98"/>
      <c r="ER94" s="98"/>
      <c r="ES94" s="98"/>
      <c r="ET94" s="98"/>
      <c r="EU94" s="98"/>
      <c r="EV94" s="98"/>
      <c r="EW94" s="98"/>
      <c r="EX94" s="98"/>
      <c r="EY94" s="98"/>
      <c r="EZ94" s="98"/>
      <c r="FA94" s="98"/>
      <c r="FB94" s="98"/>
      <c r="FC94" s="98"/>
      <c r="FD94" s="98"/>
      <c r="FE94" s="98"/>
      <c r="FF94" s="98"/>
      <c r="FG94" s="98"/>
      <c r="FH94" s="98"/>
      <c r="FI94" s="98"/>
      <c r="FJ94" s="98"/>
      <c r="FK94" s="98"/>
      <c r="FL94" s="98"/>
      <c r="FM94" s="98"/>
      <c r="FN94" s="98"/>
      <c r="FO94" s="98"/>
      <c r="FP94" s="98"/>
      <c r="FQ94" s="98"/>
      <c r="FR94" s="98"/>
      <c r="FS94" s="98"/>
      <c r="FT94" s="98"/>
      <c r="FU94" s="98"/>
      <c r="FV94" s="98"/>
      <c r="FW94" s="98"/>
      <c r="FX94" s="98"/>
      <c r="FY94" s="98"/>
      <c r="FZ94" s="98"/>
      <c r="GA94" s="98"/>
      <c r="GB94" s="98"/>
      <c r="GC94" s="98"/>
      <c r="GD94" s="98"/>
      <c r="GE94" s="98"/>
      <c r="GF94" s="98"/>
      <c r="GG94" s="98"/>
      <c r="GH94" s="98"/>
      <c r="GI94" s="98"/>
      <c r="GJ94" s="98"/>
      <c r="GK94" s="98"/>
      <c r="GL94" s="98"/>
      <c r="GM94" s="98"/>
      <c r="GN94" s="98"/>
      <c r="GO94" s="98"/>
      <c r="GP94" s="98"/>
      <c r="GQ94" s="98"/>
      <c r="GR94" s="98"/>
      <c r="GS94" s="98"/>
      <c r="GT94" s="98"/>
      <c r="GU94" s="98"/>
      <c r="GV94" s="98"/>
      <c r="GW94" s="98"/>
      <c r="GX94" s="98"/>
      <c r="GY94" s="98"/>
      <c r="GZ94" s="98"/>
      <c r="HA94" s="98"/>
      <c r="HB94" s="98"/>
      <c r="HC94" s="98"/>
      <c r="HD94" s="98"/>
      <c r="HE94" s="98"/>
      <c r="HF94" s="98"/>
      <c r="HG94" s="98"/>
      <c r="HH94" s="98"/>
      <c r="HI94" s="98"/>
      <c r="HJ94" s="98"/>
      <c r="HK94" s="98"/>
      <c r="HL94" s="98"/>
      <c r="HM94" s="98"/>
      <c r="HN94" s="98"/>
      <c r="HO94" s="98"/>
      <c r="HP94" s="98"/>
      <c r="HQ94" s="98"/>
      <c r="HR94" s="98"/>
      <c r="HS94" s="98"/>
      <c r="HT94" s="98"/>
      <c r="HU94" s="98"/>
      <c r="HV94" s="98"/>
      <c r="HW94" s="98"/>
      <c r="HX94" s="98"/>
      <c r="HY94" s="98"/>
      <c r="HZ94" s="98"/>
      <c r="IA94" s="98"/>
      <c r="IB94" s="98"/>
      <c r="IC94" s="98"/>
      <c r="ID94" s="98"/>
      <c r="IE94" s="98"/>
      <c r="IF94" s="98"/>
      <c r="IG94" s="98"/>
      <c r="IH94" s="98"/>
      <c r="II94" s="98"/>
      <c r="IJ94" s="98"/>
      <c r="IK94" s="98"/>
      <c r="IL94" s="98"/>
      <c r="IM94" s="98"/>
      <c r="IN94" s="98"/>
      <c r="IO94" s="98"/>
      <c r="IP94" s="98"/>
      <c r="IQ94" s="98"/>
      <c r="IR94" s="98"/>
      <c r="IS94" s="98"/>
      <c r="IT94" s="98"/>
      <c r="IU94" s="98"/>
    </row>
    <row r="95" spans="2:255" s="99" customFormat="1" ht="12" customHeight="1" x14ac:dyDescent="0.15">
      <c r="B95" s="103" t="s">
        <v>65</v>
      </c>
      <c r="C95" s="107">
        <f>G72</f>
        <v>200817.90000000002</v>
      </c>
      <c r="D95" s="105">
        <f>(C95/C96)</f>
        <v>4.7619047619047623E-2</v>
      </c>
      <c r="E95" s="108"/>
      <c r="F95" s="108"/>
      <c r="G95" s="97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98"/>
      <c r="BZ95" s="98"/>
      <c r="CA95" s="98"/>
      <c r="CB95" s="98"/>
      <c r="CC95" s="98"/>
      <c r="CD95" s="98"/>
      <c r="CE95" s="98"/>
      <c r="CF95" s="98"/>
      <c r="CG95" s="98"/>
      <c r="CH95" s="98"/>
      <c r="CI95" s="98"/>
      <c r="CJ95" s="98"/>
      <c r="CK95" s="98"/>
      <c r="CL95" s="98"/>
      <c r="CM95" s="98"/>
      <c r="CN95" s="98"/>
      <c r="CO95" s="98"/>
      <c r="CP95" s="98"/>
      <c r="CQ95" s="98"/>
      <c r="CR95" s="98"/>
      <c r="CS95" s="98"/>
      <c r="CT95" s="98"/>
      <c r="CU95" s="98"/>
      <c r="CV95" s="98"/>
      <c r="CW95" s="98"/>
      <c r="CX95" s="98"/>
      <c r="CY95" s="98"/>
      <c r="CZ95" s="98"/>
      <c r="DA95" s="98"/>
      <c r="DB95" s="98"/>
      <c r="DC95" s="98"/>
      <c r="DD95" s="98"/>
      <c r="DE95" s="98"/>
      <c r="DF95" s="98"/>
      <c r="DG95" s="98"/>
      <c r="DH95" s="98"/>
      <c r="DI95" s="98"/>
      <c r="DJ95" s="98"/>
      <c r="DK95" s="98"/>
      <c r="DL95" s="98"/>
      <c r="DM95" s="98"/>
      <c r="DN95" s="98"/>
      <c r="DO95" s="98"/>
      <c r="DP95" s="98"/>
      <c r="DQ95" s="98"/>
      <c r="DR95" s="98"/>
      <c r="DS95" s="98"/>
      <c r="DT95" s="98"/>
      <c r="DU95" s="98"/>
      <c r="DV95" s="98"/>
      <c r="DW95" s="98"/>
      <c r="DX95" s="98"/>
      <c r="DY95" s="98"/>
      <c r="DZ95" s="98"/>
      <c r="EA95" s="98"/>
      <c r="EB95" s="98"/>
      <c r="EC95" s="98"/>
      <c r="ED95" s="98"/>
      <c r="EE95" s="98"/>
      <c r="EF95" s="98"/>
      <c r="EG95" s="98"/>
      <c r="EH95" s="98"/>
      <c r="EI95" s="98"/>
      <c r="EJ95" s="98"/>
      <c r="EK95" s="98"/>
      <c r="EL95" s="98"/>
      <c r="EM95" s="98"/>
      <c r="EN95" s="98"/>
      <c r="EO95" s="98"/>
      <c r="EP95" s="98"/>
      <c r="EQ95" s="98"/>
      <c r="ER95" s="98"/>
      <c r="ES95" s="98"/>
      <c r="ET95" s="98"/>
      <c r="EU95" s="98"/>
      <c r="EV95" s="98"/>
      <c r="EW95" s="98"/>
      <c r="EX95" s="98"/>
      <c r="EY95" s="98"/>
      <c r="EZ95" s="98"/>
      <c r="FA95" s="98"/>
      <c r="FB95" s="98"/>
      <c r="FC95" s="98"/>
      <c r="FD95" s="98"/>
      <c r="FE95" s="98"/>
      <c r="FF95" s="98"/>
      <c r="FG95" s="98"/>
      <c r="FH95" s="98"/>
      <c r="FI95" s="98"/>
      <c r="FJ95" s="98"/>
      <c r="FK95" s="98"/>
      <c r="FL95" s="98"/>
      <c r="FM95" s="98"/>
      <c r="FN95" s="98"/>
      <c r="FO95" s="98"/>
      <c r="FP95" s="98"/>
      <c r="FQ95" s="98"/>
      <c r="FR95" s="98"/>
      <c r="FS95" s="98"/>
      <c r="FT95" s="98"/>
      <c r="FU95" s="98"/>
      <c r="FV95" s="98"/>
      <c r="FW95" s="98"/>
      <c r="FX95" s="98"/>
      <c r="FY95" s="98"/>
      <c r="FZ95" s="98"/>
      <c r="GA95" s="98"/>
      <c r="GB95" s="98"/>
      <c r="GC95" s="98"/>
      <c r="GD95" s="98"/>
      <c r="GE95" s="98"/>
      <c r="GF95" s="98"/>
      <c r="GG95" s="98"/>
      <c r="GH95" s="98"/>
      <c r="GI95" s="98"/>
      <c r="GJ95" s="98"/>
      <c r="GK95" s="98"/>
      <c r="GL95" s="98"/>
      <c r="GM95" s="98"/>
      <c r="GN95" s="98"/>
      <c r="GO95" s="98"/>
      <c r="GP95" s="98"/>
      <c r="GQ95" s="98"/>
      <c r="GR95" s="98"/>
      <c r="GS95" s="98"/>
      <c r="GT95" s="98"/>
      <c r="GU95" s="98"/>
      <c r="GV95" s="98"/>
      <c r="GW95" s="98"/>
      <c r="GX95" s="98"/>
      <c r="GY95" s="98"/>
      <c r="GZ95" s="98"/>
      <c r="HA95" s="98"/>
      <c r="HB95" s="98"/>
      <c r="HC95" s="98"/>
      <c r="HD95" s="98"/>
      <c r="HE95" s="98"/>
      <c r="HF95" s="98"/>
      <c r="HG95" s="98"/>
      <c r="HH95" s="98"/>
      <c r="HI95" s="98"/>
      <c r="HJ95" s="98"/>
      <c r="HK95" s="98"/>
      <c r="HL95" s="98"/>
      <c r="HM95" s="98"/>
      <c r="HN95" s="98"/>
      <c r="HO95" s="98"/>
      <c r="HP95" s="98"/>
      <c r="HQ95" s="98"/>
      <c r="HR95" s="98"/>
      <c r="HS95" s="98"/>
      <c r="HT95" s="98"/>
      <c r="HU95" s="98"/>
      <c r="HV95" s="98"/>
      <c r="HW95" s="98"/>
      <c r="HX95" s="98"/>
      <c r="HY95" s="98"/>
      <c r="HZ95" s="98"/>
      <c r="IA95" s="98"/>
      <c r="IB95" s="98"/>
      <c r="IC95" s="98"/>
      <c r="ID95" s="98"/>
      <c r="IE95" s="98"/>
      <c r="IF95" s="98"/>
      <c r="IG95" s="98"/>
      <c r="IH95" s="98"/>
      <c r="II95" s="98"/>
      <c r="IJ95" s="98"/>
      <c r="IK95" s="98"/>
      <c r="IL95" s="98"/>
      <c r="IM95" s="98"/>
      <c r="IN95" s="98"/>
      <c r="IO95" s="98"/>
      <c r="IP95" s="98"/>
      <c r="IQ95" s="98"/>
      <c r="IR95" s="98"/>
      <c r="IS95" s="98"/>
      <c r="IT95" s="98"/>
      <c r="IU95" s="98"/>
    </row>
    <row r="96" spans="2:255" s="99" customFormat="1" ht="12.75" customHeight="1" thickBot="1" x14ac:dyDescent="0.2">
      <c r="B96" s="109" t="s">
        <v>66</v>
      </c>
      <c r="C96" s="110">
        <f>SUM(C90:C95)</f>
        <v>4217175.9000000004</v>
      </c>
      <c r="D96" s="111">
        <f>SUM(D90:D95)</f>
        <v>1</v>
      </c>
      <c r="E96" s="108"/>
      <c r="F96" s="108"/>
      <c r="G96" s="97" t="s">
        <v>88</v>
      </c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  <c r="BO96" s="98"/>
      <c r="BP96" s="98"/>
      <c r="BQ96" s="98"/>
      <c r="BR96" s="98"/>
      <c r="BS96" s="98"/>
      <c r="BT96" s="98"/>
      <c r="BU96" s="98"/>
      <c r="BV96" s="98"/>
      <c r="BW96" s="98"/>
      <c r="BX96" s="98"/>
      <c r="BY96" s="98"/>
      <c r="BZ96" s="98"/>
      <c r="CA96" s="98"/>
      <c r="CB96" s="98"/>
      <c r="CC96" s="98"/>
      <c r="CD96" s="98"/>
      <c r="CE96" s="98"/>
      <c r="CF96" s="98"/>
      <c r="CG96" s="98"/>
      <c r="CH96" s="98"/>
      <c r="CI96" s="98"/>
      <c r="CJ96" s="98"/>
      <c r="CK96" s="98"/>
      <c r="CL96" s="98"/>
      <c r="CM96" s="98"/>
      <c r="CN96" s="98"/>
      <c r="CO96" s="98"/>
      <c r="CP96" s="98"/>
      <c r="CQ96" s="98"/>
      <c r="CR96" s="98"/>
      <c r="CS96" s="98"/>
      <c r="CT96" s="98"/>
      <c r="CU96" s="98"/>
      <c r="CV96" s="98"/>
      <c r="CW96" s="98"/>
      <c r="CX96" s="98"/>
      <c r="CY96" s="98"/>
      <c r="CZ96" s="98"/>
      <c r="DA96" s="98"/>
      <c r="DB96" s="98"/>
      <c r="DC96" s="98"/>
      <c r="DD96" s="98"/>
      <c r="DE96" s="98"/>
      <c r="DF96" s="98"/>
      <c r="DG96" s="98"/>
      <c r="DH96" s="98"/>
      <c r="DI96" s="98"/>
      <c r="DJ96" s="98"/>
      <c r="DK96" s="98"/>
      <c r="DL96" s="98"/>
      <c r="DM96" s="98"/>
      <c r="DN96" s="98"/>
      <c r="DO96" s="98"/>
      <c r="DP96" s="98"/>
      <c r="DQ96" s="98"/>
      <c r="DR96" s="98"/>
      <c r="DS96" s="98"/>
      <c r="DT96" s="98"/>
      <c r="DU96" s="98"/>
      <c r="DV96" s="98"/>
      <c r="DW96" s="98"/>
      <c r="DX96" s="98"/>
      <c r="DY96" s="98"/>
      <c r="DZ96" s="98"/>
      <c r="EA96" s="98"/>
      <c r="EB96" s="98"/>
      <c r="EC96" s="98"/>
      <c r="ED96" s="98"/>
      <c r="EE96" s="98"/>
      <c r="EF96" s="98"/>
      <c r="EG96" s="98"/>
      <c r="EH96" s="98"/>
      <c r="EI96" s="98"/>
      <c r="EJ96" s="98"/>
      <c r="EK96" s="98"/>
      <c r="EL96" s="98"/>
      <c r="EM96" s="98"/>
      <c r="EN96" s="98"/>
      <c r="EO96" s="98"/>
      <c r="EP96" s="98"/>
      <c r="EQ96" s="98"/>
      <c r="ER96" s="98"/>
      <c r="ES96" s="98"/>
      <c r="ET96" s="98"/>
      <c r="EU96" s="98"/>
      <c r="EV96" s="98"/>
      <c r="EW96" s="98"/>
      <c r="EX96" s="98"/>
      <c r="EY96" s="98"/>
      <c r="EZ96" s="98"/>
      <c r="FA96" s="98"/>
      <c r="FB96" s="98"/>
      <c r="FC96" s="98"/>
      <c r="FD96" s="98"/>
      <c r="FE96" s="98"/>
      <c r="FF96" s="98"/>
      <c r="FG96" s="98"/>
      <c r="FH96" s="98"/>
      <c r="FI96" s="98"/>
      <c r="FJ96" s="98"/>
      <c r="FK96" s="98"/>
      <c r="FL96" s="98"/>
      <c r="FM96" s="98"/>
      <c r="FN96" s="98"/>
      <c r="FO96" s="98"/>
      <c r="FP96" s="98"/>
      <c r="FQ96" s="98"/>
      <c r="FR96" s="98"/>
      <c r="FS96" s="98"/>
      <c r="FT96" s="98"/>
      <c r="FU96" s="98"/>
      <c r="FV96" s="98"/>
      <c r="FW96" s="98"/>
      <c r="FX96" s="98"/>
      <c r="FY96" s="98"/>
      <c r="FZ96" s="98"/>
      <c r="GA96" s="98"/>
      <c r="GB96" s="98"/>
      <c r="GC96" s="98"/>
      <c r="GD96" s="98"/>
      <c r="GE96" s="98"/>
      <c r="GF96" s="98"/>
      <c r="GG96" s="98"/>
      <c r="GH96" s="98"/>
      <c r="GI96" s="98"/>
      <c r="GJ96" s="98"/>
      <c r="GK96" s="98"/>
      <c r="GL96" s="98"/>
      <c r="GM96" s="98"/>
      <c r="GN96" s="98"/>
      <c r="GO96" s="98"/>
      <c r="GP96" s="98"/>
      <c r="GQ96" s="98"/>
      <c r="GR96" s="98"/>
      <c r="GS96" s="98"/>
      <c r="GT96" s="98"/>
      <c r="GU96" s="98"/>
      <c r="GV96" s="98"/>
      <c r="GW96" s="98"/>
      <c r="GX96" s="98"/>
      <c r="GY96" s="98"/>
      <c r="GZ96" s="98"/>
      <c r="HA96" s="98"/>
      <c r="HB96" s="98"/>
      <c r="HC96" s="98"/>
      <c r="HD96" s="98"/>
      <c r="HE96" s="98"/>
      <c r="HF96" s="98"/>
      <c r="HG96" s="98"/>
      <c r="HH96" s="98"/>
      <c r="HI96" s="98"/>
      <c r="HJ96" s="98"/>
      <c r="HK96" s="98"/>
      <c r="HL96" s="98"/>
      <c r="HM96" s="98"/>
      <c r="HN96" s="98"/>
      <c r="HO96" s="98"/>
      <c r="HP96" s="98"/>
      <c r="HQ96" s="98"/>
      <c r="HR96" s="98"/>
      <c r="HS96" s="98"/>
      <c r="HT96" s="98"/>
      <c r="HU96" s="98"/>
      <c r="HV96" s="98"/>
      <c r="HW96" s="98"/>
      <c r="HX96" s="98"/>
      <c r="HY96" s="98"/>
      <c r="HZ96" s="98"/>
      <c r="IA96" s="98"/>
      <c r="IB96" s="98"/>
      <c r="IC96" s="98"/>
      <c r="ID96" s="98"/>
      <c r="IE96" s="98"/>
      <c r="IF96" s="98"/>
      <c r="IG96" s="98"/>
      <c r="IH96" s="98"/>
      <c r="II96" s="98"/>
      <c r="IJ96" s="98"/>
      <c r="IK96" s="98"/>
      <c r="IL96" s="98"/>
      <c r="IM96" s="98"/>
      <c r="IN96" s="98"/>
      <c r="IO96" s="98"/>
      <c r="IP96" s="98"/>
      <c r="IQ96" s="98"/>
      <c r="IR96" s="98"/>
      <c r="IS96" s="98"/>
      <c r="IT96" s="98"/>
      <c r="IU96" s="98"/>
    </row>
    <row r="97" spans="2:255" s="99" customFormat="1" ht="12" customHeight="1" thickBot="1" x14ac:dyDescent="0.2">
      <c r="B97" s="112"/>
      <c r="C97" s="90"/>
      <c r="D97" s="90"/>
      <c r="E97" s="90"/>
      <c r="F97" s="90"/>
      <c r="G97" s="97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  <c r="BN97" s="98"/>
      <c r="BO97" s="98"/>
      <c r="BP97" s="98"/>
      <c r="BQ97" s="98"/>
      <c r="BR97" s="98"/>
      <c r="BS97" s="98"/>
      <c r="BT97" s="98"/>
      <c r="BU97" s="98"/>
      <c r="BV97" s="98"/>
      <c r="BW97" s="98"/>
      <c r="BX97" s="98"/>
      <c r="BY97" s="98"/>
      <c r="BZ97" s="98"/>
      <c r="CA97" s="98"/>
      <c r="CB97" s="98"/>
      <c r="CC97" s="98"/>
      <c r="CD97" s="98"/>
      <c r="CE97" s="98"/>
      <c r="CF97" s="98"/>
      <c r="CG97" s="98"/>
      <c r="CH97" s="98"/>
      <c r="CI97" s="98"/>
      <c r="CJ97" s="98"/>
      <c r="CK97" s="98"/>
      <c r="CL97" s="98"/>
      <c r="CM97" s="98"/>
      <c r="CN97" s="98"/>
      <c r="CO97" s="98"/>
      <c r="CP97" s="98"/>
      <c r="CQ97" s="98"/>
      <c r="CR97" s="98"/>
      <c r="CS97" s="98"/>
      <c r="CT97" s="98"/>
      <c r="CU97" s="98"/>
      <c r="CV97" s="98"/>
      <c r="CW97" s="98"/>
      <c r="CX97" s="98"/>
      <c r="CY97" s="98"/>
      <c r="CZ97" s="98"/>
      <c r="DA97" s="98"/>
      <c r="DB97" s="98"/>
      <c r="DC97" s="98"/>
      <c r="DD97" s="98"/>
      <c r="DE97" s="98"/>
      <c r="DF97" s="98"/>
      <c r="DG97" s="98"/>
      <c r="DH97" s="98"/>
      <c r="DI97" s="98"/>
      <c r="DJ97" s="98"/>
      <c r="DK97" s="98"/>
      <c r="DL97" s="98"/>
      <c r="DM97" s="98"/>
      <c r="DN97" s="98"/>
      <c r="DO97" s="98"/>
      <c r="DP97" s="98"/>
      <c r="DQ97" s="98"/>
      <c r="DR97" s="98"/>
      <c r="DS97" s="98"/>
      <c r="DT97" s="98"/>
      <c r="DU97" s="98"/>
      <c r="DV97" s="98"/>
      <c r="DW97" s="98"/>
      <c r="DX97" s="98"/>
      <c r="DY97" s="98"/>
      <c r="DZ97" s="98"/>
      <c r="EA97" s="98"/>
      <c r="EB97" s="98"/>
      <c r="EC97" s="98"/>
      <c r="ED97" s="98"/>
      <c r="EE97" s="98"/>
      <c r="EF97" s="98"/>
      <c r="EG97" s="98"/>
      <c r="EH97" s="98"/>
      <c r="EI97" s="98"/>
      <c r="EJ97" s="98"/>
      <c r="EK97" s="98"/>
      <c r="EL97" s="98"/>
      <c r="EM97" s="98"/>
      <c r="EN97" s="98"/>
      <c r="EO97" s="98"/>
      <c r="EP97" s="98"/>
      <c r="EQ97" s="98"/>
      <c r="ER97" s="98"/>
      <c r="ES97" s="98"/>
      <c r="ET97" s="98"/>
      <c r="EU97" s="98"/>
      <c r="EV97" s="98"/>
      <c r="EW97" s="98"/>
      <c r="EX97" s="98"/>
      <c r="EY97" s="98"/>
      <c r="EZ97" s="98"/>
      <c r="FA97" s="98"/>
      <c r="FB97" s="98"/>
      <c r="FC97" s="98"/>
      <c r="FD97" s="98"/>
      <c r="FE97" s="98"/>
      <c r="FF97" s="98"/>
      <c r="FG97" s="98"/>
      <c r="FH97" s="98"/>
      <c r="FI97" s="98"/>
      <c r="FJ97" s="98"/>
      <c r="FK97" s="98"/>
      <c r="FL97" s="98"/>
      <c r="FM97" s="98"/>
      <c r="FN97" s="98"/>
      <c r="FO97" s="98"/>
      <c r="FP97" s="98"/>
      <c r="FQ97" s="98"/>
      <c r="FR97" s="98"/>
      <c r="FS97" s="98"/>
      <c r="FT97" s="98"/>
      <c r="FU97" s="98"/>
      <c r="FV97" s="98"/>
      <c r="FW97" s="98"/>
      <c r="FX97" s="98"/>
      <c r="FY97" s="98"/>
      <c r="FZ97" s="98"/>
      <c r="GA97" s="98"/>
      <c r="GB97" s="98"/>
      <c r="GC97" s="98"/>
      <c r="GD97" s="98"/>
      <c r="GE97" s="98"/>
      <c r="GF97" s="98"/>
      <c r="GG97" s="98"/>
      <c r="GH97" s="98"/>
      <c r="GI97" s="98"/>
      <c r="GJ97" s="98"/>
      <c r="GK97" s="98"/>
      <c r="GL97" s="98"/>
      <c r="GM97" s="98"/>
      <c r="GN97" s="98"/>
      <c r="GO97" s="98"/>
      <c r="GP97" s="98"/>
      <c r="GQ97" s="98"/>
      <c r="GR97" s="98"/>
      <c r="GS97" s="98"/>
      <c r="GT97" s="98"/>
      <c r="GU97" s="98"/>
      <c r="GV97" s="98"/>
      <c r="GW97" s="98"/>
      <c r="GX97" s="98"/>
      <c r="GY97" s="98"/>
      <c r="GZ97" s="98"/>
      <c r="HA97" s="98"/>
      <c r="HB97" s="98"/>
      <c r="HC97" s="98"/>
      <c r="HD97" s="98"/>
      <c r="HE97" s="98"/>
      <c r="HF97" s="98"/>
      <c r="HG97" s="98"/>
      <c r="HH97" s="98"/>
      <c r="HI97" s="98"/>
      <c r="HJ97" s="98"/>
      <c r="HK97" s="98"/>
      <c r="HL97" s="98"/>
      <c r="HM97" s="98"/>
      <c r="HN97" s="98"/>
      <c r="HO97" s="98"/>
      <c r="HP97" s="98"/>
      <c r="HQ97" s="98"/>
      <c r="HR97" s="98"/>
      <c r="HS97" s="98"/>
      <c r="HT97" s="98"/>
      <c r="HU97" s="98"/>
      <c r="HV97" s="98"/>
      <c r="HW97" s="98"/>
      <c r="HX97" s="98"/>
      <c r="HY97" s="98"/>
      <c r="HZ97" s="98"/>
      <c r="IA97" s="98"/>
      <c r="IB97" s="98"/>
      <c r="IC97" s="98"/>
      <c r="ID97" s="98"/>
      <c r="IE97" s="98"/>
      <c r="IF97" s="98"/>
      <c r="IG97" s="98"/>
      <c r="IH97" s="98"/>
      <c r="II97" s="98"/>
      <c r="IJ97" s="98"/>
      <c r="IK97" s="98"/>
      <c r="IL97" s="98"/>
      <c r="IM97" s="98"/>
      <c r="IN97" s="98"/>
      <c r="IO97" s="98"/>
      <c r="IP97" s="98"/>
      <c r="IQ97" s="98"/>
      <c r="IR97" s="98"/>
      <c r="IS97" s="98"/>
      <c r="IT97" s="98"/>
      <c r="IU97" s="98"/>
    </row>
    <row r="98" spans="2:255" s="99" customFormat="1" ht="11.25" customHeight="1" thickBot="1" x14ac:dyDescent="0.2">
      <c r="B98" s="113" t="s">
        <v>98</v>
      </c>
      <c r="C98" s="114"/>
      <c r="D98" s="114"/>
      <c r="E98" s="115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  <c r="BL98" s="98"/>
      <c r="BM98" s="98"/>
      <c r="BN98" s="98"/>
      <c r="BO98" s="98"/>
      <c r="BP98" s="98"/>
      <c r="BQ98" s="98"/>
      <c r="BR98" s="98"/>
      <c r="BS98" s="98"/>
      <c r="BT98" s="98"/>
      <c r="BU98" s="98"/>
      <c r="BV98" s="98"/>
      <c r="BW98" s="98"/>
      <c r="BX98" s="98"/>
      <c r="BY98" s="98"/>
      <c r="BZ98" s="98"/>
      <c r="CA98" s="98"/>
      <c r="CB98" s="98"/>
      <c r="CC98" s="98"/>
      <c r="CD98" s="98"/>
      <c r="CE98" s="98"/>
      <c r="CF98" s="98"/>
      <c r="CG98" s="98"/>
      <c r="CH98" s="98"/>
      <c r="CI98" s="98"/>
      <c r="CJ98" s="98"/>
      <c r="CK98" s="98"/>
      <c r="CL98" s="98"/>
      <c r="CM98" s="98"/>
      <c r="CN98" s="98"/>
      <c r="CO98" s="98"/>
      <c r="CP98" s="98"/>
      <c r="CQ98" s="98"/>
      <c r="CR98" s="98"/>
      <c r="CS98" s="98"/>
      <c r="CT98" s="98"/>
      <c r="CU98" s="98"/>
      <c r="CV98" s="98"/>
      <c r="CW98" s="98"/>
      <c r="CX98" s="98"/>
      <c r="CY98" s="98"/>
      <c r="CZ98" s="98"/>
      <c r="DA98" s="98"/>
      <c r="DB98" s="98"/>
      <c r="DC98" s="98"/>
      <c r="DD98" s="98"/>
      <c r="DE98" s="98"/>
      <c r="DF98" s="98"/>
      <c r="DG98" s="98"/>
      <c r="DH98" s="98"/>
      <c r="DI98" s="98"/>
      <c r="DJ98" s="98"/>
      <c r="DK98" s="98"/>
      <c r="DL98" s="98"/>
      <c r="DM98" s="98"/>
      <c r="DN98" s="98"/>
      <c r="DO98" s="98"/>
      <c r="DP98" s="98"/>
      <c r="DQ98" s="98"/>
      <c r="DR98" s="98"/>
      <c r="DS98" s="98"/>
      <c r="DT98" s="98"/>
      <c r="DU98" s="98"/>
      <c r="DV98" s="98"/>
      <c r="DW98" s="98"/>
      <c r="DX98" s="98"/>
      <c r="DY98" s="98"/>
      <c r="DZ98" s="98"/>
      <c r="EA98" s="98"/>
      <c r="EB98" s="98"/>
      <c r="EC98" s="98"/>
      <c r="ED98" s="98"/>
      <c r="EE98" s="98"/>
      <c r="EF98" s="98"/>
      <c r="EG98" s="98"/>
      <c r="EH98" s="98"/>
      <c r="EI98" s="98"/>
      <c r="EJ98" s="98"/>
      <c r="EK98" s="98"/>
      <c r="EL98" s="98"/>
      <c r="EM98" s="98"/>
      <c r="EN98" s="98"/>
      <c r="EO98" s="98"/>
      <c r="EP98" s="98"/>
      <c r="EQ98" s="98"/>
      <c r="ER98" s="98"/>
      <c r="ES98" s="98"/>
      <c r="ET98" s="98"/>
      <c r="EU98" s="98"/>
      <c r="EV98" s="98"/>
      <c r="EW98" s="98"/>
      <c r="EX98" s="98"/>
      <c r="EY98" s="98"/>
      <c r="EZ98" s="98"/>
      <c r="FA98" s="98"/>
      <c r="FB98" s="98"/>
      <c r="FC98" s="98"/>
      <c r="FD98" s="98"/>
      <c r="FE98" s="98"/>
      <c r="FF98" s="98"/>
      <c r="FG98" s="98"/>
      <c r="FH98" s="98"/>
      <c r="FI98" s="98"/>
      <c r="FJ98" s="98"/>
      <c r="FK98" s="98"/>
      <c r="FL98" s="98"/>
      <c r="FM98" s="98"/>
      <c r="FN98" s="98"/>
      <c r="FO98" s="98"/>
      <c r="FP98" s="98"/>
      <c r="FQ98" s="98"/>
      <c r="FR98" s="98"/>
      <c r="FS98" s="98"/>
      <c r="FT98" s="98"/>
      <c r="FU98" s="98"/>
      <c r="FV98" s="98"/>
      <c r="FW98" s="98"/>
      <c r="FX98" s="98"/>
      <c r="FY98" s="98"/>
      <c r="FZ98" s="98"/>
      <c r="GA98" s="98"/>
      <c r="GB98" s="98"/>
      <c r="GC98" s="98"/>
      <c r="GD98" s="98"/>
      <c r="GE98" s="98"/>
      <c r="GF98" s="98"/>
      <c r="GG98" s="98"/>
      <c r="GH98" s="98"/>
      <c r="GI98" s="98"/>
      <c r="GJ98" s="98"/>
      <c r="GK98" s="98"/>
      <c r="GL98" s="98"/>
      <c r="GM98" s="98"/>
      <c r="GN98" s="98"/>
      <c r="GO98" s="98"/>
      <c r="GP98" s="98"/>
      <c r="GQ98" s="98"/>
      <c r="GR98" s="98"/>
      <c r="GS98" s="98"/>
      <c r="GT98" s="98"/>
      <c r="GU98" s="98"/>
      <c r="GV98" s="98"/>
      <c r="GW98" s="98"/>
      <c r="GX98" s="98"/>
      <c r="GY98" s="98"/>
      <c r="GZ98" s="98"/>
      <c r="HA98" s="98"/>
      <c r="HB98" s="98"/>
      <c r="HC98" s="98"/>
      <c r="HD98" s="98"/>
      <c r="HE98" s="98"/>
      <c r="HF98" s="98"/>
      <c r="HG98" s="98"/>
      <c r="HH98" s="98"/>
      <c r="HI98" s="98"/>
      <c r="HJ98" s="98"/>
      <c r="HK98" s="98"/>
      <c r="HL98" s="98"/>
      <c r="HM98" s="98"/>
      <c r="HN98" s="98"/>
      <c r="HO98" s="98"/>
      <c r="HP98" s="98"/>
      <c r="HQ98" s="98"/>
      <c r="HR98" s="98"/>
      <c r="HS98" s="98"/>
      <c r="HT98" s="98"/>
      <c r="HU98" s="98"/>
      <c r="HV98" s="98"/>
      <c r="HW98" s="98"/>
      <c r="HX98" s="98"/>
      <c r="HY98" s="98"/>
      <c r="HZ98" s="98"/>
      <c r="IA98" s="98"/>
      <c r="IB98" s="98"/>
      <c r="IC98" s="98"/>
      <c r="ID98" s="98"/>
      <c r="IE98" s="98"/>
      <c r="IF98" s="98"/>
      <c r="IG98" s="98"/>
      <c r="IH98" s="98"/>
      <c r="II98" s="98"/>
      <c r="IJ98" s="98"/>
      <c r="IK98" s="98"/>
      <c r="IL98" s="98"/>
      <c r="IM98" s="98"/>
      <c r="IN98" s="98"/>
      <c r="IO98" s="98"/>
      <c r="IP98" s="98"/>
      <c r="IQ98" s="98"/>
      <c r="IR98" s="98"/>
      <c r="IS98" s="98"/>
      <c r="IT98" s="98"/>
      <c r="IU98" s="98"/>
    </row>
    <row r="99" spans="2:255" s="99" customFormat="1" ht="11.25" customHeight="1" x14ac:dyDescent="0.15">
      <c r="B99" s="116" t="s">
        <v>97</v>
      </c>
      <c r="C99" s="117">
        <v>25000</v>
      </c>
      <c r="D99" s="117">
        <v>30000</v>
      </c>
      <c r="E99" s="118">
        <v>35000</v>
      </c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  <c r="BN99" s="98"/>
      <c r="BO99" s="98"/>
      <c r="BP99" s="98"/>
      <c r="BQ99" s="98"/>
      <c r="BR99" s="98"/>
      <c r="BS99" s="98"/>
      <c r="BT99" s="98"/>
      <c r="BU99" s="98"/>
      <c r="BV99" s="98"/>
      <c r="BW99" s="98"/>
      <c r="BX99" s="98"/>
      <c r="BY99" s="98"/>
      <c r="BZ99" s="98"/>
      <c r="CA99" s="98"/>
      <c r="CB99" s="98"/>
      <c r="CC99" s="98"/>
      <c r="CD99" s="98"/>
      <c r="CE99" s="98"/>
      <c r="CF99" s="98"/>
      <c r="CG99" s="98"/>
      <c r="CH99" s="98"/>
      <c r="CI99" s="98"/>
      <c r="CJ99" s="98"/>
      <c r="CK99" s="98"/>
      <c r="CL99" s="98"/>
      <c r="CM99" s="98"/>
      <c r="CN99" s="98"/>
      <c r="CO99" s="98"/>
      <c r="CP99" s="98"/>
      <c r="CQ99" s="98"/>
      <c r="CR99" s="98"/>
      <c r="CS99" s="98"/>
      <c r="CT99" s="98"/>
      <c r="CU99" s="98"/>
      <c r="CV99" s="98"/>
      <c r="CW99" s="98"/>
      <c r="CX99" s="98"/>
      <c r="CY99" s="98"/>
      <c r="CZ99" s="98"/>
      <c r="DA99" s="98"/>
      <c r="DB99" s="98"/>
      <c r="DC99" s="98"/>
      <c r="DD99" s="98"/>
      <c r="DE99" s="98"/>
      <c r="DF99" s="98"/>
      <c r="DG99" s="98"/>
      <c r="DH99" s="98"/>
      <c r="DI99" s="98"/>
      <c r="DJ99" s="98"/>
      <c r="DK99" s="98"/>
      <c r="DL99" s="98"/>
      <c r="DM99" s="98"/>
      <c r="DN99" s="98"/>
      <c r="DO99" s="98"/>
      <c r="DP99" s="98"/>
      <c r="DQ99" s="98"/>
      <c r="DR99" s="98"/>
      <c r="DS99" s="98"/>
      <c r="DT99" s="98"/>
      <c r="DU99" s="98"/>
      <c r="DV99" s="98"/>
      <c r="DW99" s="98"/>
      <c r="DX99" s="98"/>
      <c r="DY99" s="98"/>
      <c r="DZ99" s="98"/>
      <c r="EA99" s="98"/>
      <c r="EB99" s="98"/>
      <c r="EC99" s="98"/>
      <c r="ED99" s="98"/>
      <c r="EE99" s="98"/>
      <c r="EF99" s="98"/>
      <c r="EG99" s="98"/>
      <c r="EH99" s="98"/>
      <c r="EI99" s="98"/>
      <c r="EJ99" s="98"/>
      <c r="EK99" s="98"/>
      <c r="EL99" s="98"/>
      <c r="EM99" s="98"/>
      <c r="EN99" s="98"/>
      <c r="EO99" s="98"/>
      <c r="EP99" s="98"/>
      <c r="EQ99" s="98"/>
      <c r="ER99" s="98"/>
      <c r="ES99" s="98"/>
      <c r="ET99" s="98"/>
      <c r="EU99" s="98"/>
      <c r="EV99" s="98"/>
      <c r="EW99" s="98"/>
      <c r="EX99" s="98"/>
      <c r="EY99" s="98"/>
      <c r="EZ99" s="98"/>
      <c r="FA99" s="98"/>
      <c r="FB99" s="98"/>
      <c r="FC99" s="98"/>
      <c r="FD99" s="98"/>
      <c r="FE99" s="98"/>
      <c r="FF99" s="98"/>
      <c r="FG99" s="98"/>
      <c r="FH99" s="98"/>
      <c r="FI99" s="98"/>
      <c r="FJ99" s="98"/>
      <c r="FK99" s="98"/>
      <c r="FL99" s="98"/>
      <c r="FM99" s="98"/>
      <c r="FN99" s="98"/>
      <c r="FO99" s="98"/>
      <c r="FP99" s="98"/>
      <c r="FQ99" s="98"/>
      <c r="FR99" s="98"/>
      <c r="FS99" s="98"/>
      <c r="FT99" s="98"/>
      <c r="FU99" s="98"/>
      <c r="FV99" s="98"/>
      <c r="FW99" s="98"/>
      <c r="FX99" s="98"/>
      <c r="FY99" s="98"/>
      <c r="FZ99" s="98"/>
      <c r="GA99" s="98"/>
      <c r="GB99" s="98"/>
      <c r="GC99" s="98"/>
      <c r="GD99" s="98"/>
      <c r="GE99" s="98"/>
      <c r="GF99" s="98"/>
      <c r="GG99" s="98"/>
      <c r="GH99" s="98"/>
      <c r="GI99" s="98"/>
      <c r="GJ99" s="98"/>
      <c r="GK99" s="98"/>
      <c r="GL99" s="98"/>
      <c r="GM99" s="98"/>
      <c r="GN99" s="98"/>
      <c r="GO99" s="98"/>
      <c r="GP99" s="98"/>
      <c r="GQ99" s="98"/>
      <c r="GR99" s="98"/>
      <c r="GS99" s="98"/>
      <c r="GT99" s="98"/>
      <c r="GU99" s="98"/>
      <c r="GV99" s="98"/>
      <c r="GW99" s="98"/>
      <c r="GX99" s="98"/>
      <c r="GY99" s="98"/>
      <c r="GZ99" s="98"/>
      <c r="HA99" s="98"/>
      <c r="HB99" s="98"/>
      <c r="HC99" s="98"/>
      <c r="HD99" s="98"/>
      <c r="HE99" s="98"/>
      <c r="HF99" s="98"/>
      <c r="HG99" s="98"/>
      <c r="HH99" s="98"/>
      <c r="HI99" s="98"/>
      <c r="HJ99" s="98"/>
      <c r="HK99" s="98"/>
      <c r="HL99" s="98"/>
      <c r="HM99" s="98"/>
      <c r="HN99" s="98"/>
      <c r="HO99" s="98"/>
      <c r="HP99" s="98"/>
      <c r="HQ99" s="98"/>
      <c r="HR99" s="98"/>
      <c r="HS99" s="98"/>
      <c r="HT99" s="98"/>
      <c r="HU99" s="98"/>
      <c r="HV99" s="98"/>
      <c r="HW99" s="98"/>
      <c r="HX99" s="98"/>
      <c r="HY99" s="98"/>
      <c r="HZ99" s="98"/>
      <c r="IA99" s="98"/>
      <c r="IB99" s="98"/>
      <c r="IC99" s="98"/>
      <c r="ID99" s="98"/>
      <c r="IE99" s="98"/>
      <c r="IF99" s="98"/>
      <c r="IG99" s="98"/>
      <c r="IH99" s="98"/>
      <c r="II99" s="98"/>
      <c r="IJ99" s="98"/>
      <c r="IK99" s="98"/>
      <c r="IL99" s="98"/>
      <c r="IM99" s="98"/>
      <c r="IN99" s="98"/>
      <c r="IO99" s="98"/>
      <c r="IP99" s="98"/>
      <c r="IQ99" s="98"/>
      <c r="IR99" s="98"/>
      <c r="IS99" s="98"/>
      <c r="IT99" s="98"/>
      <c r="IU99" s="98"/>
    </row>
    <row r="100" spans="2:255" ht="11.25" customHeight="1" thickBot="1" x14ac:dyDescent="0.3">
      <c r="B100" s="14" t="s">
        <v>99</v>
      </c>
      <c r="C100" s="15">
        <f>$G73/C99</f>
        <v>168.68703600000001</v>
      </c>
      <c r="D100" s="15">
        <f>$G73/D99</f>
        <v>140.57253</v>
      </c>
      <c r="E100" s="15">
        <f>$G73/E99</f>
        <v>120.49074000000002</v>
      </c>
    </row>
  </sheetData>
  <mergeCells count="9">
    <mergeCell ref="B98:E98"/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14" scale="8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MAIZ CHOCLO</vt:lpstr>
      <vt:lpstr>'MAIZ CHOCLO'!Área_de_impresión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2023-01-11T13:50:40Z</cp:lastPrinted>
  <dcterms:created xsi:type="dcterms:W3CDTF">2020-11-27T12:49:26Z</dcterms:created>
  <dcterms:modified xsi:type="dcterms:W3CDTF">2023-02-08T20:17:42Z</dcterms:modified>
</cp:coreProperties>
</file>