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O 2023\"/>
    </mc:Choice>
  </mc:AlternateContent>
  <bookViews>
    <workbookView xWindow="-120" yWindow="-120" windowWidth="20730" windowHeight="11160"/>
  </bookViews>
  <sheets>
    <sheet name="MAIZ GR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63" i="1"/>
  <c r="G62" i="1" l="1"/>
  <c r="G61" i="1"/>
  <c r="G60" i="1"/>
  <c r="G53" i="1"/>
  <c r="G48" i="1"/>
  <c r="G35" i="1"/>
  <c r="G36" i="1"/>
  <c r="G37" i="1"/>
  <c r="G38" i="1"/>
  <c r="G12" i="1"/>
  <c r="D92" i="1" l="1"/>
  <c r="G39" i="1"/>
  <c r="G40" i="1"/>
  <c r="G41" i="1"/>
  <c r="G42" i="1"/>
  <c r="G34" i="1"/>
  <c r="G50" i="1"/>
  <c r="G51" i="1"/>
  <c r="G55" i="1"/>
  <c r="G22" i="1"/>
  <c r="G23" i="1"/>
  <c r="G24" i="1"/>
  <c r="G21" i="1"/>
  <c r="G43" i="1" l="1"/>
  <c r="C84" i="1" s="1"/>
  <c r="G25" i="1"/>
  <c r="C82" i="1" s="1"/>
  <c r="G56" i="1"/>
  <c r="C85" i="1" s="1"/>
  <c r="C86" i="1"/>
  <c r="C83" i="1" l="1"/>
  <c r="G68" i="1"/>
  <c r="G65" i="1" l="1"/>
  <c r="C87" i="1" s="1"/>
  <c r="G67" i="1" l="1"/>
  <c r="D93" i="1" s="1"/>
  <c r="C88" i="1"/>
  <c r="D82" i="1" s="1"/>
  <c r="C93" i="1" l="1"/>
  <c r="E93" i="1"/>
  <c r="G69" i="1"/>
  <c r="D87" i="1"/>
  <c r="D85" i="1"/>
  <c r="D86" i="1"/>
  <c r="D84" i="1"/>
  <c r="D88" i="1" l="1"/>
</calcChain>
</file>

<file path=xl/sharedStrings.xml><?xml version="1.0" encoding="utf-8"?>
<sst xmlns="http://schemas.openxmlformats.org/spreadsheetml/2006/main" count="165" uniqueCount="114">
  <si>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</si>
  <si>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</si>
  <si>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</si>
  <si>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</si>
  <si>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</si>
  <si>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</si>
  <si>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</si>
  <si>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</si>
  <si>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</si>
  <si>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</si>
  <si>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</si>
  <si>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</si>
  <si>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</si>
  <si>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</si>
  <si>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</si>
  <si>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</si>
  <si>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</si>
  <si>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</si>
  <si>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</si>
  <si>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</si>
  <si>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</si>
  <si>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</si>
  <si>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</si>
  <si>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</si>
  <si>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</si>
  <si>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</si>
  <si>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</si>
  <si>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</si>
  <si>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</si>
  <si>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</si>
  <si>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</si>
  <si>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</si>
  <si>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</si>
  <si>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</si>
  <si>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</si>
  <si>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</si>
  <si>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</si>
  <si>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</si>
  <si>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</si>
  <si>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</si>
  <si>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</si>
  <si>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</si>
  <si>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</si>
  <si>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</si>
  <si>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</si>
  <si>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</si>
  <si>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</si>
  <si>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</si>
  <si>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</si>
  <si>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</si>
  <si>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</si>
  <si>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</si>
  <si>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</si>
  <si>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</si>
  <si>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</si>
  <si>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</si>
  <si>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</si>
  <si>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</si>
  <si>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</si>
  <si>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</si>
  <si>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Urea</t>
  </si>
  <si>
    <t>INSECTICIDA</t>
  </si>
  <si>
    <t>Aradura</t>
  </si>
  <si>
    <t>kg</t>
  </si>
  <si>
    <t>Rendimiento  (Unidades/hà)</t>
  </si>
  <si>
    <t>Costo unitario ($/ Unidades) (*)</t>
  </si>
  <si>
    <t>ESCENARIOS COSTO UNITARIO  ($/unidades)</t>
  </si>
  <si>
    <t>MAIZ GRANO</t>
  </si>
  <si>
    <t>Pioneer P1098 y 34B19, Dekalb DK630 y DK619, Tuniche 2715 y 2720</t>
  </si>
  <si>
    <t>Medio</t>
  </si>
  <si>
    <t>Lib. B. O'Higgins</t>
  </si>
  <si>
    <t>Lolol</t>
  </si>
  <si>
    <t>Lolol - Pumanque</t>
  </si>
  <si>
    <t>Mercado interno</t>
  </si>
  <si>
    <t>Abril-Mayo</t>
  </si>
  <si>
    <t xml:space="preserve"> Sequías, heladas</t>
  </si>
  <si>
    <t>Riego de pre siembra</t>
  </si>
  <si>
    <t>Septiembre-Octubre</t>
  </si>
  <si>
    <t>Riegos</t>
  </si>
  <si>
    <t>Octubre-Marzo</t>
  </si>
  <si>
    <t>Paleo de regueros</t>
  </si>
  <si>
    <t>Noviembre-Diciembre</t>
  </si>
  <si>
    <t>Labores de cosecha</t>
  </si>
  <si>
    <t>Marzo-Abril</t>
  </si>
  <si>
    <t>Picado de rastrojo</t>
  </si>
  <si>
    <t>Mayo-Junio</t>
  </si>
  <si>
    <t>Agosto-Septiembre</t>
  </si>
  <si>
    <t>Rastra combinada</t>
  </si>
  <si>
    <t>Septiembre</t>
  </si>
  <si>
    <t>Aplicación de herbicidas</t>
  </si>
  <si>
    <t>Siembra y fertilización</t>
  </si>
  <si>
    <t>Surqueadora</t>
  </si>
  <si>
    <t>Octubre</t>
  </si>
  <si>
    <t>Aplicación de pesticidas</t>
  </si>
  <si>
    <t>Octubre-Noviembre</t>
  </si>
  <si>
    <t>Cultivador-abonador</t>
  </si>
  <si>
    <t>SEMILLAS</t>
  </si>
  <si>
    <t>Semillas</t>
  </si>
  <si>
    <t>Bolsa (50000 sem)</t>
  </si>
  <si>
    <t>Septiembre - Octubre</t>
  </si>
  <si>
    <t>Mezcla N-P-K</t>
  </si>
  <si>
    <t>Noviembre</t>
  </si>
  <si>
    <t>HERBICIDAS</t>
  </si>
  <si>
    <t>Primagram Gold 660 SC</t>
  </si>
  <si>
    <t>lt</t>
  </si>
  <si>
    <t>Troya 4 EC</t>
  </si>
  <si>
    <t>Traslados</t>
  </si>
  <si>
    <t>Abril</t>
  </si>
  <si>
    <t>Agua (Convento Viejo)</t>
  </si>
  <si>
    <t>Junio</t>
  </si>
  <si>
    <t>Secado</t>
  </si>
  <si>
    <r>
      <t>m</t>
    </r>
    <r>
      <rPr>
        <vertAlign val="superscript"/>
        <sz val="8"/>
        <color indexed="8"/>
        <rFont val="Arial Narrow"/>
        <family val="2"/>
      </rPr>
      <t>3</t>
    </r>
  </si>
  <si>
    <t>RENDIMIENTO (qqm/ha)</t>
  </si>
  <si>
    <t>PRECIO ESPERADO ($/qqm)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</si>
</sst>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vertAlign val="superscript"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9"/>
      <color rgb="FF000000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sz val="8"/>
      <color rgb="FF000000"/>
      <name val="Arial Narrow"/>
      <family val="2"/>
    </font>
    <font>
      <sz val="9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16"/>
        <bgColor auto="1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3" fillId="0" borderId="17"/>
    <xf numFmtId="0" fontId="13" fillId="0" borderId="17"/>
    <xf numFmtId="41" fontId="19" fillId="0" borderId="0" applyFont="0" applyFill="0" applyBorder="0" applyAlignment="0" applyProtection="0"/>
    <xf numFmtId="0" fontId="1" fillId="0" borderId="17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 applyAlignment="1">
      <alignment vertical="center" wrapText="1"/>
    </xf>
    <xf numFmtId="0" fontId="0" fillId="2" borderId="10" xfId="0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0" fontId="11" fillId="6" borderId="17" xfId="0" applyFont="1" applyFill="1" applyBorder="1"/>
    <xf numFmtId="0" fontId="6" fillId="6" borderId="17" xfId="0" applyFont="1" applyFill="1" applyBorder="1" applyAlignment="1">
      <alignment vertical="center"/>
    </xf>
    <xf numFmtId="0" fontId="11" fillId="2" borderId="17" xfId="0" applyFont="1" applyFill="1" applyBorder="1"/>
    <xf numFmtId="0" fontId="0" fillId="2" borderId="19" xfId="0" applyFill="1" applyBorder="1"/>
    <xf numFmtId="49" fontId="0" fillId="2" borderId="17" xfId="0" applyNumberForma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49" fontId="11" fillId="2" borderId="17" xfId="0" applyNumberFormat="1" applyFont="1" applyFill="1" applyBorder="1" applyAlignment="1">
      <alignment vertical="center"/>
    </xf>
    <xf numFmtId="49" fontId="9" fillId="2" borderId="36" xfId="0" applyNumberFormat="1" applyFont="1" applyFill="1" applyBorder="1" applyAlignment="1">
      <alignment vertical="center"/>
    </xf>
    <xf numFmtId="0" fontId="11" fillId="2" borderId="37" xfId="0" applyFont="1" applyFill="1" applyBorder="1"/>
    <xf numFmtId="0" fontId="11" fillId="2" borderId="38" xfId="0" applyFont="1" applyFill="1" applyBorder="1"/>
    <xf numFmtId="49" fontId="11" fillId="2" borderId="39" xfId="0" applyNumberFormat="1" applyFont="1" applyFill="1" applyBorder="1" applyAlignment="1">
      <alignment vertical="center"/>
    </xf>
    <xf numFmtId="0" fontId="11" fillId="2" borderId="40" xfId="0" applyFont="1" applyFill="1" applyBorder="1"/>
    <xf numFmtId="49" fontId="11" fillId="2" borderId="41" xfId="0" applyNumberFormat="1" applyFont="1" applyFill="1" applyBorder="1" applyAlignment="1">
      <alignment vertical="center"/>
    </xf>
    <xf numFmtId="0" fontId="11" fillId="2" borderId="42" xfId="0" applyFont="1" applyFill="1" applyBorder="1"/>
    <xf numFmtId="0" fontId="11" fillId="2" borderId="43" xfId="0" applyFont="1" applyFill="1" applyBorder="1"/>
    <xf numFmtId="0" fontId="9" fillId="6" borderId="17" xfId="0" applyFont="1" applyFill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64" fontId="2" fillId="2" borderId="17" xfId="0" applyNumberFormat="1" applyFont="1" applyFill="1" applyBorder="1" applyAlignment="1">
      <alignment horizontal="right" vertical="center"/>
    </xf>
    <xf numFmtId="164" fontId="12" fillId="2" borderId="17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4" fillId="2" borderId="8" xfId="0" applyFont="1" applyFill="1" applyBorder="1" applyAlignment="1">
      <alignment wrapText="1"/>
    </xf>
    <xf numFmtId="14" fontId="4" fillId="2" borderId="9" xfId="0" applyNumberFormat="1" applyFont="1" applyFill="1" applyBorder="1"/>
    <xf numFmtId="0" fontId="4" fillId="2" borderId="3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right" wrapText="1"/>
    </xf>
    <xf numFmtId="0" fontId="4" fillId="2" borderId="11" xfId="0" applyFont="1" applyFill="1" applyBorder="1"/>
    <xf numFmtId="0" fontId="4" fillId="2" borderId="12" xfId="0" applyFont="1" applyFill="1" applyBorder="1"/>
    <xf numFmtId="3" fontId="4" fillId="2" borderId="12" xfId="0" applyNumberFormat="1" applyFont="1" applyFill="1" applyBorder="1"/>
    <xf numFmtId="3" fontId="4" fillId="2" borderId="12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horizontal="center" vertical="center"/>
    </xf>
    <xf numFmtId="0" fontId="4" fillId="2" borderId="15" xfId="0" applyFont="1" applyFill="1" applyBorder="1"/>
    <xf numFmtId="0" fontId="4" fillId="2" borderId="16" xfId="0" applyFont="1" applyFill="1" applyBorder="1"/>
    <xf numFmtId="3" fontId="4" fillId="2" borderId="16" xfId="0" applyNumberFormat="1" applyFont="1" applyFill="1" applyBorder="1"/>
    <xf numFmtId="3" fontId="4" fillId="2" borderId="16" xfId="0" applyNumberFormat="1" applyFont="1" applyFill="1" applyBorder="1" applyAlignment="1">
      <alignment horizontal="right"/>
    </xf>
    <xf numFmtId="0" fontId="4" fillId="2" borderId="47" xfId="0" applyFont="1" applyFill="1" applyBorder="1"/>
    <xf numFmtId="0" fontId="4" fillId="2" borderId="48" xfId="0" applyFont="1" applyFill="1" applyBorder="1"/>
    <xf numFmtId="0" fontId="4" fillId="2" borderId="48" xfId="0" applyFont="1" applyFill="1" applyBorder="1" applyAlignment="1">
      <alignment horizontal="center"/>
    </xf>
    <xf numFmtId="3" fontId="4" fillId="2" borderId="48" xfId="0" applyNumberFormat="1" applyFont="1" applyFill="1" applyBorder="1"/>
    <xf numFmtId="3" fontId="4" fillId="2" borderId="48" xfId="0" applyNumberFormat="1" applyFont="1" applyFill="1" applyBorder="1" applyAlignment="1">
      <alignment horizontal="right"/>
    </xf>
    <xf numFmtId="0" fontId="4" fillId="2" borderId="20" xfId="0" applyFont="1" applyFill="1" applyBorder="1"/>
    <xf numFmtId="3" fontId="4" fillId="2" borderId="20" xfId="0" applyNumberFormat="1" applyFont="1" applyFill="1" applyBorder="1"/>
    <xf numFmtId="3" fontId="4" fillId="2" borderId="20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vertical="center"/>
    </xf>
    <xf numFmtId="0" fontId="4" fillId="8" borderId="35" xfId="0" applyFont="1" applyFill="1" applyBorder="1"/>
    <xf numFmtId="0" fontId="4" fillId="6" borderId="17" xfId="0" applyFont="1" applyFill="1" applyBorder="1"/>
    <xf numFmtId="49" fontId="14" fillId="7" borderId="26" xfId="0" applyNumberFormat="1" applyFont="1" applyFill="1" applyBorder="1" applyAlignment="1">
      <alignment vertical="center"/>
    </xf>
    <xf numFmtId="49" fontId="14" fillId="7" borderId="18" xfId="0" applyNumberFormat="1" applyFont="1" applyFill="1" applyBorder="1" applyAlignment="1">
      <alignment horizontal="center" vertical="center"/>
    </xf>
    <xf numFmtId="49" fontId="4" fillId="7" borderId="27" xfId="0" applyNumberFormat="1" applyFont="1" applyFill="1" applyBorder="1" applyAlignment="1">
      <alignment horizontal="center"/>
    </xf>
    <xf numFmtId="49" fontId="14" fillId="2" borderId="28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9" fontId="4" fillId="2" borderId="29" xfId="0" applyNumberFormat="1" applyFont="1" applyFill="1" applyBorder="1"/>
    <xf numFmtId="165" fontId="14" fillId="2" borderId="6" xfId="0" applyNumberFormat="1" applyFont="1" applyFill="1" applyBorder="1" applyAlignment="1">
      <alignment vertical="center"/>
    </xf>
    <xf numFmtId="0" fontId="15" fillId="6" borderId="17" xfId="0" applyFont="1" applyFill="1" applyBorder="1" applyAlignment="1">
      <alignment vertical="center"/>
    </xf>
    <xf numFmtId="49" fontId="14" fillId="7" borderId="30" xfId="0" applyNumberFormat="1" applyFont="1" applyFill="1" applyBorder="1" applyAlignment="1">
      <alignment vertical="center"/>
    </xf>
    <xf numFmtId="165" fontId="14" fillId="7" borderId="31" xfId="0" applyNumberFormat="1" applyFont="1" applyFill="1" applyBorder="1" applyAlignment="1">
      <alignment vertical="center"/>
    </xf>
    <xf numFmtId="9" fontId="14" fillId="7" borderId="3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4" fillId="7" borderId="44" xfId="0" applyNumberFormat="1" applyFont="1" applyFill="1" applyBorder="1" applyAlignment="1">
      <alignment vertical="center"/>
    </xf>
    <xf numFmtId="3" fontId="14" fillId="7" borderId="45" xfId="0" applyNumberFormat="1" applyFont="1" applyFill="1" applyBorder="1" applyAlignment="1">
      <alignment vertical="center"/>
    </xf>
    <xf numFmtId="165" fontId="14" fillId="7" borderId="32" xfId="0" applyNumberFormat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vertical="center" wrapText="1"/>
    </xf>
    <xf numFmtId="0" fontId="20" fillId="0" borderId="46" xfId="0" applyFont="1" applyFill="1" applyBorder="1" applyAlignment="1">
      <alignment horizontal="right"/>
    </xf>
    <xf numFmtId="0" fontId="3" fillId="2" borderId="7" xfId="0" applyFont="1" applyFill="1" applyBorder="1"/>
    <xf numFmtId="3" fontId="3" fillId="2" borderId="6" xfId="0" applyNumberFormat="1" applyFont="1" applyFill="1" applyBorder="1" applyAlignment="1"/>
    <xf numFmtId="0" fontId="22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41" fontId="4" fillId="2" borderId="6" xfId="3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0" fontId="22" fillId="2" borderId="53" xfId="0" applyFont="1" applyFill="1" applyBorder="1"/>
    <xf numFmtId="49" fontId="4" fillId="0" borderId="54" xfId="0" applyNumberFormat="1" applyFont="1" applyFill="1" applyBorder="1" applyAlignment="1"/>
    <xf numFmtId="0" fontId="4" fillId="0" borderId="55" xfId="0" applyFont="1" applyFill="1" applyBorder="1" applyAlignment="1"/>
    <xf numFmtId="3" fontId="4" fillId="2" borderId="56" xfId="0" applyNumberFormat="1" applyFont="1" applyFill="1" applyBorder="1" applyAlignment="1">
      <alignment horizontal="right" wrapText="1"/>
    </xf>
    <xf numFmtId="17" fontId="23" fillId="9" borderId="58" xfId="4" applyNumberFormat="1" applyFont="1" applyFill="1" applyBorder="1" applyAlignment="1">
      <alignment horizontal="right"/>
    </xf>
    <xf numFmtId="0" fontId="23" fillId="0" borderId="46" xfId="0" applyFont="1" applyFill="1" applyBorder="1" applyAlignment="1">
      <alignment horizontal="right" wrapText="1"/>
    </xf>
    <xf numFmtId="0" fontId="0" fillId="2" borderId="4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 applyNumberFormat="1" applyFont="1" applyAlignment="1"/>
    <xf numFmtId="0" fontId="0" fillId="0" borderId="0" xfId="0" applyFont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/>
    <xf numFmtId="0" fontId="4" fillId="0" borderId="0" xfId="0" applyNumberFormat="1" applyFont="1" applyAlignment="1"/>
    <xf numFmtId="0" fontId="4" fillId="0" borderId="0" xfId="0" applyFont="1" applyAlignment="1"/>
    <xf numFmtId="0" fontId="22" fillId="2" borderId="4" xfId="0" applyFont="1" applyFill="1" applyBorder="1"/>
    <xf numFmtId="49" fontId="24" fillId="3" borderId="13" xfId="0" applyNumberFormat="1" applyFont="1" applyFill="1" applyBorder="1" applyAlignment="1">
      <alignment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vertical="center"/>
    </xf>
    <xf numFmtId="3" fontId="24" fillId="3" borderId="13" xfId="0" applyNumberFormat="1" applyFont="1" applyFill="1" applyBorder="1" applyAlignment="1">
      <alignment vertical="center"/>
    </xf>
    <xf numFmtId="0" fontId="22" fillId="0" borderId="0" xfId="0" applyNumberFormat="1" applyFont="1"/>
    <xf numFmtId="0" fontId="22" fillId="0" borderId="0" xfId="0" applyFont="1"/>
    <xf numFmtId="0" fontId="14" fillId="2" borderId="13" xfId="0" applyFont="1" applyFill="1" applyBorder="1" applyAlignment="1">
      <alignment vertical="center"/>
    </xf>
    <xf numFmtId="49" fontId="2" fillId="5" borderId="2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4" fontId="2" fillId="5" borderId="23" xfId="0" applyNumberFormat="1" applyFont="1" applyFill="1" applyBorder="1" applyAlignment="1">
      <alignment vertical="center"/>
    </xf>
    <xf numFmtId="49" fontId="2" fillId="3" borderId="24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25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4" fontId="2" fillId="5" borderId="25" xfId="0" applyNumberFormat="1" applyFont="1" applyFill="1" applyBorder="1" applyAlignment="1">
      <alignment vertical="center"/>
    </xf>
    <xf numFmtId="49" fontId="2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2" fillId="10" borderId="61" xfId="0" applyNumberFormat="1" applyFont="1" applyFill="1" applyBorder="1" applyAlignment="1">
      <alignment vertical="center"/>
    </xf>
    <xf numFmtId="14" fontId="4" fillId="2" borderId="6" xfId="0" applyNumberFormat="1" applyFont="1" applyFill="1" applyBorder="1" applyAlignment="1">
      <alignment horizontal="right"/>
    </xf>
    <xf numFmtId="49" fontId="21" fillId="3" borderId="6" xfId="0" applyNumberFormat="1" applyFont="1" applyFill="1" applyBorder="1" applyAlignment="1">
      <alignment wrapText="1"/>
    </xf>
    <xf numFmtId="0" fontId="21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49" fontId="18" fillId="8" borderId="49" xfId="0" applyNumberFormat="1" applyFont="1" applyFill="1" applyBorder="1" applyAlignment="1">
      <alignment horizontal="center" vertical="center"/>
    </xf>
    <xf numFmtId="49" fontId="18" fillId="8" borderId="50" xfId="0" applyNumberFormat="1" applyFont="1" applyFill="1" applyBorder="1" applyAlignment="1">
      <alignment horizontal="center" vertical="center"/>
    </xf>
    <xf numFmtId="49" fontId="18" fillId="8" borderId="51" xfId="0" applyNumberFormat="1" applyFont="1" applyFill="1" applyBorder="1" applyAlignment="1">
      <alignment horizontal="center" vertical="center"/>
    </xf>
    <xf numFmtId="49" fontId="18" fillId="8" borderId="33" xfId="0" applyNumberFormat="1" applyFont="1" applyFill="1" applyBorder="1" applyAlignment="1">
      <alignment vertical="center"/>
    </xf>
    <xf numFmtId="0" fontId="14" fillId="8" borderId="34" xfId="0" applyFont="1" applyFill="1" applyBorder="1" applyAlignment="1">
      <alignment vertical="center"/>
    </xf>
    <xf numFmtId="49" fontId="4" fillId="2" borderId="57" xfId="0" applyNumberFormat="1" applyFont="1" applyFill="1" applyBorder="1" applyAlignment="1">
      <alignment wrapText="1"/>
    </xf>
    <xf numFmtId="0" fontId="4" fillId="2" borderId="57" xfId="0" applyFont="1" applyFill="1" applyBorder="1" applyAlignment="1">
      <alignment wrapText="1"/>
    </xf>
    <xf numFmtId="49" fontId="4" fillId="2" borderId="52" xfId="0" applyNumberFormat="1" applyFont="1" applyFill="1" applyBorder="1" applyAlignment="1">
      <alignment wrapText="1"/>
    </xf>
    <xf numFmtId="0" fontId="4" fillId="2" borderId="52" xfId="0" applyFont="1" applyFill="1" applyBorder="1" applyAlignment="1">
      <alignment wrapText="1"/>
    </xf>
  </cellXfs>
  <cellStyles count="5">
    <cellStyle name="Millares [0]" xfId="3" builtinId="6"/>
    <cellStyle name="Normal" xfId="0" builtinId="0"/>
    <cellStyle name="Normal 2" xfId="1"/>
    <cellStyle name="Normal 2 3" xfId="2"/>
    <cellStyle name="Normal 4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504824</xdr:colOff>
      <xdr:row>0</xdr:row>
      <xdr:rowOff>161925</xdr:rowOff>
    </xdr:from>
    <xdr:to>
      <xdr:col>7</xdr:col>
      <xdr:colOff>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4" y="161925"/>
          <a:ext cx="6900095" cy="1185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24" zoomScaleNormal="124" workbookViewId="0">
      <selection activeCell="A2" sqref="A2"/>
    </sheetView>
  </sheetViews>
  <sheetFormatPr baseColWidth="10" defaultColWidth="10.85546875" defaultRowHeight="11.25" customHeight="1"/>
  <cols>
    <col min="1" max="1" width="7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35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9"/>
    </row>
    <row r="2" spans="1:7" ht="15" customHeight="1">
      <c r="A2" s="2"/>
      <c r="B2" s="2"/>
      <c r="C2" s="2"/>
      <c r="D2" s="2"/>
      <c r="E2" s="2"/>
      <c r="F2" s="2"/>
      <c r="G2" s="29"/>
    </row>
    <row r="3" spans="1:7" ht="15" customHeight="1">
      <c r="A3" s="2"/>
      <c r="B3" s="2"/>
      <c r="C3" s="2"/>
      <c r="D3" s="2"/>
      <c r="E3" s="2"/>
      <c r="F3" s="2"/>
      <c r="G3" s="29"/>
    </row>
    <row r="4" spans="1:7" ht="15" customHeight="1">
      <c r="A4" s="2"/>
      <c r="B4" s="2"/>
      <c r="C4" s="2"/>
      <c r="D4" s="2"/>
      <c r="E4" s="2"/>
      <c r="F4" s="2"/>
      <c r="G4" s="29"/>
    </row>
    <row r="5" spans="1:7" ht="15" customHeight="1">
      <c r="A5" s="2"/>
      <c r="B5" s="2"/>
      <c r="C5" s="2"/>
      <c r="D5" s="2"/>
      <c r="E5" s="2"/>
      <c r="F5" s="2"/>
      <c r="G5" s="29"/>
    </row>
    <row r="6" spans="1:7" ht="15" customHeight="1">
      <c r="A6" s="2"/>
      <c r="B6" s="2"/>
      <c r="C6" s="2"/>
      <c r="D6" s="2"/>
      <c r="E6" s="2"/>
      <c r="F6" s="2"/>
      <c r="G6" s="29"/>
    </row>
    <row r="7" spans="1:7" ht="15" customHeight="1">
      <c r="A7" s="2"/>
      <c r="B7" s="2"/>
      <c r="C7" s="2"/>
      <c r="D7" s="2"/>
      <c r="E7" s="2"/>
      <c r="F7" s="2"/>
      <c r="G7" s="29"/>
    </row>
    <row r="8" spans="1:7" ht="15" customHeight="1">
      <c r="A8" s="2"/>
      <c r="B8" s="3"/>
      <c r="C8" s="4"/>
      <c r="D8" s="2"/>
      <c r="E8" s="4"/>
      <c r="F8" s="4"/>
      <c r="G8" s="30"/>
    </row>
    <row r="9" spans="1:7" ht="12" customHeight="1">
      <c r="A9" s="5"/>
      <c r="B9" s="80" t="s">
        <v>0</v>
      </c>
      <c r="C9" s="81" t="s">
        <v>67</v>
      </c>
      <c r="D9" s="82"/>
      <c r="E9" s="127" t="s">
        <v>112</v>
      </c>
      <c r="F9" s="128"/>
      <c r="G9" s="83">
        <v>150</v>
      </c>
    </row>
    <row r="10" spans="1:7" ht="38.25">
      <c r="A10" s="5"/>
      <c r="B10" s="6" t="s">
        <v>1</v>
      </c>
      <c r="C10" s="93" t="s">
        <v>68</v>
      </c>
      <c r="D10" s="84"/>
      <c r="E10" s="129" t="s">
        <v>2</v>
      </c>
      <c r="F10" s="130"/>
      <c r="G10" s="126">
        <v>45047</v>
      </c>
    </row>
    <row r="11" spans="1:7" ht="18" customHeight="1">
      <c r="A11" s="5"/>
      <c r="B11" s="6" t="s">
        <v>3</v>
      </c>
      <c r="C11" s="85" t="s">
        <v>69</v>
      </c>
      <c r="D11" s="84"/>
      <c r="E11" s="142" t="s">
        <v>113</v>
      </c>
      <c r="F11" s="143"/>
      <c r="G11" s="86">
        <v>34000</v>
      </c>
    </row>
    <row r="12" spans="1:7" ht="11.25" customHeight="1">
      <c r="A12" s="5"/>
      <c r="B12" s="6" t="s">
        <v>4</v>
      </c>
      <c r="C12" s="87" t="s">
        <v>70</v>
      </c>
      <c r="D12" s="88"/>
      <c r="E12" s="89" t="s">
        <v>5</v>
      </c>
      <c r="F12" s="90"/>
      <c r="G12" s="91">
        <f>G9*G11</f>
        <v>5100000</v>
      </c>
    </row>
    <row r="13" spans="1:7" ht="11.25" customHeight="1">
      <c r="A13" s="5"/>
      <c r="B13" s="6" t="s">
        <v>6</v>
      </c>
      <c r="C13" s="87" t="s">
        <v>71</v>
      </c>
      <c r="D13" s="84"/>
      <c r="E13" s="140" t="s">
        <v>7</v>
      </c>
      <c r="F13" s="141"/>
      <c r="G13" s="85" t="s">
        <v>73</v>
      </c>
    </row>
    <row r="14" spans="1:7" ht="13.5" customHeight="1">
      <c r="A14" s="5"/>
      <c r="B14" s="6" t="s">
        <v>8</v>
      </c>
      <c r="C14" s="85" t="s">
        <v>72</v>
      </c>
      <c r="D14" s="84"/>
      <c r="E14" s="129" t="s">
        <v>9</v>
      </c>
      <c r="F14" s="130"/>
      <c r="G14" s="85" t="s">
        <v>74</v>
      </c>
    </row>
    <row r="15" spans="1:7" ht="25.5" customHeight="1">
      <c r="A15" s="5"/>
      <c r="B15" s="6" t="s">
        <v>10</v>
      </c>
      <c r="C15" s="92">
        <v>44953</v>
      </c>
      <c r="D15" s="84"/>
      <c r="E15" s="131" t="s">
        <v>11</v>
      </c>
      <c r="F15" s="132"/>
      <c r="G15" s="87" t="s">
        <v>75</v>
      </c>
    </row>
    <row r="16" spans="1:7" ht="12" customHeight="1">
      <c r="A16" s="2"/>
      <c r="B16" s="36"/>
      <c r="C16" s="37"/>
      <c r="D16" s="38"/>
      <c r="E16" s="39"/>
      <c r="F16" s="39"/>
      <c r="G16" s="40"/>
    </row>
    <row r="17" spans="1:255" ht="12" customHeight="1">
      <c r="A17" s="7"/>
      <c r="B17" s="133" t="s">
        <v>12</v>
      </c>
      <c r="C17" s="134"/>
      <c r="D17" s="134"/>
      <c r="E17" s="134"/>
      <c r="F17" s="134"/>
      <c r="G17" s="134"/>
    </row>
    <row r="18" spans="1:255" ht="12" customHeight="1">
      <c r="A18" s="2"/>
      <c r="B18" s="8"/>
      <c r="C18" s="9"/>
      <c r="D18" s="9"/>
      <c r="E18" s="9"/>
      <c r="F18" s="10"/>
      <c r="G18" s="31"/>
    </row>
    <row r="19" spans="1:255" s="100" customFormat="1" ht="12" customHeight="1">
      <c r="A19" s="94"/>
      <c r="B19" s="95" t="s">
        <v>13</v>
      </c>
      <c r="C19" s="96"/>
      <c r="D19" s="97"/>
      <c r="E19" s="97"/>
      <c r="F19" s="98"/>
      <c r="G19" s="98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  <c r="IR19" s="99"/>
      <c r="IS19" s="99"/>
      <c r="IT19" s="99"/>
      <c r="IU19" s="99"/>
    </row>
    <row r="20" spans="1:255" s="100" customFormat="1" ht="24" customHeight="1">
      <c r="A20" s="94"/>
      <c r="B20" s="101" t="s">
        <v>14</v>
      </c>
      <c r="C20" s="102" t="s">
        <v>15</v>
      </c>
      <c r="D20" s="102" t="s">
        <v>16</v>
      </c>
      <c r="E20" s="101" t="s">
        <v>17</v>
      </c>
      <c r="F20" s="102" t="s">
        <v>18</v>
      </c>
      <c r="G20" s="101" t="s">
        <v>19</v>
      </c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  <c r="IR20" s="99"/>
      <c r="IS20" s="99"/>
      <c r="IT20" s="99"/>
      <c r="IU20" s="99"/>
    </row>
    <row r="21" spans="1:255" s="105" customFormat="1" ht="12" customHeight="1">
      <c r="A21" s="103"/>
      <c r="B21" s="45" t="s">
        <v>76</v>
      </c>
      <c r="C21" s="46" t="s">
        <v>20</v>
      </c>
      <c r="D21" s="46">
        <v>1.5</v>
      </c>
      <c r="E21" s="46" t="s">
        <v>77</v>
      </c>
      <c r="F21" s="47">
        <v>28000</v>
      </c>
      <c r="G21" s="47">
        <f>D21*F21</f>
        <v>42000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  <c r="IR21" s="104"/>
      <c r="IS21" s="104"/>
      <c r="IT21" s="104"/>
      <c r="IU21" s="104"/>
    </row>
    <row r="22" spans="1:255" s="105" customFormat="1" ht="12" customHeight="1">
      <c r="A22" s="103"/>
      <c r="B22" s="45" t="s">
        <v>78</v>
      </c>
      <c r="C22" s="46" t="s">
        <v>20</v>
      </c>
      <c r="D22" s="46">
        <v>12</v>
      </c>
      <c r="E22" s="46" t="s">
        <v>79</v>
      </c>
      <c r="F22" s="47">
        <v>28000</v>
      </c>
      <c r="G22" s="47">
        <f t="shared" ref="G22:G24" si="0">D22*F22</f>
        <v>336000</v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  <c r="IR22" s="104"/>
      <c r="IS22" s="104"/>
      <c r="IT22" s="104"/>
      <c r="IU22" s="104"/>
    </row>
    <row r="23" spans="1:255" s="105" customFormat="1" ht="12" customHeight="1">
      <c r="A23" s="103"/>
      <c r="B23" s="45" t="s">
        <v>80</v>
      </c>
      <c r="C23" s="46" t="s">
        <v>20</v>
      </c>
      <c r="D23" s="46">
        <v>1.5</v>
      </c>
      <c r="E23" s="46" t="s">
        <v>81</v>
      </c>
      <c r="F23" s="47">
        <v>28000</v>
      </c>
      <c r="G23" s="47">
        <f t="shared" si="0"/>
        <v>42000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  <c r="IF23" s="104"/>
      <c r="IG23" s="104"/>
      <c r="IH23" s="104"/>
      <c r="II23" s="104"/>
      <c r="IJ23" s="104"/>
      <c r="IK23" s="104"/>
      <c r="IL23" s="104"/>
      <c r="IM23" s="104"/>
      <c r="IN23" s="104"/>
      <c r="IO23" s="104"/>
      <c r="IP23" s="104"/>
      <c r="IQ23" s="104"/>
      <c r="IR23" s="104"/>
      <c r="IS23" s="104"/>
      <c r="IT23" s="104"/>
      <c r="IU23" s="104"/>
    </row>
    <row r="24" spans="1:255" s="105" customFormat="1" ht="12" customHeight="1">
      <c r="A24" s="103"/>
      <c r="B24" s="45" t="s">
        <v>82</v>
      </c>
      <c r="C24" s="46" t="s">
        <v>20</v>
      </c>
      <c r="D24" s="46">
        <v>0.5</v>
      </c>
      <c r="E24" s="46" t="s">
        <v>83</v>
      </c>
      <c r="F24" s="47">
        <v>28000</v>
      </c>
      <c r="G24" s="47">
        <f t="shared" si="0"/>
        <v>14000</v>
      </c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  <c r="IF24" s="104"/>
      <c r="IG24" s="104"/>
      <c r="IH24" s="104"/>
      <c r="II24" s="104"/>
      <c r="IJ24" s="104"/>
      <c r="IK24" s="104"/>
      <c r="IL24" s="104"/>
      <c r="IM24" s="104"/>
      <c r="IN24" s="104"/>
      <c r="IO24" s="104"/>
      <c r="IP24" s="104"/>
      <c r="IQ24" s="104"/>
      <c r="IR24" s="104"/>
      <c r="IS24" s="104"/>
      <c r="IT24" s="104"/>
      <c r="IU24" s="104"/>
    </row>
    <row r="25" spans="1:255" s="112" customFormat="1" ht="12" customHeight="1">
      <c r="A25" s="106"/>
      <c r="B25" s="107" t="s">
        <v>21</v>
      </c>
      <c r="C25" s="108"/>
      <c r="D25" s="108"/>
      <c r="E25" s="108"/>
      <c r="F25" s="109"/>
      <c r="G25" s="110">
        <f>SUM(G21:G24)</f>
        <v>434000</v>
      </c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  <c r="IM25" s="111"/>
      <c r="IN25" s="111"/>
      <c r="IO25" s="111"/>
      <c r="IP25" s="111"/>
      <c r="IQ25" s="111"/>
      <c r="IR25" s="111"/>
      <c r="IS25" s="111"/>
      <c r="IT25" s="111"/>
      <c r="IU25" s="111"/>
    </row>
    <row r="26" spans="1:255" ht="12" customHeight="1">
      <c r="A26" s="2"/>
      <c r="B26" s="41"/>
      <c r="C26" s="42"/>
      <c r="D26" s="42"/>
      <c r="E26" s="42"/>
      <c r="F26" s="43"/>
      <c r="G26" s="44"/>
    </row>
    <row r="27" spans="1:255" s="100" customFormat="1" ht="12" customHeight="1">
      <c r="A27" s="94"/>
      <c r="B27" s="95" t="s">
        <v>22</v>
      </c>
      <c r="C27" s="96"/>
      <c r="D27" s="97"/>
      <c r="E27" s="97"/>
      <c r="F27" s="98"/>
      <c r="G27" s="98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</row>
    <row r="28" spans="1:255" s="100" customFormat="1" ht="24" customHeight="1">
      <c r="A28" s="94"/>
      <c r="B28" s="101" t="s">
        <v>14</v>
      </c>
      <c r="C28" s="102" t="s">
        <v>15</v>
      </c>
      <c r="D28" s="102" t="s">
        <v>16</v>
      </c>
      <c r="E28" s="101" t="s">
        <v>58</v>
      </c>
      <c r="F28" s="102" t="s">
        <v>18</v>
      </c>
      <c r="G28" s="101" t="s">
        <v>19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</row>
    <row r="29" spans="1:255" ht="12" customHeight="1">
      <c r="A29" s="5"/>
      <c r="B29" s="45"/>
      <c r="C29" s="46" t="s">
        <v>58</v>
      </c>
      <c r="D29" s="46" t="s">
        <v>58</v>
      </c>
      <c r="E29" s="46" t="s">
        <v>58</v>
      </c>
      <c r="F29" s="47" t="s">
        <v>58</v>
      </c>
      <c r="G29" s="48"/>
    </row>
    <row r="30" spans="1:255" s="112" customFormat="1" ht="12" customHeight="1">
      <c r="A30" s="106"/>
      <c r="B30" s="107" t="s">
        <v>23</v>
      </c>
      <c r="C30" s="108"/>
      <c r="D30" s="108"/>
      <c r="E30" s="108"/>
      <c r="F30" s="109"/>
      <c r="G30" s="110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/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/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</row>
    <row r="31" spans="1:255" ht="12" customHeight="1">
      <c r="A31" s="2"/>
      <c r="B31" s="49"/>
      <c r="C31" s="50"/>
      <c r="D31" s="50"/>
      <c r="E31" s="50"/>
      <c r="F31" s="51"/>
      <c r="G31" s="52"/>
    </row>
    <row r="32" spans="1:255" s="100" customFormat="1" ht="12" customHeight="1">
      <c r="A32" s="94"/>
      <c r="B32" s="95" t="s">
        <v>24</v>
      </c>
      <c r="C32" s="96"/>
      <c r="D32" s="97"/>
      <c r="E32" s="97"/>
      <c r="F32" s="98"/>
      <c r="G32" s="98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</row>
    <row r="33" spans="1:255" s="100" customFormat="1" ht="24" customHeight="1">
      <c r="A33" s="94"/>
      <c r="B33" s="101" t="s">
        <v>14</v>
      </c>
      <c r="C33" s="102" t="s">
        <v>15</v>
      </c>
      <c r="D33" s="102" t="s">
        <v>16</v>
      </c>
      <c r="E33" s="101" t="s">
        <v>17</v>
      </c>
      <c r="F33" s="102" t="s">
        <v>18</v>
      </c>
      <c r="G33" s="101" t="s">
        <v>19</v>
      </c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</row>
    <row r="34" spans="1:255" s="105" customFormat="1" ht="12" customHeight="1">
      <c r="A34" s="103"/>
      <c r="B34" s="45" t="s">
        <v>84</v>
      </c>
      <c r="C34" s="46" t="s">
        <v>25</v>
      </c>
      <c r="D34" s="46">
        <v>0.3</v>
      </c>
      <c r="E34" s="46" t="s">
        <v>85</v>
      </c>
      <c r="F34" s="47">
        <v>134000</v>
      </c>
      <c r="G34" s="47">
        <f>D34*F34</f>
        <v>40200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  <c r="DQ34" s="104"/>
      <c r="DR34" s="104"/>
      <c r="DS34" s="104"/>
      <c r="DT34" s="104"/>
      <c r="DU34" s="104"/>
      <c r="DV34" s="104"/>
      <c r="DW34" s="104"/>
      <c r="DX34" s="104"/>
      <c r="DY34" s="104"/>
      <c r="DZ34" s="104"/>
      <c r="EA34" s="104"/>
      <c r="EB34" s="104"/>
      <c r="EC34" s="104"/>
      <c r="ED34" s="104"/>
      <c r="EE34" s="104"/>
      <c r="EF34" s="104"/>
      <c r="EG34" s="104"/>
      <c r="EH34" s="104"/>
      <c r="EI34" s="104"/>
      <c r="EJ34" s="104"/>
      <c r="EK34" s="104"/>
      <c r="EL34" s="104"/>
      <c r="EM34" s="104"/>
      <c r="EN34" s="104"/>
      <c r="EO34" s="104"/>
      <c r="EP34" s="104"/>
      <c r="EQ34" s="104"/>
      <c r="ER34" s="104"/>
      <c r="ES34" s="104"/>
      <c r="ET34" s="104"/>
      <c r="EU34" s="104"/>
      <c r="EV34" s="104"/>
      <c r="EW34" s="104"/>
      <c r="EX34" s="104"/>
      <c r="EY34" s="104"/>
      <c r="EZ34" s="104"/>
      <c r="FA34" s="104"/>
      <c r="FB34" s="104"/>
      <c r="FC34" s="104"/>
      <c r="FD34" s="104"/>
      <c r="FE34" s="104"/>
      <c r="FF34" s="104"/>
      <c r="FG34" s="104"/>
      <c r="FH34" s="104"/>
      <c r="FI34" s="104"/>
      <c r="FJ34" s="104"/>
      <c r="FK34" s="104"/>
      <c r="FL34" s="104"/>
      <c r="FM34" s="104"/>
      <c r="FN34" s="104"/>
      <c r="FO34" s="104"/>
      <c r="FP34" s="104"/>
      <c r="FQ34" s="104"/>
      <c r="FR34" s="104"/>
      <c r="FS34" s="104"/>
      <c r="FT34" s="104"/>
      <c r="FU34" s="104"/>
      <c r="FV34" s="104"/>
      <c r="FW34" s="104"/>
      <c r="FX34" s="104"/>
      <c r="FY34" s="104"/>
      <c r="FZ34" s="104"/>
      <c r="GA34" s="104"/>
      <c r="GB34" s="104"/>
      <c r="GC34" s="104"/>
      <c r="GD34" s="104"/>
      <c r="GE34" s="104"/>
      <c r="GF34" s="104"/>
      <c r="GG34" s="104"/>
      <c r="GH34" s="104"/>
      <c r="GI34" s="104"/>
      <c r="GJ34" s="104"/>
      <c r="GK34" s="104"/>
      <c r="GL34" s="104"/>
      <c r="GM34" s="104"/>
      <c r="GN34" s="104"/>
      <c r="GO34" s="104"/>
      <c r="GP34" s="104"/>
      <c r="GQ34" s="104"/>
      <c r="GR34" s="104"/>
      <c r="GS34" s="104"/>
      <c r="GT34" s="104"/>
      <c r="GU34" s="104"/>
      <c r="GV34" s="104"/>
      <c r="GW34" s="104"/>
      <c r="GX34" s="104"/>
      <c r="GY34" s="104"/>
      <c r="GZ34" s="104"/>
      <c r="HA34" s="104"/>
      <c r="HB34" s="104"/>
      <c r="HC34" s="104"/>
      <c r="HD34" s="104"/>
      <c r="HE34" s="104"/>
      <c r="HF34" s="104"/>
      <c r="HG34" s="104"/>
      <c r="HH34" s="104"/>
      <c r="HI34" s="104"/>
      <c r="HJ34" s="104"/>
      <c r="HK34" s="104"/>
      <c r="HL34" s="104"/>
      <c r="HM34" s="104"/>
      <c r="HN34" s="104"/>
      <c r="HO34" s="104"/>
      <c r="HP34" s="104"/>
      <c r="HQ34" s="104"/>
      <c r="HR34" s="104"/>
      <c r="HS34" s="104"/>
      <c r="HT34" s="104"/>
      <c r="HU34" s="104"/>
      <c r="HV34" s="104"/>
      <c r="HW34" s="104"/>
      <c r="HX34" s="104"/>
      <c r="HY34" s="104"/>
      <c r="HZ34" s="104"/>
      <c r="IA34" s="104"/>
      <c r="IB34" s="104"/>
      <c r="IC34" s="104"/>
      <c r="ID34" s="104"/>
      <c r="IE34" s="104"/>
      <c r="IF34" s="104"/>
      <c r="IG34" s="104"/>
      <c r="IH34" s="104"/>
      <c r="II34" s="104"/>
      <c r="IJ34" s="104"/>
      <c r="IK34" s="104"/>
      <c r="IL34" s="104"/>
      <c r="IM34" s="104"/>
      <c r="IN34" s="104"/>
      <c r="IO34" s="104"/>
      <c r="IP34" s="104"/>
      <c r="IQ34" s="104"/>
      <c r="IR34" s="104"/>
      <c r="IS34" s="104"/>
      <c r="IT34" s="104"/>
      <c r="IU34" s="104"/>
    </row>
    <row r="35" spans="1:255" s="105" customFormat="1" ht="12" customHeight="1">
      <c r="A35" s="103"/>
      <c r="B35" s="45" t="s">
        <v>62</v>
      </c>
      <c r="C35" s="46" t="s">
        <v>25</v>
      </c>
      <c r="D35" s="46">
        <v>0.4</v>
      </c>
      <c r="E35" s="46" t="s">
        <v>86</v>
      </c>
      <c r="F35" s="47">
        <v>200000</v>
      </c>
      <c r="G35" s="47">
        <f t="shared" ref="G35:G38" si="1">D35*F35</f>
        <v>80000</v>
      </c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BX35" s="104"/>
      <c r="BY35" s="104"/>
      <c r="BZ35" s="104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  <c r="CS35" s="104"/>
      <c r="CT35" s="104"/>
      <c r="CU35" s="104"/>
      <c r="CV35" s="104"/>
      <c r="CW35" s="104"/>
      <c r="CX35" s="104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4"/>
      <c r="DK35" s="104"/>
      <c r="DL35" s="104"/>
      <c r="DM35" s="104"/>
      <c r="DN35" s="104"/>
      <c r="DO35" s="104"/>
      <c r="DP35" s="104"/>
      <c r="DQ35" s="104"/>
      <c r="DR35" s="104"/>
      <c r="DS35" s="104"/>
      <c r="DT35" s="104"/>
      <c r="DU35" s="104"/>
      <c r="DV35" s="104"/>
      <c r="DW35" s="104"/>
      <c r="DX35" s="104"/>
      <c r="DY35" s="104"/>
      <c r="DZ35" s="104"/>
      <c r="EA35" s="104"/>
      <c r="EB35" s="104"/>
      <c r="EC35" s="104"/>
      <c r="ED35" s="104"/>
      <c r="EE35" s="104"/>
      <c r="EF35" s="104"/>
      <c r="EG35" s="104"/>
      <c r="EH35" s="104"/>
      <c r="EI35" s="104"/>
      <c r="EJ35" s="104"/>
      <c r="EK35" s="104"/>
      <c r="EL35" s="104"/>
      <c r="EM35" s="104"/>
      <c r="EN35" s="104"/>
      <c r="EO35" s="104"/>
      <c r="EP35" s="104"/>
      <c r="EQ35" s="104"/>
      <c r="ER35" s="104"/>
      <c r="ES35" s="104"/>
      <c r="ET35" s="104"/>
      <c r="EU35" s="104"/>
      <c r="EV35" s="104"/>
      <c r="EW35" s="104"/>
      <c r="EX35" s="104"/>
      <c r="EY35" s="104"/>
      <c r="EZ35" s="104"/>
      <c r="FA35" s="104"/>
      <c r="FB35" s="104"/>
      <c r="FC35" s="104"/>
      <c r="FD35" s="104"/>
      <c r="FE35" s="104"/>
      <c r="FF35" s="104"/>
      <c r="FG35" s="104"/>
      <c r="FH35" s="104"/>
      <c r="FI35" s="104"/>
      <c r="FJ35" s="104"/>
      <c r="FK35" s="104"/>
      <c r="FL35" s="104"/>
      <c r="FM35" s="104"/>
      <c r="FN35" s="104"/>
      <c r="FO35" s="104"/>
      <c r="FP35" s="104"/>
      <c r="FQ35" s="104"/>
      <c r="FR35" s="104"/>
      <c r="FS35" s="104"/>
      <c r="FT35" s="104"/>
      <c r="FU35" s="104"/>
      <c r="FV35" s="104"/>
      <c r="FW35" s="104"/>
      <c r="FX35" s="104"/>
      <c r="FY35" s="104"/>
      <c r="FZ35" s="104"/>
      <c r="GA35" s="104"/>
      <c r="GB35" s="104"/>
      <c r="GC35" s="104"/>
      <c r="GD35" s="104"/>
      <c r="GE35" s="104"/>
      <c r="GF35" s="104"/>
      <c r="GG35" s="104"/>
      <c r="GH35" s="104"/>
      <c r="GI35" s="104"/>
      <c r="GJ35" s="104"/>
      <c r="GK35" s="104"/>
      <c r="GL35" s="104"/>
      <c r="GM35" s="104"/>
      <c r="GN35" s="104"/>
      <c r="GO35" s="104"/>
      <c r="GP35" s="104"/>
      <c r="GQ35" s="104"/>
      <c r="GR35" s="104"/>
      <c r="GS35" s="104"/>
      <c r="GT35" s="104"/>
      <c r="GU35" s="104"/>
      <c r="GV35" s="104"/>
      <c r="GW35" s="104"/>
      <c r="GX35" s="104"/>
      <c r="GY35" s="104"/>
      <c r="GZ35" s="104"/>
      <c r="HA35" s="104"/>
      <c r="HB35" s="104"/>
      <c r="HC35" s="104"/>
      <c r="HD35" s="104"/>
      <c r="HE35" s="104"/>
      <c r="HF35" s="104"/>
      <c r="HG35" s="104"/>
      <c r="HH35" s="104"/>
      <c r="HI35" s="104"/>
      <c r="HJ35" s="104"/>
      <c r="HK35" s="104"/>
      <c r="HL35" s="104"/>
      <c r="HM35" s="104"/>
      <c r="HN35" s="104"/>
      <c r="HO35" s="104"/>
      <c r="HP35" s="104"/>
      <c r="HQ35" s="104"/>
      <c r="HR35" s="104"/>
      <c r="HS35" s="104"/>
      <c r="HT35" s="104"/>
      <c r="HU35" s="104"/>
      <c r="HV35" s="104"/>
      <c r="HW35" s="104"/>
      <c r="HX35" s="104"/>
      <c r="HY35" s="104"/>
      <c r="HZ35" s="104"/>
      <c r="IA35" s="104"/>
      <c r="IB35" s="104"/>
      <c r="IC35" s="104"/>
      <c r="ID35" s="104"/>
      <c r="IE35" s="104"/>
      <c r="IF35" s="104"/>
      <c r="IG35" s="104"/>
      <c r="IH35" s="104"/>
      <c r="II35" s="104"/>
      <c r="IJ35" s="104"/>
      <c r="IK35" s="104"/>
      <c r="IL35" s="104"/>
      <c r="IM35" s="104"/>
      <c r="IN35" s="104"/>
      <c r="IO35" s="104"/>
      <c r="IP35" s="104"/>
      <c r="IQ35" s="104"/>
      <c r="IR35" s="104"/>
      <c r="IS35" s="104"/>
      <c r="IT35" s="104"/>
      <c r="IU35" s="104"/>
    </row>
    <row r="36" spans="1:255" s="105" customFormat="1" ht="12" customHeight="1">
      <c r="A36" s="103"/>
      <c r="B36" s="45" t="s">
        <v>87</v>
      </c>
      <c r="C36" s="46" t="s">
        <v>25</v>
      </c>
      <c r="D36" s="46">
        <v>0.2</v>
      </c>
      <c r="E36" s="46" t="s">
        <v>88</v>
      </c>
      <c r="F36" s="47">
        <v>180000</v>
      </c>
      <c r="G36" s="47">
        <f t="shared" si="1"/>
        <v>36000</v>
      </c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4"/>
      <c r="EZ36" s="104"/>
      <c r="FA36" s="104"/>
      <c r="FB36" s="104"/>
      <c r="FC36" s="104"/>
      <c r="FD36" s="104"/>
      <c r="FE36" s="104"/>
      <c r="FF36" s="104"/>
      <c r="FG36" s="104"/>
      <c r="FH36" s="104"/>
      <c r="FI36" s="104"/>
      <c r="FJ36" s="104"/>
      <c r="FK36" s="104"/>
      <c r="FL36" s="104"/>
      <c r="FM36" s="104"/>
      <c r="FN36" s="104"/>
      <c r="FO36" s="104"/>
      <c r="FP36" s="104"/>
      <c r="FQ36" s="104"/>
      <c r="FR36" s="104"/>
      <c r="FS36" s="104"/>
      <c r="FT36" s="104"/>
      <c r="FU36" s="104"/>
      <c r="FV36" s="104"/>
      <c r="FW36" s="104"/>
      <c r="FX36" s="104"/>
      <c r="FY36" s="104"/>
      <c r="FZ36" s="104"/>
      <c r="GA36" s="104"/>
      <c r="GB36" s="104"/>
      <c r="GC36" s="104"/>
      <c r="GD36" s="104"/>
      <c r="GE36" s="104"/>
      <c r="GF36" s="104"/>
      <c r="GG36" s="104"/>
      <c r="GH36" s="104"/>
      <c r="GI36" s="104"/>
      <c r="GJ36" s="104"/>
      <c r="GK36" s="104"/>
      <c r="GL36" s="104"/>
      <c r="GM36" s="104"/>
      <c r="GN36" s="104"/>
      <c r="GO36" s="104"/>
      <c r="GP36" s="104"/>
      <c r="GQ36" s="104"/>
      <c r="GR36" s="104"/>
      <c r="GS36" s="104"/>
      <c r="GT36" s="104"/>
      <c r="GU36" s="104"/>
      <c r="GV36" s="104"/>
      <c r="GW36" s="104"/>
      <c r="GX36" s="104"/>
      <c r="GY36" s="104"/>
      <c r="GZ36" s="104"/>
      <c r="HA36" s="104"/>
      <c r="HB36" s="104"/>
      <c r="HC36" s="104"/>
      <c r="HD36" s="104"/>
      <c r="HE36" s="104"/>
      <c r="HF36" s="104"/>
      <c r="HG36" s="104"/>
      <c r="HH36" s="104"/>
      <c r="HI36" s="104"/>
      <c r="HJ36" s="104"/>
      <c r="HK36" s="104"/>
      <c r="HL36" s="104"/>
      <c r="HM36" s="104"/>
      <c r="HN36" s="104"/>
      <c r="HO36" s="104"/>
      <c r="HP36" s="104"/>
      <c r="HQ36" s="104"/>
      <c r="HR36" s="104"/>
      <c r="HS36" s="104"/>
      <c r="HT36" s="104"/>
      <c r="HU36" s="104"/>
      <c r="HV36" s="104"/>
      <c r="HW36" s="104"/>
      <c r="HX36" s="104"/>
      <c r="HY36" s="104"/>
      <c r="HZ36" s="104"/>
      <c r="IA36" s="104"/>
      <c r="IB36" s="104"/>
      <c r="IC36" s="104"/>
      <c r="ID36" s="104"/>
      <c r="IE36" s="104"/>
      <c r="IF36" s="104"/>
      <c r="IG36" s="104"/>
      <c r="IH36" s="104"/>
      <c r="II36" s="104"/>
      <c r="IJ36" s="104"/>
      <c r="IK36" s="104"/>
      <c r="IL36" s="104"/>
      <c r="IM36" s="104"/>
      <c r="IN36" s="104"/>
      <c r="IO36" s="104"/>
      <c r="IP36" s="104"/>
      <c r="IQ36" s="104"/>
      <c r="IR36" s="104"/>
      <c r="IS36" s="104"/>
      <c r="IT36" s="104"/>
      <c r="IU36" s="104"/>
    </row>
    <row r="37" spans="1:255" s="105" customFormat="1" ht="12" customHeight="1">
      <c r="A37" s="103"/>
      <c r="B37" s="45" t="s">
        <v>89</v>
      </c>
      <c r="C37" s="46" t="s">
        <v>25</v>
      </c>
      <c r="D37" s="46">
        <v>0.2</v>
      </c>
      <c r="E37" s="46" t="s">
        <v>77</v>
      </c>
      <c r="F37" s="47">
        <v>150000</v>
      </c>
      <c r="G37" s="47">
        <f t="shared" si="1"/>
        <v>30000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  <c r="EU37" s="104"/>
      <c r="EV37" s="104"/>
      <c r="EW37" s="104"/>
      <c r="EX37" s="104"/>
      <c r="EY37" s="104"/>
      <c r="EZ37" s="104"/>
      <c r="FA37" s="104"/>
      <c r="FB37" s="104"/>
      <c r="FC37" s="104"/>
      <c r="FD37" s="104"/>
      <c r="FE37" s="104"/>
      <c r="FF37" s="104"/>
      <c r="FG37" s="104"/>
      <c r="FH37" s="104"/>
      <c r="FI37" s="104"/>
      <c r="FJ37" s="104"/>
      <c r="FK37" s="104"/>
      <c r="FL37" s="104"/>
      <c r="FM37" s="104"/>
      <c r="FN37" s="104"/>
      <c r="FO37" s="104"/>
      <c r="FP37" s="104"/>
      <c r="FQ37" s="104"/>
      <c r="FR37" s="104"/>
      <c r="FS37" s="104"/>
      <c r="FT37" s="104"/>
      <c r="FU37" s="104"/>
      <c r="FV37" s="104"/>
      <c r="FW37" s="104"/>
      <c r="FX37" s="104"/>
      <c r="FY37" s="104"/>
      <c r="FZ37" s="104"/>
      <c r="GA37" s="104"/>
      <c r="GB37" s="104"/>
      <c r="GC37" s="104"/>
      <c r="GD37" s="104"/>
      <c r="GE37" s="104"/>
      <c r="GF37" s="104"/>
      <c r="GG37" s="104"/>
      <c r="GH37" s="104"/>
      <c r="GI37" s="104"/>
      <c r="GJ37" s="104"/>
      <c r="GK37" s="104"/>
      <c r="GL37" s="104"/>
      <c r="GM37" s="104"/>
      <c r="GN37" s="104"/>
      <c r="GO37" s="104"/>
      <c r="GP37" s="104"/>
      <c r="GQ37" s="104"/>
      <c r="GR37" s="104"/>
      <c r="GS37" s="104"/>
      <c r="GT37" s="104"/>
      <c r="GU37" s="104"/>
      <c r="GV37" s="104"/>
      <c r="GW37" s="104"/>
      <c r="GX37" s="104"/>
      <c r="GY37" s="104"/>
      <c r="GZ37" s="104"/>
      <c r="HA37" s="104"/>
      <c r="HB37" s="104"/>
      <c r="HC37" s="104"/>
      <c r="HD37" s="104"/>
      <c r="HE37" s="104"/>
      <c r="HF37" s="104"/>
      <c r="HG37" s="104"/>
      <c r="HH37" s="104"/>
      <c r="HI37" s="104"/>
      <c r="HJ37" s="104"/>
      <c r="HK37" s="104"/>
      <c r="HL37" s="104"/>
      <c r="HM37" s="104"/>
      <c r="HN37" s="104"/>
      <c r="HO37" s="104"/>
      <c r="HP37" s="104"/>
      <c r="HQ37" s="104"/>
      <c r="HR37" s="104"/>
      <c r="HS37" s="104"/>
      <c r="HT37" s="104"/>
      <c r="HU37" s="104"/>
      <c r="HV37" s="104"/>
      <c r="HW37" s="104"/>
      <c r="HX37" s="104"/>
      <c r="HY37" s="104"/>
      <c r="HZ37" s="104"/>
      <c r="IA37" s="104"/>
      <c r="IB37" s="104"/>
      <c r="IC37" s="104"/>
      <c r="ID37" s="104"/>
      <c r="IE37" s="104"/>
      <c r="IF37" s="104"/>
      <c r="IG37" s="104"/>
      <c r="IH37" s="104"/>
      <c r="II37" s="104"/>
      <c r="IJ37" s="104"/>
      <c r="IK37" s="104"/>
      <c r="IL37" s="104"/>
      <c r="IM37" s="104"/>
      <c r="IN37" s="104"/>
      <c r="IO37" s="104"/>
      <c r="IP37" s="104"/>
      <c r="IQ37" s="104"/>
      <c r="IR37" s="104"/>
      <c r="IS37" s="104"/>
      <c r="IT37" s="104"/>
      <c r="IU37" s="104"/>
    </row>
    <row r="38" spans="1:255" s="105" customFormat="1" ht="12" customHeight="1">
      <c r="A38" s="103"/>
      <c r="B38" s="45" t="s">
        <v>90</v>
      </c>
      <c r="C38" s="46" t="s">
        <v>25</v>
      </c>
      <c r="D38" s="46">
        <v>0.3</v>
      </c>
      <c r="E38" s="46" t="s">
        <v>77</v>
      </c>
      <c r="F38" s="47">
        <v>150000</v>
      </c>
      <c r="G38" s="47">
        <f t="shared" si="1"/>
        <v>45000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4"/>
      <c r="BM38" s="104"/>
      <c r="BN38" s="104"/>
      <c r="BO38" s="104"/>
      <c r="BP38" s="104"/>
      <c r="BQ38" s="104"/>
      <c r="BR38" s="104"/>
      <c r="BS38" s="104"/>
      <c r="BT38" s="104"/>
      <c r="BU38" s="104"/>
      <c r="BV38" s="104"/>
      <c r="BW38" s="104"/>
      <c r="BX38" s="104"/>
      <c r="BY38" s="104"/>
      <c r="BZ38" s="104"/>
      <c r="CA38" s="104"/>
      <c r="CB38" s="104"/>
      <c r="CC38" s="104"/>
      <c r="CD38" s="104"/>
      <c r="CE38" s="104"/>
      <c r="CF38" s="104"/>
      <c r="CG38" s="104"/>
      <c r="CH38" s="104"/>
      <c r="CI38" s="104"/>
      <c r="CJ38" s="104"/>
      <c r="CK38" s="104"/>
      <c r="CL38" s="104"/>
      <c r="CM38" s="104"/>
      <c r="CN38" s="104"/>
      <c r="CO38" s="104"/>
      <c r="CP38" s="104"/>
      <c r="CQ38" s="104"/>
      <c r="CR38" s="104"/>
      <c r="CS38" s="104"/>
      <c r="CT38" s="104"/>
      <c r="CU38" s="104"/>
      <c r="CV38" s="104"/>
      <c r="CW38" s="104"/>
      <c r="CX38" s="104"/>
      <c r="CY38" s="104"/>
      <c r="CZ38" s="104"/>
      <c r="DA38" s="104"/>
      <c r="DB38" s="104"/>
      <c r="DC38" s="104"/>
      <c r="DD38" s="104"/>
      <c r="DE38" s="104"/>
      <c r="DF38" s="104"/>
      <c r="DG38" s="104"/>
      <c r="DH38" s="104"/>
      <c r="DI38" s="104"/>
      <c r="DJ38" s="104"/>
      <c r="DK38" s="104"/>
      <c r="DL38" s="104"/>
      <c r="DM38" s="104"/>
      <c r="DN38" s="104"/>
      <c r="DO38" s="104"/>
      <c r="DP38" s="104"/>
      <c r="DQ38" s="104"/>
      <c r="DR38" s="104"/>
      <c r="DS38" s="104"/>
      <c r="DT38" s="104"/>
      <c r="DU38" s="104"/>
      <c r="DV38" s="104"/>
      <c r="DW38" s="104"/>
      <c r="DX38" s="104"/>
      <c r="DY38" s="104"/>
      <c r="DZ38" s="104"/>
      <c r="EA38" s="104"/>
      <c r="EB38" s="104"/>
      <c r="EC38" s="104"/>
      <c r="ED38" s="104"/>
      <c r="EE38" s="104"/>
      <c r="EF38" s="104"/>
      <c r="EG38" s="104"/>
      <c r="EH38" s="104"/>
      <c r="EI38" s="104"/>
      <c r="EJ38" s="104"/>
      <c r="EK38" s="104"/>
      <c r="EL38" s="104"/>
      <c r="EM38" s="104"/>
      <c r="EN38" s="104"/>
      <c r="EO38" s="104"/>
      <c r="EP38" s="104"/>
      <c r="EQ38" s="104"/>
      <c r="ER38" s="104"/>
      <c r="ES38" s="104"/>
      <c r="ET38" s="104"/>
      <c r="EU38" s="104"/>
      <c r="EV38" s="104"/>
      <c r="EW38" s="104"/>
      <c r="EX38" s="104"/>
      <c r="EY38" s="104"/>
      <c r="EZ38" s="104"/>
      <c r="FA38" s="104"/>
      <c r="FB38" s="104"/>
      <c r="FC38" s="104"/>
      <c r="FD38" s="104"/>
      <c r="FE38" s="104"/>
      <c r="FF38" s="104"/>
      <c r="FG38" s="104"/>
      <c r="FH38" s="104"/>
      <c r="FI38" s="104"/>
      <c r="FJ38" s="104"/>
      <c r="FK38" s="104"/>
      <c r="FL38" s="104"/>
      <c r="FM38" s="104"/>
      <c r="FN38" s="104"/>
      <c r="FO38" s="104"/>
      <c r="FP38" s="104"/>
      <c r="FQ38" s="104"/>
      <c r="FR38" s="104"/>
      <c r="FS38" s="104"/>
      <c r="FT38" s="104"/>
      <c r="FU38" s="104"/>
      <c r="FV38" s="104"/>
      <c r="FW38" s="104"/>
      <c r="FX38" s="104"/>
      <c r="FY38" s="104"/>
      <c r="FZ38" s="104"/>
      <c r="GA38" s="104"/>
      <c r="GB38" s="104"/>
      <c r="GC38" s="104"/>
      <c r="GD38" s="104"/>
      <c r="GE38" s="104"/>
      <c r="GF38" s="104"/>
      <c r="GG38" s="104"/>
      <c r="GH38" s="104"/>
      <c r="GI38" s="104"/>
      <c r="GJ38" s="104"/>
      <c r="GK38" s="104"/>
      <c r="GL38" s="104"/>
      <c r="GM38" s="104"/>
      <c r="GN38" s="104"/>
      <c r="GO38" s="104"/>
      <c r="GP38" s="104"/>
      <c r="GQ38" s="104"/>
      <c r="GR38" s="104"/>
      <c r="GS38" s="104"/>
      <c r="GT38" s="104"/>
      <c r="GU38" s="104"/>
      <c r="GV38" s="104"/>
      <c r="GW38" s="104"/>
      <c r="GX38" s="104"/>
      <c r="GY38" s="104"/>
      <c r="GZ38" s="104"/>
      <c r="HA38" s="104"/>
      <c r="HB38" s="104"/>
      <c r="HC38" s="104"/>
      <c r="HD38" s="104"/>
      <c r="HE38" s="104"/>
      <c r="HF38" s="104"/>
      <c r="HG38" s="104"/>
      <c r="HH38" s="104"/>
      <c r="HI38" s="104"/>
      <c r="HJ38" s="104"/>
      <c r="HK38" s="104"/>
      <c r="HL38" s="104"/>
      <c r="HM38" s="104"/>
      <c r="HN38" s="104"/>
      <c r="HO38" s="104"/>
      <c r="HP38" s="104"/>
      <c r="HQ38" s="104"/>
      <c r="HR38" s="104"/>
      <c r="HS38" s="104"/>
      <c r="HT38" s="104"/>
      <c r="HU38" s="104"/>
      <c r="HV38" s="104"/>
      <c r="HW38" s="104"/>
      <c r="HX38" s="104"/>
      <c r="HY38" s="104"/>
      <c r="HZ38" s="104"/>
      <c r="IA38" s="104"/>
      <c r="IB38" s="104"/>
      <c r="IC38" s="104"/>
      <c r="ID38" s="104"/>
      <c r="IE38" s="104"/>
      <c r="IF38" s="104"/>
      <c r="IG38" s="104"/>
      <c r="IH38" s="104"/>
      <c r="II38" s="104"/>
      <c r="IJ38" s="104"/>
      <c r="IK38" s="104"/>
      <c r="IL38" s="104"/>
      <c r="IM38" s="104"/>
      <c r="IN38" s="104"/>
      <c r="IO38" s="104"/>
      <c r="IP38" s="104"/>
      <c r="IQ38" s="104"/>
      <c r="IR38" s="104"/>
      <c r="IS38" s="104"/>
      <c r="IT38" s="104"/>
      <c r="IU38" s="104"/>
    </row>
    <row r="39" spans="1:255" s="105" customFormat="1" ht="12" customHeight="1">
      <c r="A39" s="103"/>
      <c r="B39" s="45" t="s">
        <v>91</v>
      </c>
      <c r="C39" s="46" t="s">
        <v>25</v>
      </c>
      <c r="D39" s="46">
        <v>0.1</v>
      </c>
      <c r="E39" s="46" t="s">
        <v>92</v>
      </c>
      <c r="F39" s="47">
        <v>150000</v>
      </c>
      <c r="G39" s="47">
        <f t="shared" ref="G39:G42" si="2">D39*F39</f>
        <v>15000</v>
      </c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4"/>
      <c r="BW39" s="104"/>
      <c r="BX39" s="104"/>
      <c r="BY39" s="104"/>
      <c r="BZ39" s="104"/>
      <c r="CA39" s="104"/>
      <c r="CB39" s="104"/>
      <c r="CC39" s="104"/>
      <c r="CD39" s="104"/>
      <c r="CE39" s="104"/>
      <c r="CF39" s="104"/>
      <c r="CG39" s="104"/>
      <c r="CH39" s="104"/>
      <c r="CI39" s="104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4"/>
      <c r="CV39" s="104"/>
      <c r="CW39" s="104"/>
      <c r="CX39" s="104"/>
      <c r="CY39" s="104"/>
      <c r="CZ39" s="104"/>
      <c r="DA39" s="104"/>
      <c r="DB39" s="104"/>
      <c r="DC39" s="104"/>
      <c r="DD39" s="104"/>
      <c r="DE39" s="104"/>
      <c r="DF39" s="104"/>
      <c r="DG39" s="104"/>
      <c r="DH39" s="104"/>
      <c r="DI39" s="104"/>
      <c r="DJ39" s="104"/>
      <c r="DK39" s="104"/>
      <c r="DL39" s="104"/>
      <c r="DM39" s="104"/>
      <c r="DN39" s="104"/>
      <c r="DO39" s="104"/>
      <c r="DP39" s="104"/>
      <c r="DQ39" s="104"/>
      <c r="DR39" s="104"/>
      <c r="DS39" s="104"/>
      <c r="DT39" s="104"/>
      <c r="DU39" s="104"/>
      <c r="DV39" s="104"/>
      <c r="DW39" s="104"/>
      <c r="DX39" s="104"/>
      <c r="DY39" s="104"/>
      <c r="DZ39" s="104"/>
      <c r="EA39" s="104"/>
      <c r="EB39" s="104"/>
      <c r="EC39" s="104"/>
      <c r="ED39" s="104"/>
      <c r="EE39" s="104"/>
      <c r="EF39" s="104"/>
      <c r="EG39" s="104"/>
      <c r="EH39" s="104"/>
      <c r="EI39" s="104"/>
      <c r="EJ39" s="104"/>
      <c r="EK39" s="104"/>
      <c r="EL39" s="104"/>
      <c r="EM39" s="104"/>
      <c r="EN39" s="104"/>
      <c r="EO39" s="104"/>
      <c r="EP39" s="104"/>
      <c r="EQ39" s="104"/>
      <c r="ER39" s="104"/>
      <c r="ES39" s="104"/>
      <c r="ET39" s="104"/>
      <c r="EU39" s="104"/>
      <c r="EV39" s="104"/>
      <c r="EW39" s="104"/>
      <c r="EX39" s="104"/>
      <c r="EY39" s="104"/>
      <c r="EZ39" s="104"/>
      <c r="FA39" s="104"/>
      <c r="FB39" s="104"/>
      <c r="FC39" s="104"/>
      <c r="FD39" s="104"/>
      <c r="FE39" s="104"/>
      <c r="FF39" s="104"/>
      <c r="FG39" s="104"/>
      <c r="FH39" s="104"/>
      <c r="FI39" s="104"/>
      <c r="FJ39" s="104"/>
      <c r="FK39" s="104"/>
      <c r="FL39" s="104"/>
      <c r="FM39" s="104"/>
      <c r="FN39" s="104"/>
      <c r="FO39" s="104"/>
      <c r="FP39" s="104"/>
      <c r="FQ39" s="104"/>
      <c r="FR39" s="104"/>
      <c r="FS39" s="104"/>
      <c r="FT39" s="104"/>
      <c r="FU39" s="104"/>
      <c r="FV39" s="104"/>
      <c r="FW39" s="104"/>
      <c r="FX39" s="104"/>
      <c r="FY39" s="104"/>
      <c r="FZ39" s="104"/>
      <c r="GA39" s="104"/>
      <c r="GB39" s="104"/>
      <c r="GC39" s="104"/>
      <c r="GD39" s="104"/>
      <c r="GE39" s="104"/>
      <c r="GF39" s="104"/>
      <c r="GG39" s="104"/>
      <c r="GH39" s="104"/>
      <c r="GI39" s="104"/>
      <c r="GJ39" s="104"/>
      <c r="GK39" s="104"/>
      <c r="GL39" s="104"/>
      <c r="GM39" s="104"/>
      <c r="GN39" s="104"/>
      <c r="GO39" s="104"/>
      <c r="GP39" s="104"/>
      <c r="GQ39" s="104"/>
      <c r="GR39" s="104"/>
      <c r="GS39" s="104"/>
      <c r="GT39" s="104"/>
      <c r="GU39" s="104"/>
      <c r="GV39" s="104"/>
      <c r="GW39" s="104"/>
      <c r="GX39" s="104"/>
      <c r="GY39" s="104"/>
      <c r="GZ39" s="104"/>
      <c r="HA39" s="104"/>
      <c r="HB39" s="104"/>
      <c r="HC39" s="104"/>
      <c r="HD39" s="104"/>
      <c r="HE39" s="104"/>
      <c r="HF39" s="104"/>
      <c r="HG39" s="104"/>
      <c r="HH39" s="104"/>
      <c r="HI39" s="104"/>
      <c r="HJ39" s="104"/>
      <c r="HK39" s="104"/>
      <c r="HL39" s="104"/>
      <c r="HM39" s="104"/>
      <c r="HN39" s="104"/>
      <c r="HO39" s="104"/>
      <c r="HP39" s="104"/>
      <c r="HQ39" s="104"/>
      <c r="HR39" s="104"/>
      <c r="HS39" s="104"/>
      <c r="HT39" s="104"/>
      <c r="HU39" s="104"/>
      <c r="HV39" s="104"/>
      <c r="HW39" s="104"/>
      <c r="HX39" s="104"/>
      <c r="HY39" s="104"/>
      <c r="HZ39" s="104"/>
      <c r="IA39" s="104"/>
      <c r="IB39" s="104"/>
      <c r="IC39" s="104"/>
      <c r="ID39" s="104"/>
      <c r="IE39" s="104"/>
      <c r="IF39" s="104"/>
      <c r="IG39" s="104"/>
      <c r="IH39" s="104"/>
      <c r="II39" s="104"/>
      <c r="IJ39" s="104"/>
      <c r="IK39" s="104"/>
      <c r="IL39" s="104"/>
      <c r="IM39" s="104"/>
      <c r="IN39" s="104"/>
      <c r="IO39" s="104"/>
      <c r="IP39" s="104"/>
      <c r="IQ39" s="104"/>
      <c r="IR39" s="104"/>
      <c r="IS39" s="104"/>
      <c r="IT39" s="104"/>
      <c r="IU39" s="104"/>
    </row>
    <row r="40" spans="1:255" s="105" customFormat="1" ht="12" customHeight="1">
      <c r="A40" s="103"/>
      <c r="B40" s="45" t="s">
        <v>93</v>
      </c>
      <c r="C40" s="46" t="s">
        <v>25</v>
      </c>
      <c r="D40" s="46">
        <v>0.2</v>
      </c>
      <c r="E40" s="46" t="s">
        <v>94</v>
      </c>
      <c r="F40" s="47">
        <v>150000</v>
      </c>
      <c r="G40" s="47">
        <f t="shared" si="2"/>
        <v>30000</v>
      </c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104"/>
      <c r="BO40" s="104"/>
      <c r="BP40" s="104"/>
      <c r="BQ40" s="104"/>
      <c r="BR40" s="104"/>
      <c r="BS40" s="104"/>
      <c r="BT40" s="104"/>
      <c r="BU40" s="104"/>
      <c r="BV40" s="104"/>
      <c r="BW40" s="104"/>
      <c r="BX40" s="104"/>
      <c r="BY40" s="104"/>
      <c r="BZ40" s="104"/>
      <c r="CA40" s="104"/>
      <c r="CB40" s="104"/>
      <c r="CC40" s="104"/>
      <c r="CD40" s="104"/>
      <c r="CE40" s="104"/>
      <c r="CF40" s="104"/>
      <c r="CG40" s="104"/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  <c r="CT40" s="104"/>
      <c r="CU40" s="104"/>
      <c r="CV40" s="104"/>
      <c r="CW40" s="104"/>
      <c r="CX40" s="104"/>
      <c r="CY40" s="104"/>
      <c r="CZ40" s="104"/>
      <c r="DA40" s="104"/>
      <c r="DB40" s="104"/>
      <c r="DC40" s="104"/>
      <c r="DD40" s="104"/>
      <c r="DE40" s="104"/>
      <c r="DF40" s="104"/>
      <c r="DG40" s="104"/>
      <c r="DH40" s="104"/>
      <c r="DI40" s="104"/>
      <c r="DJ40" s="104"/>
      <c r="DK40" s="104"/>
      <c r="DL40" s="104"/>
      <c r="DM40" s="104"/>
      <c r="DN40" s="104"/>
      <c r="DO40" s="104"/>
      <c r="DP40" s="104"/>
      <c r="DQ40" s="104"/>
      <c r="DR40" s="104"/>
      <c r="DS40" s="104"/>
      <c r="DT40" s="104"/>
      <c r="DU40" s="104"/>
      <c r="DV40" s="104"/>
      <c r="DW40" s="104"/>
      <c r="DX40" s="104"/>
      <c r="DY40" s="104"/>
      <c r="DZ40" s="104"/>
      <c r="EA40" s="104"/>
      <c r="EB40" s="104"/>
      <c r="EC40" s="104"/>
      <c r="ED40" s="104"/>
      <c r="EE40" s="104"/>
      <c r="EF40" s="104"/>
      <c r="EG40" s="104"/>
      <c r="EH40" s="104"/>
      <c r="EI40" s="104"/>
      <c r="EJ40" s="104"/>
      <c r="EK40" s="104"/>
      <c r="EL40" s="104"/>
      <c r="EM40" s="104"/>
      <c r="EN40" s="104"/>
      <c r="EO40" s="104"/>
      <c r="EP40" s="104"/>
      <c r="EQ40" s="104"/>
      <c r="ER40" s="104"/>
      <c r="ES40" s="104"/>
      <c r="ET40" s="104"/>
      <c r="EU40" s="104"/>
      <c r="EV40" s="104"/>
      <c r="EW40" s="104"/>
      <c r="EX40" s="104"/>
      <c r="EY40" s="104"/>
      <c r="EZ40" s="104"/>
      <c r="FA40" s="104"/>
      <c r="FB40" s="104"/>
      <c r="FC40" s="104"/>
      <c r="FD40" s="104"/>
      <c r="FE40" s="104"/>
      <c r="FF40" s="104"/>
      <c r="FG40" s="104"/>
      <c r="FH40" s="104"/>
      <c r="FI40" s="104"/>
      <c r="FJ40" s="104"/>
      <c r="FK40" s="104"/>
      <c r="FL40" s="104"/>
      <c r="FM40" s="104"/>
      <c r="FN40" s="104"/>
      <c r="FO40" s="104"/>
      <c r="FP40" s="104"/>
      <c r="FQ40" s="104"/>
      <c r="FR40" s="104"/>
      <c r="FS40" s="104"/>
      <c r="FT40" s="104"/>
      <c r="FU40" s="104"/>
      <c r="FV40" s="104"/>
      <c r="FW40" s="104"/>
      <c r="FX40" s="104"/>
      <c r="FY40" s="104"/>
      <c r="FZ40" s="104"/>
      <c r="GA40" s="104"/>
      <c r="GB40" s="104"/>
      <c r="GC40" s="104"/>
      <c r="GD40" s="104"/>
      <c r="GE40" s="104"/>
      <c r="GF40" s="104"/>
      <c r="GG40" s="104"/>
      <c r="GH40" s="104"/>
      <c r="GI40" s="104"/>
      <c r="GJ40" s="104"/>
      <c r="GK40" s="104"/>
      <c r="GL40" s="104"/>
      <c r="GM40" s="104"/>
      <c r="GN40" s="104"/>
      <c r="GO40" s="104"/>
      <c r="GP40" s="104"/>
      <c r="GQ40" s="104"/>
      <c r="GR40" s="104"/>
      <c r="GS40" s="104"/>
      <c r="GT40" s="104"/>
      <c r="GU40" s="104"/>
      <c r="GV40" s="104"/>
      <c r="GW40" s="104"/>
      <c r="GX40" s="104"/>
      <c r="GY40" s="104"/>
      <c r="GZ40" s="104"/>
      <c r="HA40" s="104"/>
      <c r="HB40" s="104"/>
      <c r="HC40" s="104"/>
      <c r="HD40" s="104"/>
      <c r="HE40" s="104"/>
      <c r="HF40" s="104"/>
      <c r="HG40" s="104"/>
      <c r="HH40" s="104"/>
      <c r="HI40" s="104"/>
      <c r="HJ40" s="104"/>
      <c r="HK40" s="104"/>
      <c r="HL40" s="104"/>
      <c r="HM40" s="104"/>
      <c r="HN40" s="104"/>
      <c r="HO40" s="104"/>
      <c r="HP40" s="104"/>
      <c r="HQ40" s="104"/>
      <c r="HR40" s="104"/>
      <c r="HS40" s="104"/>
      <c r="HT40" s="104"/>
      <c r="HU40" s="104"/>
      <c r="HV40" s="104"/>
      <c r="HW40" s="104"/>
      <c r="HX40" s="104"/>
      <c r="HY40" s="104"/>
      <c r="HZ40" s="104"/>
      <c r="IA40" s="104"/>
      <c r="IB40" s="104"/>
      <c r="IC40" s="104"/>
      <c r="ID40" s="104"/>
      <c r="IE40" s="104"/>
      <c r="IF40" s="104"/>
      <c r="IG40" s="104"/>
      <c r="IH40" s="104"/>
      <c r="II40" s="104"/>
      <c r="IJ40" s="104"/>
      <c r="IK40" s="104"/>
      <c r="IL40" s="104"/>
      <c r="IM40" s="104"/>
      <c r="IN40" s="104"/>
      <c r="IO40" s="104"/>
      <c r="IP40" s="104"/>
      <c r="IQ40" s="104"/>
      <c r="IR40" s="104"/>
      <c r="IS40" s="104"/>
      <c r="IT40" s="104"/>
      <c r="IU40" s="104"/>
    </row>
    <row r="41" spans="1:255" s="105" customFormat="1" ht="12" customHeight="1">
      <c r="A41" s="103"/>
      <c r="B41" s="45" t="s">
        <v>95</v>
      </c>
      <c r="C41" s="46" t="s">
        <v>25</v>
      </c>
      <c r="D41" s="46">
        <v>0.2</v>
      </c>
      <c r="E41" s="46" t="s">
        <v>81</v>
      </c>
      <c r="F41" s="47">
        <v>150000</v>
      </c>
      <c r="G41" s="47">
        <f t="shared" si="2"/>
        <v>30000</v>
      </c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104"/>
      <c r="BO41" s="104"/>
      <c r="BP41" s="104"/>
      <c r="BQ41" s="104"/>
      <c r="BR41" s="104"/>
      <c r="BS41" s="104"/>
      <c r="BT41" s="104"/>
      <c r="BU41" s="104"/>
      <c r="BV41" s="104"/>
      <c r="BW41" s="104"/>
      <c r="BX41" s="104"/>
      <c r="BY41" s="104"/>
      <c r="BZ41" s="104"/>
      <c r="CA41" s="104"/>
      <c r="CB41" s="104"/>
      <c r="CC41" s="104"/>
      <c r="CD41" s="104"/>
      <c r="CE41" s="104"/>
      <c r="CF41" s="104"/>
      <c r="CG41" s="104"/>
      <c r="CH41" s="104"/>
      <c r="CI41" s="104"/>
      <c r="CJ41" s="104"/>
      <c r="CK41" s="104"/>
      <c r="CL41" s="104"/>
      <c r="CM41" s="104"/>
      <c r="CN41" s="104"/>
      <c r="CO41" s="104"/>
      <c r="CP41" s="104"/>
      <c r="CQ41" s="104"/>
      <c r="CR41" s="104"/>
      <c r="CS41" s="104"/>
      <c r="CT41" s="104"/>
      <c r="CU41" s="104"/>
      <c r="CV41" s="104"/>
      <c r="CW41" s="104"/>
      <c r="CX41" s="104"/>
      <c r="CY41" s="104"/>
      <c r="CZ41" s="104"/>
      <c r="DA41" s="104"/>
      <c r="DB41" s="104"/>
      <c r="DC41" s="104"/>
      <c r="DD41" s="104"/>
      <c r="DE41" s="104"/>
      <c r="DF41" s="104"/>
      <c r="DG41" s="104"/>
      <c r="DH41" s="104"/>
      <c r="DI41" s="104"/>
      <c r="DJ41" s="104"/>
      <c r="DK41" s="104"/>
      <c r="DL41" s="104"/>
      <c r="DM41" s="104"/>
      <c r="DN41" s="104"/>
      <c r="DO41" s="104"/>
      <c r="DP41" s="104"/>
      <c r="DQ41" s="104"/>
      <c r="DR41" s="104"/>
      <c r="DS41" s="104"/>
      <c r="DT41" s="104"/>
      <c r="DU41" s="104"/>
      <c r="DV41" s="104"/>
      <c r="DW41" s="104"/>
      <c r="DX41" s="104"/>
      <c r="DY41" s="104"/>
      <c r="DZ41" s="104"/>
      <c r="EA41" s="104"/>
      <c r="EB41" s="104"/>
      <c r="EC41" s="104"/>
      <c r="ED41" s="104"/>
      <c r="EE41" s="104"/>
      <c r="EF41" s="104"/>
      <c r="EG41" s="104"/>
      <c r="EH41" s="104"/>
      <c r="EI41" s="104"/>
      <c r="EJ41" s="104"/>
      <c r="EK41" s="104"/>
      <c r="EL41" s="104"/>
      <c r="EM41" s="104"/>
      <c r="EN41" s="104"/>
      <c r="EO41" s="104"/>
      <c r="EP41" s="104"/>
      <c r="EQ41" s="104"/>
      <c r="ER41" s="104"/>
      <c r="ES41" s="104"/>
      <c r="ET41" s="104"/>
      <c r="EU41" s="104"/>
      <c r="EV41" s="104"/>
      <c r="EW41" s="104"/>
      <c r="EX41" s="104"/>
      <c r="EY41" s="104"/>
      <c r="EZ41" s="104"/>
      <c r="FA41" s="104"/>
      <c r="FB41" s="104"/>
      <c r="FC41" s="104"/>
      <c r="FD41" s="104"/>
      <c r="FE41" s="104"/>
      <c r="FF41" s="104"/>
      <c r="FG41" s="104"/>
      <c r="FH41" s="104"/>
      <c r="FI41" s="104"/>
      <c r="FJ41" s="104"/>
      <c r="FK41" s="104"/>
      <c r="FL41" s="104"/>
      <c r="FM41" s="104"/>
      <c r="FN41" s="104"/>
      <c r="FO41" s="104"/>
      <c r="FP41" s="104"/>
      <c r="FQ41" s="104"/>
      <c r="FR41" s="104"/>
      <c r="FS41" s="104"/>
      <c r="FT41" s="104"/>
      <c r="FU41" s="104"/>
      <c r="FV41" s="104"/>
      <c r="FW41" s="104"/>
      <c r="FX41" s="104"/>
      <c r="FY41" s="104"/>
      <c r="FZ41" s="104"/>
      <c r="GA41" s="104"/>
      <c r="GB41" s="104"/>
      <c r="GC41" s="104"/>
      <c r="GD41" s="104"/>
      <c r="GE41" s="104"/>
      <c r="GF41" s="104"/>
      <c r="GG41" s="104"/>
      <c r="GH41" s="104"/>
      <c r="GI41" s="104"/>
      <c r="GJ41" s="104"/>
      <c r="GK41" s="104"/>
      <c r="GL41" s="104"/>
      <c r="GM41" s="104"/>
      <c r="GN41" s="104"/>
      <c r="GO41" s="104"/>
      <c r="GP41" s="104"/>
      <c r="GQ41" s="104"/>
      <c r="GR41" s="104"/>
      <c r="GS41" s="104"/>
      <c r="GT41" s="104"/>
      <c r="GU41" s="104"/>
      <c r="GV41" s="104"/>
      <c r="GW41" s="104"/>
      <c r="GX41" s="104"/>
      <c r="GY41" s="104"/>
      <c r="GZ41" s="104"/>
      <c r="HA41" s="104"/>
      <c r="HB41" s="104"/>
      <c r="HC41" s="104"/>
      <c r="HD41" s="104"/>
      <c r="HE41" s="104"/>
      <c r="HF41" s="104"/>
      <c r="HG41" s="104"/>
      <c r="HH41" s="104"/>
      <c r="HI41" s="104"/>
      <c r="HJ41" s="104"/>
      <c r="HK41" s="104"/>
      <c r="HL41" s="104"/>
      <c r="HM41" s="104"/>
      <c r="HN41" s="104"/>
      <c r="HO41" s="104"/>
      <c r="HP41" s="104"/>
      <c r="HQ41" s="104"/>
      <c r="HR41" s="104"/>
      <c r="HS41" s="104"/>
      <c r="HT41" s="104"/>
      <c r="HU41" s="104"/>
      <c r="HV41" s="104"/>
      <c r="HW41" s="104"/>
      <c r="HX41" s="104"/>
      <c r="HY41" s="104"/>
      <c r="HZ41" s="104"/>
      <c r="IA41" s="104"/>
      <c r="IB41" s="104"/>
      <c r="IC41" s="104"/>
      <c r="ID41" s="104"/>
      <c r="IE41" s="104"/>
      <c r="IF41" s="104"/>
      <c r="IG41" s="104"/>
      <c r="IH41" s="104"/>
      <c r="II41" s="104"/>
      <c r="IJ41" s="104"/>
      <c r="IK41" s="104"/>
      <c r="IL41" s="104"/>
      <c r="IM41" s="104"/>
      <c r="IN41" s="104"/>
      <c r="IO41" s="104"/>
      <c r="IP41" s="104"/>
      <c r="IQ41" s="104"/>
      <c r="IR41" s="104"/>
      <c r="IS41" s="104"/>
      <c r="IT41" s="104"/>
      <c r="IU41" s="104"/>
    </row>
    <row r="42" spans="1:255" s="105" customFormat="1" ht="12" customHeight="1">
      <c r="A42" s="103"/>
      <c r="B42" s="45" t="s">
        <v>82</v>
      </c>
      <c r="C42" s="46" t="s">
        <v>25</v>
      </c>
      <c r="D42" s="46">
        <v>0.4</v>
      </c>
      <c r="E42" s="46" t="s">
        <v>83</v>
      </c>
      <c r="F42" s="47">
        <v>200000</v>
      </c>
      <c r="G42" s="47">
        <f t="shared" si="2"/>
        <v>80000</v>
      </c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  <c r="GF42" s="104"/>
      <c r="GG42" s="104"/>
      <c r="GH42" s="104"/>
      <c r="GI42" s="104"/>
      <c r="GJ42" s="104"/>
      <c r="GK42" s="104"/>
      <c r="GL42" s="104"/>
      <c r="GM42" s="104"/>
      <c r="GN42" s="104"/>
      <c r="GO42" s="104"/>
      <c r="GP42" s="104"/>
      <c r="GQ42" s="104"/>
      <c r="GR42" s="104"/>
      <c r="GS42" s="104"/>
      <c r="GT42" s="104"/>
      <c r="GU42" s="104"/>
      <c r="GV42" s="104"/>
      <c r="GW42" s="104"/>
      <c r="GX42" s="104"/>
      <c r="GY42" s="104"/>
      <c r="GZ42" s="104"/>
      <c r="HA42" s="104"/>
      <c r="HB42" s="104"/>
      <c r="HC42" s="104"/>
      <c r="HD42" s="104"/>
      <c r="HE42" s="104"/>
      <c r="HF42" s="104"/>
      <c r="HG42" s="104"/>
      <c r="HH42" s="104"/>
      <c r="HI42" s="104"/>
      <c r="HJ42" s="104"/>
      <c r="HK42" s="104"/>
      <c r="HL42" s="104"/>
      <c r="HM42" s="104"/>
      <c r="HN42" s="104"/>
      <c r="HO42" s="104"/>
      <c r="HP42" s="104"/>
      <c r="HQ42" s="104"/>
      <c r="HR42" s="104"/>
      <c r="HS42" s="104"/>
      <c r="HT42" s="104"/>
      <c r="HU42" s="104"/>
      <c r="HV42" s="104"/>
      <c r="HW42" s="104"/>
      <c r="HX42" s="104"/>
      <c r="HY42" s="104"/>
      <c r="HZ42" s="104"/>
      <c r="IA42" s="104"/>
      <c r="IB42" s="104"/>
      <c r="IC42" s="104"/>
      <c r="ID42" s="104"/>
      <c r="IE42" s="104"/>
      <c r="IF42" s="104"/>
      <c r="IG42" s="104"/>
      <c r="IH42" s="104"/>
      <c r="II42" s="104"/>
      <c r="IJ42" s="104"/>
      <c r="IK42" s="104"/>
      <c r="IL42" s="104"/>
      <c r="IM42" s="104"/>
      <c r="IN42" s="104"/>
      <c r="IO42" s="104"/>
      <c r="IP42" s="104"/>
      <c r="IQ42" s="104"/>
      <c r="IR42" s="104"/>
      <c r="IS42" s="104"/>
      <c r="IT42" s="104"/>
      <c r="IU42" s="104"/>
    </row>
    <row r="43" spans="1:255" s="112" customFormat="1" ht="12" customHeight="1">
      <c r="A43" s="106"/>
      <c r="B43" s="107" t="s">
        <v>26</v>
      </c>
      <c r="C43" s="108"/>
      <c r="D43" s="108"/>
      <c r="E43" s="108"/>
      <c r="F43" s="109"/>
      <c r="G43" s="110">
        <f>SUM(G34:G42)</f>
        <v>386200</v>
      </c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  <c r="DK43" s="111"/>
      <c r="DL43" s="111"/>
      <c r="DM43" s="111"/>
      <c r="DN43" s="111"/>
      <c r="DO43" s="111"/>
      <c r="DP43" s="111"/>
      <c r="DQ43" s="111"/>
      <c r="DR43" s="111"/>
      <c r="DS43" s="111"/>
      <c r="DT43" s="111"/>
      <c r="DU43" s="111"/>
      <c r="DV43" s="111"/>
      <c r="DW43" s="111"/>
      <c r="DX43" s="111"/>
      <c r="DY43" s="111"/>
      <c r="DZ43" s="111"/>
      <c r="EA43" s="111"/>
      <c r="EB43" s="111"/>
      <c r="EC43" s="111"/>
      <c r="ED43" s="111"/>
      <c r="EE43" s="111"/>
      <c r="EF43" s="111"/>
      <c r="EG43" s="111"/>
      <c r="EH43" s="111"/>
      <c r="EI43" s="111"/>
      <c r="EJ43" s="111"/>
      <c r="EK43" s="111"/>
      <c r="EL43" s="111"/>
      <c r="EM43" s="111"/>
      <c r="EN43" s="111"/>
      <c r="EO43" s="111"/>
      <c r="EP43" s="111"/>
      <c r="EQ43" s="111"/>
      <c r="ER43" s="111"/>
      <c r="ES43" s="111"/>
      <c r="ET43" s="111"/>
      <c r="EU43" s="111"/>
      <c r="EV43" s="111"/>
      <c r="EW43" s="111"/>
      <c r="EX43" s="111"/>
      <c r="EY43" s="111"/>
      <c r="EZ43" s="111"/>
      <c r="FA43" s="111"/>
      <c r="FB43" s="111"/>
      <c r="FC43" s="111"/>
      <c r="FD43" s="111"/>
      <c r="FE43" s="111"/>
      <c r="FF43" s="111"/>
      <c r="FG43" s="111"/>
      <c r="FH43" s="111"/>
      <c r="FI43" s="111"/>
      <c r="FJ43" s="111"/>
      <c r="FK43" s="111"/>
      <c r="FL43" s="111"/>
      <c r="FM43" s="111"/>
      <c r="FN43" s="111"/>
      <c r="FO43" s="111"/>
      <c r="FP43" s="111"/>
      <c r="FQ43" s="111"/>
      <c r="FR43" s="111"/>
      <c r="FS43" s="111"/>
      <c r="FT43" s="111"/>
      <c r="FU43" s="111"/>
      <c r="FV43" s="111"/>
      <c r="FW43" s="111"/>
      <c r="FX43" s="111"/>
      <c r="FY43" s="111"/>
      <c r="FZ43" s="111"/>
      <c r="GA43" s="111"/>
      <c r="GB43" s="111"/>
      <c r="GC43" s="111"/>
      <c r="GD43" s="111"/>
      <c r="GE43" s="111"/>
      <c r="GF43" s="111"/>
      <c r="GG43" s="111"/>
      <c r="GH43" s="111"/>
      <c r="GI43" s="111"/>
      <c r="GJ43" s="111"/>
      <c r="GK43" s="111"/>
      <c r="GL43" s="111"/>
      <c r="GM43" s="111"/>
      <c r="GN43" s="111"/>
      <c r="GO43" s="111"/>
      <c r="GP43" s="111"/>
      <c r="GQ43" s="111"/>
      <c r="GR43" s="111"/>
      <c r="GS43" s="111"/>
      <c r="GT43" s="111"/>
      <c r="GU43" s="111"/>
      <c r="GV43" s="111"/>
      <c r="GW43" s="111"/>
      <c r="GX43" s="111"/>
      <c r="GY43" s="111"/>
      <c r="GZ43" s="111"/>
      <c r="HA43" s="111"/>
      <c r="HB43" s="111"/>
      <c r="HC43" s="111"/>
      <c r="HD43" s="111"/>
      <c r="HE43" s="111"/>
      <c r="HF43" s="111"/>
      <c r="HG43" s="111"/>
      <c r="HH43" s="111"/>
      <c r="HI43" s="111"/>
      <c r="HJ43" s="111"/>
      <c r="HK43" s="111"/>
      <c r="HL43" s="111"/>
      <c r="HM43" s="111"/>
      <c r="HN43" s="111"/>
      <c r="HO43" s="111"/>
      <c r="HP43" s="111"/>
      <c r="HQ43" s="111"/>
      <c r="HR43" s="111"/>
      <c r="HS43" s="111"/>
      <c r="HT43" s="111"/>
      <c r="HU43" s="111"/>
      <c r="HV43" s="111"/>
      <c r="HW43" s="111"/>
      <c r="HX43" s="111"/>
      <c r="HY43" s="111"/>
      <c r="HZ43" s="111"/>
      <c r="IA43" s="111"/>
      <c r="IB43" s="111"/>
      <c r="IC43" s="111"/>
      <c r="ID43" s="111"/>
      <c r="IE43" s="111"/>
      <c r="IF43" s="111"/>
      <c r="IG43" s="111"/>
      <c r="IH43" s="111"/>
      <c r="II43" s="111"/>
      <c r="IJ43" s="111"/>
      <c r="IK43" s="111"/>
      <c r="IL43" s="111"/>
      <c r="IM43" s="111"/>
      <c r="IN43" s="111"/>
      <c r="IO43" s="111"/>
      <c r="IP43" s="111"/>
      <c r="IQ43" s="111"/>
      <c r="IR43" s="111"/>
      <c r="IS43" s="111"/>
      <c r="IT43" s="111"/>
      <c r="IU43" s="111"/>
    </row>
    <row r="44" spans="1:255" ht="12" customHeight="1">
      <c r="A44" s="2"/>
      <c r="B44" s="49"/>
      <c r="C44" s="50"/>
      <c r="D44" s="50"/>
      <c r="E44" s="50"/>
      <c r="F44" s="51"/>
      <c r="G44" s="52"/>
    </row>
    <row r="45" spans="1:255" s="100" customFormat="1" ht="12" customHeight="1">
      <c r="A45" s="94"/>
      <c r="B45" s="95" t="s">
        <v>27</v>
      </c>
      <c r="C45" s="96"/>
      <c r="D45" s="97"/>
      <c r="E45" s="97"/>
      <c r="F45" s="98"/>
      <c r="G45" s="98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  <c r="IR45" s="99"/>
      <c r="IS45" s="99"/>
      <c r="IT45" s="99"/>
      <c r="IU45" s="99"/>
    </row>
    <row r="46" spans="1:255" s="100" customFormat="1" ht="24" customHeight="1">
      <c r="A46" s="94"/>
      <c r="B46" s="101" t="s">
        <v>28</v>
      </c>
      <c r="C46" s="102" t="s">
        <v>29</v>
      </c>
      <c r="D46" s="102" t="s">
        <v>30</v>
      </c>
      <c r="E46" s="101" t="s">
        <v>17</v>
      </c>
      <c r="F46" s="102" t="s">
        <v>18</v>
      </c>
      <c r="G46" s="101" t="s">
        <v>19</v>
      </c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99"/>
      <c r="II46" s="99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99"/>
      <c r="IU46" s="99"/>
    </row>
    <row r="47" spans="1:255" s="105" customFormat="1" ht="12" customHeight="1">
      <c r="A47" s="103"/>
      <c r="B47" s="113" t="s">
        <v>96</v>
      </c>
      <c r="C47" s="46"/>
      <c r="D47" s="46"/>
      <c r="E47" s="46"/>
      <c r="F47" s="47"/>
      <c r="G47" s="47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4"/>
      <c r="BZ47" s="104"/>
      <c r="CA47" s="104"/>
      <c r="CB47" s="104"/>
      <c r="CC47" s="104"/>
      <c r="CD47" s="104"/>
      <c r="CE47" s="104"/>
      <c r="CF47" s="104"/>
      <c r="CG47" s="104"/>
      <c r="CH47" s="104"/>
      <c r="CI47" s="104"/>
      <c r="CJ47" s="104"/>
      <c r="CK47" s="104"/>
      <c r="CL47" s="104"/>
      <c r="CM47" s="104"/>
      <c r="CN47" s="104"/>
      <c r="CO47" s="104"/>
      <c r="CP47" s="104"/>
      <c r="CQ47" s="104"/>
      <c r="CR47" s="104"/>
      <c r="CS47" s="104"/>
      <c r="CT47" s="104"/>
      <c r="CU47" s="104"/>
      <c r="CV47" s="104"/>
      <c r="CW47" s="104"/>
      <c r="CX47" s="104"/>
      <c r="CY47" s="104"/>
      <c r="CZ47" s="104"/>
      <c r="DA47" s="104"/>
      <c r="DB47" s="104"/>
      <c r="DC47" s="104"/>
      <c r="DD47" s="104"/>
      <c r="DE47" s="104"/>
      <c r="DF47" s="104"/>
      <c r="DG47" s="104"/>
      <c r="DH47" s="104"/>
      <c r="DI47" s="104"/>
      <c r="DJ47" s="104"/>
      <c r="DK47" s="104"/>
      <c r="DL47" s="104"/>
      <c r="DM47" s="104"/>
      <c r="DN47" s="104"/>
      <c r="DO47" s="104"/>
      <c r="DP47" s="104"/>
      <c r="DQ47" s="104"/>
      <c r="DR47" s="104"/>
      <c r="DS47" s="104"/>
      <c r="DT47" s="104"/>
      <c r="DU47" s="104"/>
      <c r="DV47" s="104"/>
      <c r="DW47" s="104"/>
      <c r="DX47" s="104"/>
      <c r="DY47" s="104"/>
      <c r="DZ47" s="104"/>
      <c r="EA47" s="104"/>
      <c r="EB47" s="104"/>
      <c r="EC47" s="104"/>
      <c r="ED47" s="104"/>
      <c r="EE47" s="104"/>
      <c r="EF47" s="104"/>
      <c r="EG47" s="104"/>
      <c r="EH47" s="104"/>
      <c r="EI47" s="104"/>
      <c r="EJ47" s="104"/>
      <c r="EK47" s="104"/>
      <c r="EL47" s="104"/>
      <c r="EM47" s="104"/>
      <c r="EN47" s="104"/>
      <c r="EO47" s="104"/>
      <c r="EP47" s="104"/>
      <c r="EQ47" s="104"/>
      <c r="ER47" s="104"/>
      <c r="ES47" s="104"/>
      <c r="ET47" s="104"/>
      <c r="EU47" s="104"/>
      <c r="EV47" s="104"/>
      <c r="EW47" s="104"/>
      <c r="EX47" s="104"/>
      <c r="EY47" s="104"/>
      <c r="EZ47" s="104"/>
      <c r="FA47" s="104"/>
      <c r="FB47" s="104"/>
      <c r="FC47" s="104"/>
      <c r="FD47" s="104"/>
      <c r="FE47" s="104"/>
      <c r="FF47" s="104"/>
      <c r="FG47" s="104"/>
      <c r="FH47" s="104"/>
      <c r="FI47" s="104"/>
      <c r="FJ47" s="104"/>
      <c r="FK47" s="104"/>
      <c r="FL47" s="104"/>
      <c r="FM47" s="104"/>
      <c r="FN47" s="104"/>
      <c r="FO47" s="104"/>
      <c r="FP47" s="104"/>
      <c r="FQ47" s="104"/>
      <c r="FR47" s="104"/>
      <c r="FS47" s="104"/>
      <c r="FT47" s="104"/>
      <c r="FU47" s="104"/>
      <c r="FV47" s="104"/>
      <c r="FW47" s="104"/>
      <c r="FX47" s="104"/>
      <c r="FY47" s="104"/>
      <c r="FZ47" s="104"/>
      <c r="GA47" s="104"/>
      <c r="GB47" s="104"/>
      <c r="GC47" s="104"/>
      <c r="GD47" s="104"/>
      <c r="GE47" s="104"/>
      <c r="GF47" s="104"/>
      <c r="GG47" s="104"/>
      <c r="GH47" s="104"/>
      <c r="GI47" s="104"/>
      <c r="GJ47" s="104"/>
      <c r="GK47" s="104"/>
      <c r="GL47" s="104"/>
      <c r="GM47" s="104"/>
      <c r="GN47" s="104"/>
      <c r="GO47" s="104"/>
      <c r="GP47" s="104"/>
      <c r="GQ47" s="104"/>
      <c r="GR47" s="104"/>
      <c r="GS47" s="104"/>
      <c r="GT47" s="104"/>
      <c r="GU47" s="104"/>
      <c r="GV47" s="104"/>
      <c r="GW47" s="104"/>
      <c r="GX47" s="104"/>
      <c r="GY47" s="104"/>
      <c r="GZ47" s="104"/>
      <c r="HA47" s="104"/>
      <c r="HB47" s="104"/>
      <c r="HC47" s="104"/>
      <c r="HD47" s="104"/>
      <c r="HE47" s="104"/>
      <c r="HF47" s="104"/>
      <c r="HG47" s="104"/>
      <c r="HH47" s="104"/>
      <c r="HI47" s="104"/>
      <c r="HJ47" s="104"/>
      <c r="HK47" s="104"/>
      <c r="HL47" s="104"/>
      <c r="HM47" s="104"/>
      <c r="HN47" s="104"/>
      <c r="HO47" s="104"/>
      <c r="HP47" s="104"/>
      <c r="HQ47" s="104"/>
      <c r="HR47" s="104"/>
      <c r="HS47" s="104"/>
      <c r="HT47" s="104"/>
      <c r="HU47" s="104"/>
      <c r="HV47" s="104"/>
      <c r="HW47" s="104"/>
      <c r="HX47" s="104"/>
      <c r="HY47" s="104"/>
      <c r="HZ47" s="104"/>
      <c r="IA47" s="104"/>
      <c r="IB47" s="104"/>
      <c r="IC47" s="104"/>
      <c r="ID47" s="104"/>
      <c r="IE47" s="104"/>
      <c r="IF47" s="104"/>
      <c r="IG47" s="104"/>
      <c r="IH47" s="104"/>
      <c r="II47" s="104"/>
      <c r="IJ47" s="104"/>
      <c r="IK47" s="104"/>
      <c r="IL47" s="104"/>
      <c r="IM47" s="104"/>
      <c r="IN47" s="104"/>
      <c r="IO47" s="104"/>
      <c r="IP47" s="104"/>
      <c r="IQ47" s="104"/>
      <c r="IR47" s="104"/>
      <c r="IS47" s="104"/>
      <c r="IT47" s="104"/>
      <c r="IU47" s="104"/>
    </row>
    <row r="48" spans="1:255" s="105" customFormat="1" ht="12" customHeight="1">
      <c r="A48" s="103"/>
      <c r="B48" s="45" t="s">
        <v>97</v>
      </c>
      <c r="C48" s="46" t="s">
        <v>98</v>
      </c>
      <c r="D48" s="46">
        <v>1.8</v>
      </c>
      <c r="E48" s="46" t="s">
        <v>99</v>
      </c>
      <c r="F48" s="47">
        <v>158000</v>
      </c>
      <c r="G48" s="47">
        <f>D48*F48</f>
        <v>284400</v>
      </c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4"/>
      <c r="BZ48" s="104"/>
      <c r="CA48" s="104"/>
      <c r="CB48" s="104"/>
      <c r="CC48" s="104"/>
      <c r="CD48" s="104"/>
      <c r="CE48" s="104"/>
      <c r="CF48" s="104"/>
      <c r="CG48" s="104"/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  <c r="CT48" s="104"/>
      <c r="CU48" s="104"/>
      <c r="CV48" s="104"/>
      <c r="CW48" s="104"/>
      <c r="CX48" s="104"/>
      <c r="CY48" s="104"/>
      <c r="CZ48" s="104"/>
      <c r="DA48" s="104"/>
      <c r="DB48" s="104"/>
      <c r="DC48" s="104"/>
      <c r="DD48" s="104"/>
      <c r="DE48" s="104"/>
      <c r="DF48" s="104"/>
      <c r="DG48" s="104"/>
      <c r="DH48" s="104"/>
      <c r="DI48" s="104"/>
      <c r="DJ48" s="104"/>
      <c r="DK48" s="104"/>
      <c r="DL48" s="104"/>
      <c r="DM48" s="104"/>
      <c r="DN48" s="104"/>
      <c r="DO48" s="104"/>
      <c r="DP48" s="104"/>
      <c r="DQ48" s="104"/>
      <c r="DR48" s="104"/>
      <c r="DS48" s="104"/>
      <c r="DT48" s="104"/>
      <c r="DU48" s="104"/>
      <c r="DV48" s="104"/>
      <c r="DW48" s="104"/>
      <c r="DX48" s="104"/>
      <c r="DY48" s="104"/>
      <c r="DZ48" s="104"/>
      <c r="EA48" s="104"/>
      <c r="EB48" s="104"/>
      <c r="EC48" s="104"/>
      <c r="ED48" s="104"/>
      <c r="EE48" s="104"/>
      <c r="EF48" s="104"/>
      <c r="EG48" s="104"/>
      <c r="EH48" s="104"/>
      <c r="EI48" s="104"/>
      <c r="EJ48" s="104"/>
      <c r="EK48" s="104"/>
      <c r="EL48" s="104"/>
      <c r="EM48" s="104"/>
      <c r="EN48" s="104"/>
      <c r="EO48" s="104"/>
      <c r="EP48" s="104"/>
      <c r="EQ48" s="104"/>
      <c r="ER48" s="104"/>
      <c r="ES48" s="104"/>
      <c r="ET48" s="104"/>
      <c r="EU48" s="104"/>
      <c r="EV48" s="104"/>
      <c r="EW48" s="104"/>
      <c r="EX48" s="104"/>
      <c r="EY48" s="104"/>
      <c r="EZ48" s="104"/>
      <c r="FA48" s="104"/>
      <c r="FB48" s="104"/>
      <c r="FC48" s="104"/>
      <c r="FD48" s="104"/>
      <c r="FE48" s="104"/>
      <c r="FF48" s="104"/>
      <c r="FG48" s="104"/>
      <c r="FH48" s="104"/>
      <c r="FI48" s="104"/>
      <c r="FJ48" s="104"/>
      <c r="FK48" s="104"/>
      <c r="FL48" s="104"/>
      <c r="FM48" s="104"/>
      <c r="FN48" s="104"/>
      <c r="FO48" s="104"/>
      <c r="FP48" s="104"/>
      <c r="FQ48" s="104"/>
      <c r="FR48" s="104"/>
      <c r="FS48" s="104"/>
      <c r="FT48" s="104"/>
      <c r="FU48" s="104"/>
      <c r="FV48" s="104"/>
      <c r="FW48" s="104"/>
      <c r="FX48" s="104"/>
      <c r="FY48" s="104"/>
      <c r="FZ48" s="104"/>
      <c r="GA48" s="104"/>
      <c r="GB48" s="104"/>
      <c r="GC48" s="104"/>
      <c r="GD48" s="104"/>
      <c r="GE48" s="104"/>
      <c r="GF48" s="104"/>
      <c r="GG48" s="104"/>
      <c r="GH48" s="104"/>
      <c r="GI48" s="104"/>
      <c r="GJ48" s="104"/>
      <c r="GK48" s="104"/>
      <c r="GL48" s="104"/>
      <c r="GM48" s="104"/>
      <c r="GN48" s="104"/>
      <c r="GO48" s="104"/>
      <c r="GP48" s="104"/>
      <c r="GQ48" s="104"/>
      <c r="GR48" s="104"/>
      <c r="GS48" s="104"/>
      <c r="GT48" s="104"/>
      <c r="GU48" s="104"/>
      <c r="GV48" s="104"/>
      <c r="GW48" s="104"/>
      <c r="GX48" s="104"/>
      <c r="GY48" s="104"/>
      <c r="GZ48" s="104"/>
      <c r="HA48" s="104"/>
      <c r="HB48" s="104"/>
      <c r="HC48" s="104"/>
      <c r="HD48" s="104"/>
      <c r="HE48" s="104"/>
      <c r="HF48" s="104"/>
      <c r="HG48" s="104"/>
      <c r="HH48" s="104"/>
      <c r="HI48" s="104"/>
      <c r="HJ48" s="104"/>
      <c r="HK48" s="104"/>
      <c r="HL48" s="104"/>
      <c r="HM48" s="104"/>
      <c r="HN48" s="104"/>
      <c r="HO48" s="104"/>
      <c r="HP48" s="104"/>
      <c r="HQ48" s="104"/>
      <c r="HR48" s="104"/>
      <c r="HS48" s="104"/>
      <c r="HT48" s="104"/>
      <c r="HU48" s="104"/>
      <c r="HV48" s="104"/>
      <c r="HW48" s="104"/>
      <c r="HX48" s="104"/>
      <c r="HY48" s="104"/>
      <c r="HZ48" s="104"/>
      <c r="IA48" s="104"/>
      <c r="IB48" s="104"/>
      <c r="IC48" s="104"/>
      <c r="ID48" s="104"/>
      <c r="IE48" s="104"/>
      <c r="IF48" s="104"/>
      <c r="IG48" s="104"/>
      <c r="IH48" s="104"/>
      <c r="II48" s="104"/>
      <c r="IJ48" s="104"/>
      <c r="IK48" s="104"/>
      <c r="IL48" s="104"/>
      <c r="IM48" s="104"/>
      <c r="IN48" s="104"/>
      <c r="IO48" s="104"/>
      <c r="IP48" s="104"/>
      <c r="IQ48" s="104"/>
      <c r="IR48" s="104"/>
      <c r="IS48" s="104"/>
      <c r="IT48" s="104"/>
      <c r="IU48" s="104"/>
    </row>
    <row r="49" spans="1:255" s="105" customFormat="1" ht="12" customHeight="1">
      <c r="A49" s="103"/>
      <c r="B49" s="113" t="s">
        <v>59</v>
      </c>
      <c r="C49" s="46"/>
      <c r="D49" s="46"/>
      <c r="E49" s="46"/>
      <c r="F49" s="47"/>
      <c r="G49" s="47" t="s">
        <v>58</v>
      </c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4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  <c r="IO49" s="104"/>
      <c r="IP49" s="104"/>
      <c r="IQ49" s="104"/>
      <c r="IR49" s="104"/>
      <c r="IS49" s="104"/>
      <c r="IT49" s="104"/>
      <c r="IU49" s="104"/>
    </row>
    <row r="50" spans="1:255" s="105" customFormat="1" ht="12" customHeight="1">
      <c r="A50" s="103"/>
      <c r="B50" s="45" t="s">
        <v>100</v>
      </c>
      <c r="C50" s="46" t="s">
        <v>63</v>
      </c>
      <c r="D50" s="46">
        <v>500</v>
      </c>
      <c r="E50" s="46" t="s">
        <v>99</v>
      </c>
      <c r="F50" s="47">
        <v>1180</v>
      </c>
      <c r="G50" s="47">
        <f t="shared" ref="G50:G51" si="3">D50*F50</f>
        <v>590000</v>
      </c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4"/>
      <c r="DV50" s="104"/>
      <c r="DW50" s="104"/>
      <c r="DX50" s="104"/>
      <c r="DY50" s="104"/>
      <c r="DZ50" s="104"/>
      <c r="EA50" s="104"/>
      <c r="EB50" s="104"/>
      <c r="EC50" s="104"/>
      <c r="ED50" s="104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  <c r="IO50" s="104"/>
      <c r="IP50" s="104"/>
      <c r="IQ50" s="104"/>
      <c r="IR50" s="104"/>
      <c r="IS50" s="104"/>
      <c r="IT50" s="104"/>
      <c r="IU50" s="104"/>
    </row>
    <row r="51" spans="1:255" s="105" customFormat="1" ht="12" customHeight="1">
      <c r="A51" s="103"/>
      <c r="B51" s="45" t="s">
        <v>60</v>
      </c>
      <c r="C51" s="46" t="s">
        <v>63</v>
      </c>
      <c r="D51" s="46">
        <v>500</v>
      </c>
      <c r="E51" s="46" t="s">
        <v>101</v>
      </c>
      <c r="F51" s="47">
        <v>1200</v>
      </c>
      <c r="G51" s="47">
        <f t="shared" si="3"/>
        <v>600000</v>
      </c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4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  <c r="IO51" s="104"/>
      <c r="IP51" s="104"/>
      <c r="IQ51" s="104"/>
      <c r="IR51" s="104"/>
      <c r="IS51" s="104"/>
      <c r="IT51" s="104"/>
      <c r="IU51" s="104"/>
    </row>
    <row r="52" spans="1:255" s="105" customFormat="1" ht="12" customHeight="1">
      <c r="A52" s="103"/>
      <c r="B52" s="113" t="s">
        <v>102</v>
      </c>
      <c r="C52" s="46"/>
      <c r="D52" s="46"/>
      <c r="E52" s="46"/>
      <c r="F52" s="47"/>
      <c r="G52" s="47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/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/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/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104"/>
      <c r="ID52" s="104"/>
      <c r="IE52" s="104"/>
      <c r="IF52" s="104"/>
      <c r="IG52" s="104"/>
      <c r="IH52" s="104"/>
      <c r="II52" s="104"/>
      <c r="IJ52" s="104"/>
      <c r="IK52" s="104"/>
      <c r="IL52" s="104"/>
      <c r="IM52" s="104"/>
      <c r="IN52" s="104"/>
      <c r="IO52" s="104"/>
      <c r="IP52" s="104"/>
      <c r="IQ52" s="104"/>
      <c r="IR52" s="104"/>
      <c r="IS52" s="104"/>
      <c r="IT52" s="104"/>
      <c r="IU52" s="104"/>
    </row>
    <row r="53" spans="1:255" s="105" customFormat="1" ht="12" customHeight="1">
      <c r="A53" s="103"/>
      <c r="B53" s="45" t="s">
        <v>103</v>
      </c>
      <c r="C53" s="46" t="s">
        <v>104</v>
      </c>
      <c r="D53" s="46">
        <v>3.5</v>
      </c>
      <c r="E53" s="46" t="s">
        <v>88</v>
      </c>
      <c r="F53" s="47">
        <v>14390</v>
      </c>
      <c r="G53" s="47">
        <f>D53*F53</f>
        <v>50365</v>
      </c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4"/>
      <c r="CO53" s="104"/>
      <c r="CP53" s="104"/>
      <c r="CQ53" s="104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4"/>
      <c r="EE53" s="104"/>
      <c r="EF53" s="104"/>
      <c r="EG53" s="104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/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/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/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/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104"/>
      <c r="ID53" s="104"/>
      <c r="IE53" s="104"/>
      <c r="IF53" s="104"/>
      <c r="IG53" s="104"/>
      <c r="IH53" s="104"/>
      <c r="II53" s="104"/>
      <c r="IJ53" s="104"/>
      <c r="IK53" s="104"/>
      <c r="IL53" s="104"/>
      <c r="IM53" s="104"/>
      <c r="IN53" s="104"/>
      <c r="IO53" s="104"/>
      <c r="IP53" s="104"/>
      <c r="IQ53" s="104"/>
      <c r="IR53" s="104"/>
      <c r="IS53" s="104"/>
      <c r="IT53" s="104"/>
      <c r="IU53" s="104"/>
    </row>
    <row r="54" spans="1:255" s="105" customFormat="1" ht="12" customHeight="1">
      <c r="A54" s="103"/>
      <c r="B54" s="113" t="s">
        <v>61</v>
      </c>
      <c r="C54" s="46"/>
      <c r="D54" s="46"/>
      <c r="E54" s="46"/>
      <c r="F54" s="47"/>
      <c r="G54" s="47" t="s">
        <v>58</v>
      </c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4"/>
      <c r="EE54" s="104"/>
      <c r="EF54" s="104"/>
      <c r="EG54" s="104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4"/>
      <c r="ES54" s="104"/>
      <c r="ET54" s="104"/>
      <c r="EU54" s="104"/>
      <c r="EV54" s="104"/>
      <c r="EW54" s="104"/>
      <c r="EX54" s="104"/>
      <c r="EY54" s="104"/>
      <c r="EZ54" s="104"/>
      <c r="FA54" s="104"/>
      <c r="FB54" s="104"/>
      <c r="FC54" s="104"/>
      <c r="FD54" s="104"/>
      <c r="FE54" s="104"/>
      <c r="FF54" s="104"/>
      <c r="FG54" s="104"/>
      <c r="FH54" s="104"/>
      <c r="FI54" s="104"/>
      <c r="FJ54" s="104"/>
      <c r="FK54" s="104"/>
      <c r="FL54" s="104"/>
      <c r="FM54" s="104"/>
      <c r="FN54" s="104"/>
      <c r="FO54" s="104"/>
      <c r="FP54" s="104"/>
      <c r="FQ54" s="104"/>
      <c r="FR54" s="104"/>
      <c r="FS54" s="104"/>
      <c r="FT54" s="104"/>
      <c r="FU54" s="104"/>
      <c r="FV54" s="104"/>
      <c r="FW54" s="104"/>
      <c r="FX54" s="104"/>
      <c r="FY54" s="104"/>
      <c r="FZ54" s="104"/>
      <c r="GA54" s="104"/>
      <c r="GB54" s="104"/>
      <c r="GC54" s="104"/>
      <c r="GD54" s="104"/>
      <c r="GE54" s="104"/>
      <c r="GF54" s="104"/>
      <c r="GG54" s="104"/>
      <c r="GH54" s="104"/>
      <c r="GI54" s="104"/>
      <c r="GJ54" s="104"/>
      <c r="GK54" s="104"/>
      <c r="GL54" s="104"/>
      <c r="GM54" s="104"/>
      <c r="GN54" s="104"/>
      <c r="GO54" s="104"/>
      <c r="GP54" s="104"/>
      <c r="GQ54" s="104"/>
      <c r="GR54" s="104"/>
      <c r="GS54" s="104"/>
      <c r="GT54" s="104"/>
      <c r="GU54" s="104"/>
      <c r="GV54" s="104"/>
      <c r="GW54" s="104"/>
      <c r="GX54" s="104"/>
      <c r="GY54" s="104"/>
      <c r="GZ54" s="104"/>
      <c r="HA54" s="104"/>
      <c r="HB54" s="104"/>
      <c r="HC54" s="104"/>
      <c r="HD54" s="104"/>
      <c r="HE54" s="104"/>
      <c r="HF54" s="104"/>
      <c r="HG54" s="104"/>
      <c r="HH54" s="104"/>
      <c r="HI54" s="104"/>
      <c r="HJ54" s="104"/>
      <c r="HK54" s="104"/>
      <c r="HL54" s="104"/>
      <c r="HM54" s="104"/>
      <c r="HN54" s="104"/>
      <c r="HO54" s="104"/>
      <c r="HP54" s="104"/>
      <c r="HQ54" s="104"/>
      <c r="HR54" s="104"/>
      <c r="HS54" s="104"/>
      <c r="HT54" s="104"/>
      <c r="HU54" s="104"/>
      <c r="HV54" s="104"/>
      <c r="HW54" s="104"/>
      <c r="HX54" s="104"/>
      <c r="HY54" s="104"/>
      <c r="HZ54" s="104"/>
      <c r="IA54" s="104"/>
      <c r="IB54" s="104"/>
      <c r="IC54" s="104"/>
      <c r="ID54" s="104"/>
      <c r="IE54" s="104"/>
      <c r="IF54" s="104"/>
      <c r="IG54" s="104"/>
      <c r="IH54" s="104"/>
      <c r="II54" s="104"/>
      <c r="IJ54" s="104"/>
      <c r="IK54" s="104"/>
      <c r="IL54" s="104"/>
      <c r="IM54" s="104"/>
      <c r="IN54" s="104"/>
      <c r="IO54" s="104"/>
      <c r="IP54" s="104"/>
      <c r="IQ54" s="104"/>
      <c r="IR54" s="104"/>
      <c r="IS54" s="104"/>
      <c r="IT54" s="104"/>
      <c r="IU54" s="104"/>
    </row>
    <row r="55" spans="1:255" s="105" customFormat="1" ht="12" customHeight="1">
      <c r="A55" s="103"/>
      <c r="B55" s="45" t="s">
        <v>105</v>
      </c>
      <c r="C55" s="46" t="s">
        <v>104</v>
      </c>
      <c r="D55" s="46">
        <v>3</v>
      </c>
      <c r="E55" s="46" t="s">
        <v>99</v>
      </c>
      <c r="F55" s="47">
        <v>32990</v>
      </c>
      <c r="G55" s="47">
        <f>D55*F55</f>
        <v>98970</v>
      </c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4"/>
      <c r="EW55" s="104"/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4"/>
      <c r="FL55" s="104"/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4"/>
      <c r="GA55" s="104"/>
      <c r="GB55" s="104"/>
      <c r="GC55" s="104"/>
      <c r="GD55" s="104"/>
      <c r="GE55" s="104"/>
      <c r="GF55" s="104"/>
      <c r="GG55" s="104"/>
      <c r="GH55" s="104"/>
      <c r="GI55" s="104"/>
      <c r="GJ55" s="104"/>
      <c r="GK55" s="104"/>
      <c r="GL55" s="104"/>
      <c r="GM55" s="104"/>
      <c r="GN55" s="104"/>
      <c r="GO55" s="104"/>
      <c r="GP55" s="104"/>
      <c r="GQ55" s="104"/>
      <c r="GR55" s="104"/>
      <c r="GS55" s="104"/>
      <c r="GT55" s="104"/>
      <c r="GU55" s="104"/>
      <c r="GV55" s="104"/>
      <c r="GW55" s="104"/>
      <c r="GX55" s="104"/>
      <c r="GY55" s="104"/>
      <c r="GZ55" s="104"/>
      <c r="HA55" s="104"/>
      <c r="HB55" s="104"/>
      <c r="HC55" s="104"/>
      <c r="HD55" s="104"/>
      <c r="HE55" s="104"/>
      <c r="HF55" s="104"/>
      <c r="HG55" s="104"/>
      <c r="HH55" s="104"/>
      <c r="HI55" s="104"/>
      <c r="HJ55" s="104"/>
      <c r="HK55" s="104"/>
      <c r="HL55" s="104"/>
      <c r="HM55" s="104"/>
      <c r="HN55" s="104"/>
      <c r="HO55" s="104"/>
      <c r="HP55" s="104"/>
      <c r="HQ55" s="104"/>
      <c r="HR55" s="104"/>
      <c r="HS55" s="104"/>
      <c r="HT55" s="104"/>
      <c r="HU55" s="104"/>
      <c r="HV55" s="104"/>
      <c r="HW55" s="104"/>
      <c r="HX55" s="104"/>
      <c r="HY55" s="104"/>
      <c r="HZ55" s="104"/>
      <c r="IA55" s="104"/>
      <c r="IB55" s="104"/>
      <c r="IC55" s="104"/>
      <c r="ID55" s="104"/>
      <c r="IE55" s="104"/>
      <c r="IF55" s="104"/>
      <c r="IG55" s="104"/>
      <c r="IH55" s="104"/>
      <c r="II55" s="104"/>
      <c r="IJ55" s="104"/>
      <c r="IK55" s="104"/>
      <c r="IL55" s="104"/>
      <c r="IM55" s="104"/>
      <c r="IN55" s="104"/>
      <c r="IO55" s="104"/>
      <c r="IP55" s="104"/>
      <c r="IQ55" s="104"/>
      <c r="IR55" s="104"/>
      <c r="IS55" s="104"/>
      <c r="IT55" s="104"/>
      <c r="IU55" s="104"/>
    </row>
    <row r="56" spans="1:255" s="112" customFormat="1" ht="12" customHeight="1">
      <c r="A56" s="106"/>
      <c r="B56" s="107" t="s">
        <v>31</v>
      </c>
      <c r="C56" s="108"/>
      <c r="D56" s="108"/>
      <c r="E56" s="108"/>
      <c r="F56" s="109"/>
      <c r="G56" s="110">
        <f>SUM(G48:G55)</f>
        <v>1623735</v>
      </c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  <c r="DA56" s="111"/>
      <c r="DB56" s="111"/>
      <c r="DC56" s="111"/>
      <c r="DD56" s="111"/>
      <c r="DE56" s="111"/>
      <c r="DF56" s="111"/>
      <c r="DG56" s="111"/>
      <c r="DH56" s="111"/>
      <c r="DI56" s="111"/>
      <c r="DJ56" s="111"/>
      <c r="DK56" s="111"/>
      <c r="DL56" s="111"/>
      <c r="DM56" s="111"/>
      <c r="DN56" s="111"/>
      <c r="DO56" s="111"/>
      <c r="DP56" s="111"/>
      <c r="DQ56" s="111"/>
      <c r="DR56" s="111"/>
      <c r="DS56" s="111"/>
      <c r="DT56" s="111"/>
      <c r="DU56" s="111"/>
      <c r="DV56" s="111"/>
      <c r="DW56" s="111"/>
      <c r="DX56" s="111"/>
      <c r="DY56" s="111"/>
      <c r="DZ56" s="111"/>
      <c r="EA56" s="111"/>
      <c r="EB56" s="111"/>
      <c r="EC56" s="111"/>
      <c r="ED56" s="111"/>
      <c r="EE56" s="111"/>
      <c r="EF56" s="111"/>
      <c r="EG56" s="111"/>
      <c r="EH56" s="111"/>
      <c r="EI56" s="111"/>
      <c r="EJ56" s="111"/>
      <c r="EK56" s="111"/>
      <c r="EL56" s="111"/>
      <c r="EM56" s="111"/>
      <c r="EN56" s="111"/>
      <c r="EO56" s="111"/>
      <c r="EP56" s="111"/>
      <c r="EQ56" s="111"/>
      <c r="ER56" s="111"/>
      <c r="ES56" s="111"/>
      <c r="ET56" s="111"/>
      <c r="EU56" s="111"/>
      <c r="EV56" s="111"/>
      <c r="EW56" s="111"/>
      <c r="EX56" s="111"/>
      <c r="EY56" s="111"/>
      <c r="EZ56" s="111"/>
      <c r="FA56" s="111"/>
      <c r="FB56" s="111"/>
      <c r="FC56" s="111"/>
      <c r="FD56" s="111"/>
      <c r="FE56" s="111"/>
      <c r="FF56" s="111"/>
      <c r="FG56" s="111"/>
      <c r="FH56" s="111"/>
      <c r="FI56" s="111"/>
      <c r="FJ56" s="111"/>
      <c r="FK56" s="111"/>
      <c r="FL56" s="111"/>
      <c r="FM56" s="111"/>
      <c r="FN56" s="111"/>
      <c r="FO56" s="111"/>
      <c r="FP56" s="111"/>
      <c r="FQ56" s="111"/>
      <c r="FR56" s="111"/>
      <c r="FS56" s="111"/>
      <c r="FT56" s="111"/>
      <c r="FU56" s="111"/>
      <c r="FV56" s="111"/>
      <c r="FW56" s="111"/>
      <c r="FX56" s="111"/>
      <c r="FY56" s="111"/>
      <c r="FZ56" s="111"/>
      <c r="GA56" s="111"/>
      <c r="GB56" s="111"/>
      <c r="GC56" s="111"/>
      <c r="GD56" s="111"/>
      <c r="GE56" s="111"/>
      <c r="GF56" s="111"/>
      <c r="GG56" s="111"/>
      <c r="GH56" s="111"/>
      <c r="GI56" s="111"/>
      <c r="GJ56" s="111"/>
      <c r="GK56" s="111"/>
      <c r="GL56" s="111"/>
      <c r="GM56" s="111"/>
      <c r="GN56" s="111"/>
      <c r="GO56" s="111"/>
      <c r="GP56" s="111"/>
      <c r="GQ56" s="111"/>
      <c r="GR56" s="111"/>
      <c r="GS56" s="111"/>
      <c r="GT56" s="111"/>
      <c r="GU56" s="111"/>
      <c r="GV56" s="111"/>
      <c r="GW56" s="111"/>
      <c r="GX56" s="111"/>
      <c r="GY56" s="111"/>
      <c r="GZ56" s="111"/>
      <c r="HA56" s="111"/>
      <c r="HB56" s="111"/>
      <c r="HC56" s="111"/>
      <c r="HD56" s="111"/>
      <c r="HE56" s="111"/>
      <c r="HF56" s="111"/>
      <c r="HG56" s="111"/>
      <c r="HH56" s="111"/>
      <c r="HI56" s="111"/>
      <c r="HJ56" s="111"/>
      <c r="HK56" s="111"/>
      <c r="HL56" s="111"/>
      <c r="HM56" s="111"/>
      <c r="HN56" s="111"/>
      <c r="HO56" s="111"/>
      <c r="HP56" s="111"/>
      <c r="HQ56" s="111"/>
      <c r="HR56" s="111"/>
      <c r="HS56" s="111"/>
      <c r="HT56" s="111"/>
      <c r="HU56" s="111"/>
      <c r="HV56" s="111"/>
      <c r="HW56" s="111"/>
      <c r="HX56" s="111"/>
      <c r="HY56" s="111"/>
      <c r="HZ56" s="111"/>
      <c r="IA56" s="111"/>
      <c r="IB56" s="111"/>
      <c r="IC56" s="111"/>
      <c r="ID56" s="111"/>
      <c r="IE56" s="111"/>
      <c r="IF56" s="111"/>
      <c r="IG56" s="111"/>
      <c r="IH56" s="111"/>
      <c r="II56" s="111"/>
      <c r="IJ56" s="111"/>
      <c r="IK56" s="111"/>
      <c r="IL56" s="111"/>
      <c r="IM56" s="111"/>
      <c r="IN56" s="111"/>
      <c r="IO56" s="111"/>
      <c r="IP56" s="111"/>
      <c r="IQ56" s="111"/>
      <c r="IR56" s="111"/>
      <c r="IS56" s="111"/>
      <c r="IT56" s="111"/>
      <c r="IU56" s="111"/>
    </row>
    <row r="57" spans="1:255" ht="12" customHeight="1">
      <c r="A57" s="2"/>
      <c r="B57" s="53"/>
      <c r="C57" s="54"/>
      <c r="D57" s="54"/>
      <c r="E57" s="55"/>
      <c r="F57" s="56"/>
      <c r="G57" s="57"/>
    </row>
    <row r="58" spans="1:255" s="100" customFormat="1" ht="12" customHeight="1">
      <c r="A58" s="94"/>
      <c r="B58" s="95" t="s">
        <v>32</v>
      </c>
      <c r="C58" s="96"/>
      <c r="D58" s="97"/>
      <c r="E58" s="97"/>
      <c r="F58" s="98"/>
      <c r="G58" s="98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  <c r="IJ58" s="99"/>
      <c r="IK58" s="99"/>
      <c r="IL58" s="99"/>
      <c r="IM58" s="99"/>
      <c r="IN58" s="99"/>
      <c r="IO58" s="99"/>
      <c r="IP58" s="99"/>
      <c r="IQ58" s="99"/>
      <c r="IR58" s="99"/>
      <c r="IS58" s="99"/>
      <c r="IT58" s="99"/>
      <c r="IU58" s="99"/>
    </row>
    <row r="59" spans="1:255" s="100" customFormat="1" ht="24" customHeight="1">
      <c r="A59" s="94"/>
      <c r="B59" s="101" t="s">
        <v>33</v>
      </c>
      <c r="C59" s="102" t="s">
        <v>29</v>
      </c>
      <c r="D59" s="102" t="s">
        <v>30</v>
      </c>
      <c r="E59" s="101" t="s">
        <v>17</v>
      </c>
      <c r="F59" s="102" t="s">
        <v>18</v>
      </c>
      <c r="G59" s="101" t="s">
        <v>19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99"/>
      <c r="FE59" s="99"/>
      <c r="FF59" s="99"/>
      <c r="FG59" s="99"/>
      <c r="FH59" s="99"/>
      <c r="FI59" s="99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9"/>
      <c r="FU59" s="99"/>
      <c r="FV59" s="99"/>
      <c r="FW59" s="99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99"/>
      <c r="GI59" s="99"/>
      <c r="GJ59" s="99"/>
      <c r="GK59" s="99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99"/>
      <c r="HM59" s="99"/>
      <c r="HN59" s="99"/>
      <c r="HO59" s="99"/>
      <c r="HP59" s="99"/>
      <c r="HQ59" s="99"/>
      <c r="HR59" s="99"/>
      <c r="HS59" s="99"/>
      <c r="HT59" s="99"/>
      <c r="HU59" s="99"/>
      <c r="HV59" s="99"/>
      <c r="HW59" s="99"/>
      <c r="HX59" s="99"/>
      <c r="HY59" s="99"/>
      <c r="HZ59" s="99"/>
      <c r="IA59" s="99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9"/>
      <c r="IM59" s="99"/>
      <c r="IN59" s="99"/>
      <c r="IO59" s="99"/>
      <c r="IP59" s="99"/>
      <c r="IQ59" s="99"/>
      <c r="IR59" s="99"/>
      <c r="IS59" s="99"/>
      <c r="IT59" s="99"/>
      <c r="IU59" s="99"/>
    </row>
    <row r="60" spans="1:255" s="105" customFormat="1" ht="12" customHeight="1">
      <c r="A60" s="103"/>
      <c r="B60" s="45" t="s">
        <v>106</v>
      </c>
      <c r="C60" s="46" t="s">
        <v>63</v>
      </c>
      <c r="D60" s="46">
        <v>15000</v>
      </c>
      <c r="E60" s="46" t="s">
        <v>107</v>
      </c>
      <c r="F60" s="47">
        <v>12</v>
      </c>
      <c r="G60" s="47">
        <f>+F60*D60</f>
        <v>180000</v>
      </c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  <c r="EH60" s="104"/>
      <c r="EI60" s="104"/>
      <c r="EJ60" s="104"/>
      <c r="EK60" s="104"/>
      <c r="EL60" s="104"/>
      <c r="EM60" s="104"/>
      <c r="EN60" s="104"/>
      <c r="EO60" s="104"/>
      <c r="EP60" s="104"/>
      <c r="EQ60" s="104"/>
      <c r="ER60" s="104"/>
      <c r="ES60" s="104"/>
      <c r="ET60" s="104"/>
      <c r="EU60" s="104"/>
      <c r="EV60" s="104"/>
      <c r="EW60" s="104"/>
      <c r="EX60" s="104"/>
      <c r="EY60" s="104"/>
      <c r="EZ60" s="104"/>
      <c r="FA60" s="104"/>
      <c r="FB60" s="104"/>
      <c r="FC60" s="104"/>
      <c r="FD60" s="104"/>
      <c r="FE60" s="104"/>
      <c r="FF60" s="104"/>
      <c r="FG60" s="104"/>
      <c r="FH60" s="104"/>
      <c r="FI60" s="104"/>
      <c r="FJ60" s="104"/>
      <c r="FK60" s="104"/>
      <c r="FL60" s="104"/>
      <c r="FM60" s="104"/>
      <c r="FN60" s="104"/>
      <c r="FO60" s="104"/>
      <c r="FP60" s="104"/>
      <c r="FQ60" s="104"/>
      <c r="FR60" s="104"/>
      <c r="FS60" s="104"/>
      <c r="FT60" s="104"/>
      <c r="FU60" s="104"/>
      <c r="FV60" s="104"/>
      <c r="FW60" s="104"/>
      <c r="FX60" s="104"/>
      <c r="FY60" s="104"/>
      <c r="FZ60" s="104"/>
      <c r="GA60" s="104"/>
      <c r="GB60" s="104"/>
      <c r="GC60" s="104"/>
      <c r="GD60" s="104"/>
      <c r="GE60" s="104"/>
      <c r="GF60" s="104"/>
      <c r="GG60" s="104"/>
      <c r="GH60" s="104"/>
      <c r="GI60" s="104"/>
      <c r="GJ60" s="104"/>
      <c r="GK60" s="104"/>
      <c r="GL60" s="104"/>
      <c r="GM60" s="104"/>
      <c r="GN60" s="104"/>
      <c r="GO60" s="104"/>
      <c r="GP60" s="104"/>
      <c r="GQ60" s="104"/>
      <c r="GR60" s="104"/>
      <c r="GS60" s="104"/>
      <c r="GT60" s="104"/>
      <c r="GU60" s="104"/>
      <c r="GV60" s="104"/>
      <c r="GW60" s="104"/>
      <c r="GX60" s="104"/>
      <c r="GY60" s="104"/>
      <c r="GZ60" s="104"/>
      <c r="HA60" s="104"/>
      <c r="HB60" s="104"/>
      <c r="HC60" s="104"/>
      <c r="HD60" s="104"/>
      <c r="HE60" s="104"/>
      <c r="HF60" s="104"/>
      <c r="HG60" s="104"/>
      <c r="HH60" s="104"/>
      <c r="HI60" s="104"/>
      <c r="HJ60" s="104"/>
      <c r="HK60" s="104"/>
      <c r="HL60" s="104"/>
      <c r="HM60" s="104"/>
      <c r="HN60" s="104"/>
      <c r="HO60" s="104"/>
      <c r="HP60" s="104"/>
      <c r="HQ60" s="104"/>
      <c r="HR60" s="104"/>
      <c r="HS60" s="104"/>
      <c r="HT60" s="104"/>
      <c r="HU60" s="104"/>
      <c r="HV60" s="104"/>
      <c r="HW60" s="104"/>
      <c r="HX60" s="104"/>
      <c r="HY60" s="104"/>
      <c r="HZ60" s="104"/>
      <c r="IA60" s="104"/>
      <c r="IB60" s="104"/>
      <c r="IC60" s="104"/>
      <c r="ID60" s="104"/>
      <c r="IE60" s="104"/>
      <c r="IF60" s="104"/>
      <c r="IG60" s="104"/>
      <c r="IH60" s="104"/>
      <c r="II60" s="104"/>
      <c r="IJ60" s="104"/>
      <c r="IK60" s="104"/>
      <c r="IL60" s="104"/>
      <c r="IM60" s="104"/>
      <c r="IN60" s="104"/>
      <c r="IO60" s="104"/>
      <c r="IP60" s="104"/>
      <c r="IQ60" s="104"/>
      <c r="IR60" s="104"/>
      <c r="IS60" s="104"/>
      <c r="IT60" s="104"/>
      <c r="IU60" s="104"/>
    </row>
    <row r="61" spans="1:255" s="105" customFormat="1" ht="12" customHeight="1">
      <c r="A61" s="103"/>
      <c r="B61" s="45" t="s">
        <v>108</v>
      </c>
      <c r="C61" s="46" t="s">
        <v>111</v>
      </c>
      <c r="D61" s="46">
        <v>8000</v>
      </c>
      <c r="E61" s="46" t="s">
        <v>109</v>
      </c>
      <c r="F61" s="47">
        <v>57.5</v>
      </c>
      <c r="G61" s="47">
        <f>+D61*F61</f>
        <v>460000</v>
      </c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  <c r="DL61" s="104"/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  <c r="DW61" s="104"/>
      <c r="DX61" s="104"/>
      <c r="DY61" s="104"/>
      <c r="DZ61" s="104"/>
      <c r="EA61" s="104"/>
      <c r="EB61" s="104"/>
      <c r="EC61" s="104"/>
      <c r="ED61" s="104"/>
      <c r="EE61" s="104"/>
      <c r="EF61" s="104"/>
      <c r="EG61" s="104"/>
      <c r="EH61" s="104"/>
      <c r="EI61" s="104"/>
      <c r="EJ61" s="104"/>
      <c r="EK61" s="104"/>
      <c r="EL61" s="104"/>
      <c r="EM61" s="104"/>
      <c r="EN61" s="104"/>
      <c r="EO61" s="104"/>
      <c r="EP61" s="104"/>
      <c r="EQ61" s="104"/>
      <c r="ER61" s="104"/>
      <c r="ES61" s="104"/>
      <c r="ET61" s="104"/>
      <c r="EU61" s="104"/>
      <c r="EV61" s="104"/>
      <c r="EW61" s="104"/>
      <c r="EX61" s="104"/>
      <c r="EY61" s="104"/>
      <c r="EZ61" s="104"/>
      <c r="FA61" s="104"/>
      <c r="FB61" s="104"/>
      <c r="FC61" s="104"/>
      <c r="FD61" s="104"/>
      <c r="FE61" s="104"/>
      <c r="FF61" s="104"/>
      <c r="FG61" s="104"/>
      <c r="FH61" s="104"/>
      <c r="FI61" s="104"/>
      <c r="FJ61" s="104"/>
      <c r="FK61" s="104"/>
      <c r="FL61" s="104"/>
      <c r="FM61" s="104"/>
      <c r="FN61" s="104"/>
      <c r="FO61" s="104"/>
      <c r="FP61" s="104"/>
      <c r="FQ61" s="104"/>
      <c r="FR61" s="104"/>
      <c r="FS61" s="104"/>
      <c r="FT61" s="104"/>
      <c r="FU61" s="104"/>
      <c r="FV61" s="104"/>
      <c r="FW61" s="104"/>
      <c r="FX61" s="104"/>
      <c r="FY61" s="104"/>
      <c r="FZ61" s="104"/>
      <c r="GA61" s="104"/>
      <c r="GB61" s="104"/>
      <c r="GC61" s="104"/>
      <c r="GD61" s="104"/>
      <c r="GE61" s="104"/>
      <c r="GF61" s="104"/>
      <c r="GG61" s="104"/>
      <c r="GH61" s="104"/>
      <c r="GI61" s="104"/>
      <c r="GJ61" s="104"/>
      <c r="GK61" s="104"/>
      <c r="GL61" s="104"/>
      <c r="GM61" s="104"/>
      <c r="GN61" s="104"/>
      <c r="GO61" s="104"/>
      <c r="GP61" s="104"/>
      <c r="GQ61" s="104"/>
      <c r="GR61" s="104"/>
      <c r="GS61" s="104"/>
      <c r="GT61" s="104"/>
      <c r="GU61" s="104"/>
      <c r="GV61" s="104"/>
      <c r="GW61" s="104"/>
      <c r="GX61" s="104"/>
      <c r="GY61" s="104"/>
      <c r="GZ61" s="104"/>
      <c r="HA61" s="104"/>
      <c r="HB61" s="104"/>
      <c r="HC61" s="104"/>
      <c r="HD61" s="104"/>
      <c r="HE61" s="104"/>
      <c r="HF61" s="104"/>
      <c r="HG61" s="104"/>
      <c r="HH61" s="104"/>
      <c r="HI61" s="104"/>
      <c r="HJ61" s="104"/>
      <c r="HK61" s="104"/>
      <c r="HL61" s="104"/>
      <c r="HM61" s="104"/>
      <c r="HN61" s="104"/>
      <c r="HO61" s="104"/>
      <c r="HP61" s="104"/>
      <c r="HQ61" s="104"/>
      <c r="HR61" s="104"/>
      <c r="HS61" s="104"/>
      <c r="HT61" s="104"/>
      <c r="HU61" s="104"/>
      <c r="HV61" s="104"/>
      <c r="HW61" s="104"/>
      <c r="HX61" s="104"/>
      <c r="HY61" s="104"/>
      <c r="HZ61" s="104"/>
      <c r="IA61" s="104"/>
      <c r="IB61" s="104"/>
      <c r="IC61" s="104"/>
      <c r="ID61" s="104"/>
      <c r="IE61" s="104"/>
      <c r="IF61" s="104"/>
      <c r="IG61" s="104"/>
      <c r="IH61" s="104"/>
      <c r="II61" s="104"/>
      <c r="IJ61" s="104"/>
      <c r="IK61" s="104"/>
      <c r="IL61" s="104"/>
      <c r="IM61" s="104"/>
      <c r="IN61" s="104"/>
      <c r="IO61" s="104"/>
      <c r="IP61" s="104"/>
      <c r="IQ61" s="104"/>
      <c r="IR61" s="104"/>
      <c r="IS61" s="104"/>
      <c r="IT61" s="104"/>
      <c r="IU61" s="104"/>
    </row>
    <row r="62" spans="1:255" s="105" customFormat="1" ht="12" customHeight="1">
      <c r="A62" s="103"/>
      <c r="B62" s="45" t="s">
        <v>110</v>
      </c>
      <c r="C62" s="46" t="s">
        <v>63</v>
      </c>
      <c r="D62" s="46">
        <v>15000</v>
      </c>
      <c r="E62" s="46" t="s">
        <v>107</v>
      </c>
      <c r="F62" s="47">
        <v>10</v>
      </c>
      <c r="G62" s="47">
        <f>+D62*F62</f>
        <v>150000</v>
      </c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4"/>
      <c r="BY62" s="104"/>
      <c r="BZ62" s="104"/>
      <c r="CA62" s="104"/>
      <c r="CB62" s="104"/>
      <c r="CC62" s="104"/>
      <c r="CD62" s="104"/>
      <c r="CE62" s="104"/>
      <c r="CF62" s="104"/>
      <c r="CG62" s="104"/>
      <c r="CH62" s="104"/>
      <c r="CI62" s="104"/>
      <c r="CJ62" s="104"/>
      <c r="CK62" s="104"/>
      <c r="CL62" s="104"/>
      <c r="CM62" s="104"/>
      <c r="CN62" s="104"/>
      <c r="CO62" s="104"/>
      <c r="CP62" s="104"/>
      <c r="CQ62" s="104"/>
      <c r="CR62" s="104"/>
      <c r="CS62" s="104"/>
      <c r="CT62" s="104"/>
      <c r="CU62" s="104"/>
      <c r="CV62" s="104"/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4"/>
      <c r="EJ62" s="104"/>
      <c r="EK62" s="104"/>
      <c r="EL62" s="104"/>
      <c r="EM62" s="104"/>
      <c r="EN62" s="104"/>
      <c r="EO62" s="104"/>
      <c r="EP62" s="104"/>
      <c r="EQ62" s="104"/>
      <c r="ER62" s="104"/>
      <c r="ES62" s="104"/>
      <c r="ET62" s="104"/>
      <c r="EU62" s="104"/>
      <c r="EV62" s="104"/>
      <c r="EW62" s="104"/>
      <c r="EX62" s="104"/>
      <c r="EY62" s="104"/>
      <c r="EZ62" s="104"/>
      <c r="FA62" s="104"/>
      <c r="FB62" s="104"/>
      <c r="FC62" s="104"/>
      <c r="FD62" s="104"/>
      <c r="FE62" s="104"/>
      <c r="FF62" s="104"/>
      <c r="FG62" s="104"/>
      <c r="FH62" s="104"/>
      <c r="FI62" s="104"/>
      <c r="FJ62" s="104"/>
      <c r="FK62" s="104"/>
      <c r="FL62" s="104"/>
      <c r="FM62" s="104"/>
      <c r="FN62" s="104"/>
      <c r="FO62" s="104"/>
      <c r="FP62" s="104"/>
      <c r="FQ62" s="104"/>
      <c r="FR62" s="104"/>
      <c r="FS62" s="104"/>
      <c r="FT62" s="104"/>
      <c r="FU62" s="104"/>
      <c r="FV62" s="104"/>
      <c r="FW62" s="104"/>
      <c r="FX62" s="104"/>
      <c r="FY62" s="104"/>
      <c r="FZ62" s="104"/>
      <c r="GA62" s="104"/>
      <c r="GB62" s="104"/>
      <c r="GC62" s="104"/>
      <c r="GD62" s="104"/>
      <c r="GE62" s="104"/>
      <c r="GF62" s="104"/>
      <c r="GG62" s="104"/>
      <c r="GH62" s="104"/>
      <c r="GI62" s="104"/>
      <c r="GJ62" s="104"/>
      <c r="GK62" s="104"/>
      <c r="GL62" s="104"/>
      <c r="GM62" s="104"/>
      <c r="GN62" s="104"/>
      <c r="GO62" s="104"/>
      <c r="GP62" s="104"/>
      <c r="GQ62" s="104"/>
      <c r="GR62" s="104"/>
      <c r="GS62" s="104"/>
      <c r="GT62" s="104"/>
      <c r="GU62" s="104"/>
      <c r="GV62" s="104"/>
      <c r="GW62" s="104"/>
      <c r="GX62" s="104"/>
      <c r="GY62" s="104"/>
      <c r="GZ62" s="104"/>
      <c r="HA62" s="104"/>
      <c r="HB62" s="104"/>
      <c r="HC62" s="104"/>
      <c r="HD62" s="104"/>
      <c r="HE62" s="104"/>
      <c r="HF62" s="104"/>
      <c r="HG62" s="104"/>
      <c r="HH62" s="104"/>
      <c r="HI62" s="104"/>
      <c r="HJ62" s="104"/>
      <c r="HK62" s="104"/>
      <c r="HL62" s="104"/>
      <c r="HM62" s="104"/>
      <c r="HN62" s="104"/>
      <c r="HO62" s="104"/>
      <c r="HP62" s="104"/>
      <c r="HQ62" s="104"/>
      <c r="HR62" s="104"/>
      <c r="HS62" s="104"/>
      <c r="HT62" s="104"/>
      <c r="HU62" s="104"/>
      <c r="HV62" s="104"/>
      <c r="HW62" s="104"/>
      <c r="HX62" s="104"/>
      <c r="HY62" s="104"/>
      <c r="HZ62" s="104"/>
      <c r="IA62" s="104"/>
      <c r="IB62" s="104"/>
      <c r="IC62" s="104"/>
      <c r="ID62" s="104"/>
      <c r="IE62" s="104"/>
      <c r="IF62" s="104"/>
      <c r="IG62" s="104"/>
      <c r="IH62" s="104"/>
      <c r="II62" s="104"/>
      <c r="IJ62" s="104"/>
      <c r="IK62" s="104"/>
      <c r="IL62" s="104"/>
      <c r="IM62" s="104"/>
      <c r="IN62" s="104"/>
      <c r="IO62" s="104"/>
      <c r="IP62" s="104"/>
      <c r="IQ62" s="104"/>
      <c r="IR62" s="104"/>
      <c r="IS62" s="104"/>
      <c r="IT62" s="104"/>
      <c r="IU62" s="104"/>
    </row>
    <row r="63" spans="1:255" s="112" customFormat="1" ht="12" customHeight="1">
      <c r="A63" s="106"/>
      <c r="B63" s="107" t="s">
        <v>34</v>
      </c>
      <c r="C63" s="108"/>
      <c r="D63" s="108"/>
      <c r="E63" s="108"/>
      <c r="F63" s="109"/>
      <c r="G63" s="110">
        <f>SUM(G60:G62)</f>
        <v>790000</v>
      </c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/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/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111"/>
      <c r="ET63" s="111"/>
      <c r="EU63" s="111"/>
      <c r="EV63" s="111"/>
      <c r="EW63" s="111"/>
      <c r="EX63" s="111"/>
      <c r="EY63" s="111"/>
      <c r="EZ63" s="111"/>
      <c r="FA63" s="111"/>
      <c r="FB63" s="111"/>
      <c r="FC63" s="111"/>
      <c r="FD63" s="111"/>
      <c r="FE63" s="111"/>
      <c r="FF63" s="111"/>
      <c r="FG63" s="111"/>
      <c r="FH63" s="111"/>
      <c r="FI63" s="111"/>
      <c r="FJ63" s="111"/>
      <c r="FK63" s="111"/>
      <c r="FL63" s="111"/>
      <c r="FM63" s="111"/>
      <c r="FN63" s="111"/>
      <c r="FO63" s="111"/>
      <c r="FP63" s="111"/>
      <c r="FQ63" s="111"/>
      <c r="FR63" s="111"/>
      <c r="FS63" s="111"/>
      <c r="FT63" s="111"/>
      <c r="FU63" s="111"/>
      <c r="FV63" s="111"/>
      <c r="FW63" s="111"/>
      <c r="FX63" s="111"/>
      <c r="FY63" s="111"/>
      <c r="FZ63" s="111"/>
      <c r="GA63" s="111"/>
      <c r="GB63" s="111"/>
      <c r="GC63" s="111"/>
      <c r="GD63" s="111"/>
      <c r="GE63" s="111"/>
      <c r="GF63" s="111"/>
      <c r="GG63" s="111"/>
      <c r="GH63" s="111"/>
      <c r="GI63" s="111"/>
      <c r="GJ63" s="111"/>
      <c r="GK63" s="111"/>
      <c r="GL63" s="111"/>
      <c r="GM63" s="111"/>
      <c r="GN63" s="111"/>
      <c r="GO63" s="111"/>
      <c r="GP63" s="111"/>
      <c r="GQ63" s="111"/>
      <c r="GR63" s="111"/>
      <c r="GS63" s="111"/>
      <c r="GT63" s="111"/>
      <c r="GU63" s="111"/>
      <c r="GV63" s="111"/>
      <c r="GW63" s="111"/>
      <c r="GX63" s="111"/>
      <c r="GY63" s="111"/>
      <c r="GZ63" s="111"/>
      <c r="HA63" s="111"/>
      <c r="HB63" s="111"/>
      <c r="HC63" s="111"/>
      <c r="HD63" s="111"/>
      <c r="HE63" s="111"/>
      <c r="HF63" s="111"/>
      <c r="HG63" s="111"/>
      <c r="HH63" s="111"/>
      <c r="HI63" s="111"/>
      <c r="HJ63" s="111"/>
      <c r="HK63" s="111"/>
      <c r="HL63" s="111"/>
      <c r="HM63" s="111"/>
      <c r="HN63" s="111"/>
      <c r="HO63" s="111"/>
      <c r="HP63" s="111"/>
      <c r="HQ63" s="111"/>
      <c r="HR63" s="111"/>
      <c r="HS63" s="111"/>
      <c r="HT63" s="111"/>
      <c r="HU63" s="111"/>
      <c r="HV63" s="111"/>
      <c r="HW63" s="111"/>
      <c r="HX63" s="111"/>
      <c r="HY63" s="111"/>
      <c r="HZ63" s="111"/>
      <c r="IA63" s="111"/>
      <c r="IB63" s="111"/>
      <c r="IC63" s="111"/>
      <c r="ID63" s="111"/>
      <c r="IE63" s="111"/>
      <c r="IF63" s="111"/>
      <c r="IG63" s="111"/>
      <c r="IH63" s="111"/>
      <c r="II63" s="111"/>
      <c r="IJ63" s="111"/>
      <c r="IK63" s="111"/>
      <c r="IL63" s="111"/>
      <c r="IM63" s="111"/>
      <c r="IN63" s="111"/>
      <c r="IO63" s="111"/>
      <c r="IP63" s="111"/>
      <c r="IQ63" s="111"/>
      <c r="IR63" s="111"/>
      <c r="IS63" s="111"/>
      <c r="IT63" s="111"/>
      <c r="IU63" s="111"/>
    </row>
    <row r="64" spans="1:255" ht="12" customHeight="1">
      <c r="A64" s="2"/>
      <c r="B64" s="58"/>
      <c r="C64" s="58"/>
      <c r="D64" s="58"/>
      <c r="E64" s="58"/>
      <c r="F64" s="59"/>
      <c r="G64" s="60"/>
    </row>
    <row r="65" spans="1:7" ht="12" customHeight="1">
      <c r="A65" s="14"/>
      <c r="B65" s="114" t="s">
        <v>35</v>
      </c>
      <c r="C65" s="115"/>
      <c r="D65" s="115"/>
      <c r="E65" s="115"/>
      <c r="F65" s="115"/>
      <c r="G65" s="116">
        <f>G25+G30+G43+G56+G63</f>
        <v>3233935</v>
      </c>
    </row>
    <row r="66" spans="1:7" ht="12" customHeight="1">
      <c r="A66" s="14"/>
      <c r="B66" s="117" t="s">
        <v>36</v>
      </c>
      <c r="C66" s="118"/>
      <c r="D66" s="118"/>
      <c r="E66" s="118"/>
      <c r="F66" s="118"/>
      <c r="G66" s="119">
        <f>G65*0.05</f>
        <v>161696.75</v>
      </c>
    </row>
    <row r="67" spans="1:7" ht="12" customHeight="1">
      <c r="A67" s="14"/>
      <c r="B67" s="120" t="s">
        <v>37</v>
      </c>
      <c r="C67" s="121"/>
      <c r="D67" s="121"/>
      <c r="E67" s="121"/>
      <c r="F67" s="121"/>
      <c r="G67" s="122">
        <f>G66+G65</f>
        <v>3395631.75</v>
      </c>
    </row>
    <row r="68" spans="1:7" ht="12" customHeight="1">
      <c r="A68" s="14"/>
      <c r="B68" s="117" t="s">
        <v>38</v>
      </c>
      <c r="C68" s="118"/>
      <c r="D68" s="118"/>
      <c r="E68" s="118"/>
      <c r="F68" s="118"/>
      <c r="G68" s="119">
        <f>G12</f>
        <v>5100000</v>
      </c>
    </row>
    <row r="69" spans="1:7" ht="12" customHeight="1">
      <c r="A69" s="14"/>
      <c r="B69" s="123" t="s">
        <v>39</v>
      </c>
      <c r="C69" s="124"/>
      <c r="D69" s="124"/>
      <c r="E69" s="124"/>
      <c r="F69" s="124"/>
      <c r="G69" s="125">
        <f>G68-G67</f>
        <v>1704368.25</v>
      </c>
    </row>
    <row r="70" spans="1:7" ht="12" customHeight="1">
      <c r="A70" s="14"/>
      <c r="B70" s="15" t="s">
        <v>40</v>
      </c>
      <c r="C70" s="16"/>
      <c r="D70" s="16"/>
      <c r="E70" s="16"/>
      <c r="F70" s="16"/>
      <c r="G70" s="32"/>
    </row>
    <row r="71" spans="1:7" ht="12.75" customHeight="1" thickBot="1">
      <c r="A71" s="14"/>
      <c r="B71" s="17"/>
      <c r="C71" s="16"/>
      <c r="D71" s="16"/>
      <c r="E71" s="16"/>
      <c r="F71" s="16"/>
      <c r="G71" s="32"/>
    </row>
    <row r="72" spans="1:7" ht="12" customHeight="1">
      <c r="A72" s="14"/>
      <c r="B72" s="20" t="s">
        <v>41</v>
      </c>
      <c r="C72" s="21"/>
      <c r="D72" s="21"/>
      <c r="E72" s="21"/>
      <c r="F72" s="22"/>
      <c r="G72" s="32"/>
    </row>
    <row r="73" spans="1:7" ht="12" customHeight="1">
      <c r="A73" s="14"/>
      <c r="B73" s="23" t="s">
        <v>42</v>
      </c>
      <c r="C73" s="13"/>
      <c r="D73" s="13"/>
      <c r="E73" s="13"/>
      <c r="F73" s="24"/>
      <c r="G73" s="32"/>
    </row>
    <row r="74" spans="1:7" ht="12" customHeight="1">
      <c r="A74" s="14"/>
      <c r="B74" s="23" t="s">
        <v>43</v>
      </c>
      <c r="C74" s="13"/>
      <c r="D74" s="13"/>
      <c r="E74" s="13"/>
      <c r="F74" s="24"/>
      <c r="G74" s="32"/>
    </row>
    <row r="75" spans="1:7" ht="12" customHeight="1">
      <c r="A75" s="14"/>
      <c r="B75" s="23" t="s">
        <v>44</v>
      </c>
      <c r="C75" s="13"/>
      <c r="D75" s="13"/>
      <c r="E75" s="13"/>
      <c r="F75" s="24"/>
      <c r="G75" s="32"/>
    </row>
    <row r="76" spans="1:7" ht="12" customHeight="1">
      <c r="A76" s="14"/>
      <c r="B76" s="23" t="s">
        <v>45</v>
      </c>
      <c r="C76" s="13"/>
      <c r="D76" s="13"/>
      <c r="E76" s="13"/>
      <c r="F76" s="24"/>
      <c r="G76" s="32"/>
    </row>
    <row r="77" spans="1:7" ht="12" customHeight="1">
      <c r="A77" s="14"/>
      <c r="B77" s="23" t="s">
        <v>46</v>
      </c>
      <c r="C77" s="13"/>
      <c r="D77" s="13"/>
      <c r="E77" s="13"/>
      <c r="F77" s="24"/>
      <c r="G77" s="32"/>
    </row>
    <row r="78" spans="1:7" ht="12.75" customHeight="1" thickBot="1">
      <c r="A78" s="14"/>
      <c r="B78" s="25" t="s">
        <v>47</v>
      </c>
      <c r="C78" s="26"/>
      <c r="D78" s="26"/>
      <c r="E78" s="26"/>
      <c r="F78" s="27"/>
      <c r="G78" s="32"/>
    </row>
    <row r="79" spans="1:7" ht="12.75" customHeight="1">
      <c r="A79" s="14"/>
      <c r="B79" s="18"/>
      <c r="C79" s="13"/>
      <c r="D79" s="13"/>
      <c r="E79" s="13"/>
      <c r="F79" s="13"/>
      <c r="G79" s="32"/>
    </row>
    <row r="80" spans="1:7" ht="15" customHeight="1" thickBot="1">
      <c r="A80" s="14"/>
      <c r="B80" s="138" t="s">
        <v>48</v>
      </c>
      <c r="C80" s="139"/>
      <c r="D80" s="62"/>
      <c r="E80" s="63"/>
      <c r="F80" s="11"/>
      <c r="G80" s="32"/>
    </row>
    <row r="81" spans="1:7" ht="12" customHeight="1">
      <c r="A81" s="14"/>
      <c r="B81" s="64" t="s">
        <v>33</v>
      </c>
      <c r="C81" s="65" t="s">
        <v>49</v>
      </c>
      <c r="D81" s="66" t="s">
        <v>50</v>
      </c>
      <c r="E81" s="63"/>
      <c r="F81" s="11"/>
      <c r="G81" s="32"/>
    </row>
    <row r="82" spans="1:7" ht="12" customHeight="1">
      <c r="A82" s="14"/>
      <c r="B82" s="67" t="s">
        <v>51</v>
      </c>
      <c r="C82" s="68">
        <f>G25</f>
        <v>434000</v>
      </c>
      <c r="D82" s="69">
        <f>(C82/C88)</f>
        <v>0.12781126810938789</v>
      </c>
      <c r="E82" s="63"/>
      <c r="F82" s="11"/>
      <c r="G82" s="32"/>
    </row>
    <row r="83" spans="1:7" ht="12" customHeight="1">
      <c r="A83" s="14"/>
      <c r="B83" s="67" t="s">
        <v>52</v>
      </c>
      <c r="C83" s="68">
        <f>G30</f>
        <v>0</v>
      </c>
      <c r="D83" s="69">
        <v>0</v>
      </c>
      <c r="E83" s="63"/>
      <c r="F83" s="11"/>
      <c r="G83" s="32"/>
    </row>
    <row r="84" spans="1:7" ht="12" customHeight="1">
      <c r="A84" s="14"/>
      <c r="B84" s="67" t="s">
        <v>53</v>
      </c>
      <c r="C84" s="68">
        <f>G43</f>
        <v>386200</v>
      </c>
      <c r="D84" s="69">
        <f>(C84/C88)</f>
        <v>0.11373435885678711</v>
      </c>
      <c r="E84" s="63"/>
      <c r="F84" s="11"/>
      <c r="G84" s="32"/>
    </row>
    <row r="85" spans="1:7" ht="12" customHeight="1">
      <c r="A85" s="14"/>
      <c r="B85" s="67" t="s">
        <v>28</v>
      </c>
      <c r="C85" s="68">
        <f>G56</f>
        <v>1623735</v>
      </c>
      <c r="D85" s="69">
        <f>(C85/C88)</f>
        <v>0.47818347793455518</v>
      </c>
      <c r="E85" s="63"/>
      <c r="F85" s="11"/>
      <c r="G85" s="32"/>
    </row>
    <row r="86" spans="1:7" ht="12" customHeight="1">
      <c r="A86" s="14"/>
      <c r="B86" s="67" t="s">
        <v>54</v>
      </c>
      <c r="C86" s="70">
        <f>G63</f>
        <v>790000</v>
      </c>
      <c r="D86" s="69">
        <f>(C86/C88)</f>
        <v>0.23265184748022219</v>
      </c>
      <c r="E86" s="71"/>
      <c r="F86" s="12"/>
      <c r="G86" s="32"/>
    </row>
    <row r="87" spans="1:7" ht="12" customHeight="1">
      <c r="A87" s="14"/>
      <c r="B87" s="67" t="s">
        <v>55</v>
      </c>
      <c r="C87" s="70">
        <f>G66</f>
        <v>161696.75</v>
      </c>
      <c r="D87" s="69">
        <f>(C87/C88)</f>
        <v>4.7619047619047616E-2</v>
      </c>
      <c r="E87" s="71"/>
      <c r="F87" s="12"/>
      <c r="G87" s="32"/>
    </row>
    <row r="88" spans="1:7" ht="12.75" customHeight="1" thickBot="1">
      <c r="A88" s="14"/>
      <c r="B88" s="72" t="s">
        <v>56</v>
      </c>
      <c r="C88" s="73">
        <f>SUM(C82:C87)</f>
        <v>3395631.75</v>
      </c>
      <c r="D88" s="74">
        <f>SUM(D82:D87)</f>
        <v>1</v>
      </c>
      <c r="E88" s="71"/>
      <c r="F88" s="12"/>
      <c r="G88" s="32"/>
    </row>
    <row r="89" spans="1:7" ht="12" customHeight="1">
      <c r="A89" s="14"/>
      <c r="B89" s="75"/>
      <c r="C89" s="76"/>
      <c r="D89" s="76"/>
      <c r="E89" s="76"/>
      <c r="F89" s="16"/>
      <c r="G89" s="32"/>
    </row>
    <row r="90" spans="1:7" ht="12.75" customHeight="1" thickBot="1">
      <c r="A90" s="14"/>
      <c r="B90" s="61"/>
      <c r="C90" s="76"/>
      <c r="D90" s="76"/>
      <c r="E90" s="76"/>
      <c r="F90" s="16"/>
      <c r="G90" s="32"/>
    </row>
    <row r="91" spans="1:7" ht="12" customHeight="1" thickBot="1">
      <c r="A91" s="14"/>
      <c r="B91" s="135" t="s">
        <v>66</v>
      </c>
      <c r="C91" s="136"/>
      <c r="D91" s="136"/>
      <c r="E91" s="137"/>
      <c r="F91" s="12"/>
      <c r="G91" s="32"/>
    </row>
    <row r="92" spans="1:7" ht="12" customHeight="1">
      <c r="A92" s="14"/>
      <c r="B92" s="77" t="s">
        <v>64</v>
      </c>
      <c r="C92" s="78">
        <v>145</v>
      </c>
      <c r="D92" s="78">
        <f>G9</f>
        <v>150</v>
      </c>
      <c r="E92" s="78">
        <v>155</v>
      </c>
      <c r="F92" s="28"/>
      <c r="G92" s="33"/>
    </row>
    <row r="93" spans="1:7" ht="12.75" customHeight="1" thickBot="1">
      <c r="A93" s="14"/>
      <c r="B93" s="72" t="s">
        <v>65</v>
      </c>
      <c r="C93" s="73">
        <f>(G67/C92)</f>
        <v>23418.15</v>
      </c>
      <c r="D93" s="73">
        <f>(G67/D92)</f>
        <v>22637.544999999998</v>
      </c>
      <c r="E93" s="79">
        <f>(G67/E92)</f>
        <v>21907.301612903226</v>
      </c>
      <c r="F93" s="28"/>
      <c r="G93" s="33"/>
    </row>
    <row r="94" spans="1:7" ht="15.6" customHeight="1">
      <c r="A94" s="14"/>
      <c r="B94" s="19" t="s">
        <v>57</v>
      </c>
      <c r="C94" s="13"/>
      <c r="D94" s="13"/>
      <c r="E94" s="13"/>
      <c r="F94" s="13"/>
      <c r="G94" s="34"/>
    </row>
  </sheetData>
  <mergeCells count="9">
    <mergeCell ref="E9:F9"/>
    <mergeCell ref="E14:F14"/>
    <mergeCell ref="E15:F15"/>
    <mergeCell ref="B17:G17"/>
    <mergeCell ref="B91:E91"/>
    <mergeCell ref="B80:C80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2023-02-01T12:14:14Z</dcterms:modified>
</cp:coreProperties>
</file>