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F 2023\"/>
    </mc:Choice>
  </mc:AlternateContent>
  <bookViews>
    <workbookView xWindow="0" yWindow="0" windowWidth="25200" windowHeight="11385"/>
  </bookViews>
  <sheets>
    <sheet name="MAIZ GR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1" l="1"/>
  <c r="G33" i="1"/>
  <c r="G34" i="1"/>
  <c r="G35" i="1"/>
  <c r="G36" i="1"/>
  <c r="G37" i="1"/>
  <c r="G38" i="1"/>
  <c r="G39" i="1"/>
  <c r="G40" i="1"/>
  <c r="G41" i="1"/>
  <c r="G42" i="1"/>
  <c r="G43" i="1"/>
  <c r="G12" i="1"/>
  <c r="G50" i="1" l="1"/>
  <c r="G52" i="1"/>
  <c r="G53" i="1"/>
  <c r="G55" i="1"/>
  <c r="G56" i="1"/>
  <c r="G57" i="1"/>
  <c r="G59" i="1"/>
  <c r="G23" i="1"/>
  <c r="G22" i="1"/>
  <c r="G21" i="1"/>
  <c r="G44" i="1" l="1"/>
  <c r="G45" i="1" s="1"/>
  <c r="G24" i="1" l="1"/>
  <c r="G64" i="1" l="1"/>
  <c r="G60" i="1" l="1"/>
  <c r="G65" i="1" l="1"/>
  <c r="G70" i="1" l="1"/>
  <c r="C88" i="1"/>
  <c r="C87" i="1" l="1"/>
  <c r="C86" i="1"/>
  <c r="C84" i="1"/>
  <c r="G29" i="1" l="1"/>
  <c r="G67" i="1" s="1"/>
  <c r="G68" i="1" l="1"/>
  <c r="G69" i="1" l="1"/>
  <c r="C89" i="1"/>
  <c r="C95" i="1" l="1"/>
  <c r="C90" i="1"/>
  <c r="D89" i="1" s="1"/>
  <c r="D95" i="1"/>
  <c r="E95" i="1"/>
  <c r="D87" i="1" l="1"/>
  <c r="D84" i="1"/>
  <c r="D86" i="1"/>
  <c r="D88" i="1"/>
  <c r="D90" i="1" l="1"/>
</calcChain>
</file>

<file path=xl/sharedStrings.xml><?xml version="1.0" encoding="utf-8"?>
<sst xmlns="http://schemas.openxmlformats.org/spreadsheetml/2006/main" count="166" uniqueCount="116">
  <si>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</si>
  <si>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</si>
  <si>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</si>
  <si>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</si>
  <si>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</si>
  <si>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</si>
  <si>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</si>
  <si>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</si>
  <si>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</si>
  <si>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</si>
  <si>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</si>
  <si>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</si>
  <si>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</si>
  <si>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</si>
  <si>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</si>
  <si>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</si>
  <si>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</si>
  <si>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</si>
  <si>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</si>
  <si>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</si>
  <si>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</si>
  <si>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</si>
  <si>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</si>
  <si>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</si>
  <si>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</si>
  <si>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</si>
  <si>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</si>
  <si>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</si>
  <si>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</si>
  <si>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</si>
  <si>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</si>
  <si>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</si>
  <si>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</si>
  <si>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</si>
  <si>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</si>
  <si>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</si>
  <si>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</si>
  <si>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</si>
  <si>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</si>
  <si>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</si>
  <si>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</si>
  <si>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</si>
  <si>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</si>
  <si>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</si>
  <si>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</si>
  <si>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</si>
  <si>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</si>
  <si>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</si>
  <si>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</si>
  <si>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</si>
  <si>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</si>
  <si>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</si>
  <si>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</si>
  <si>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</si>
  <si>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</si>
  <si>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</si>
  <si>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Medio</t>
  </si>
  <si>
    <t>Lib. B. O'Higgins</t>
  </si>
  <si>
    <t>2.  Precio de Insumos corresponde a  precios  colocados en el predio</t>
  </si>
  <si>
    <t>Costo unitario ($/kg) (*)</t>
  </si>
  <si>
    <t>Todas</t>
  </si>
  <si>
    <t>RENDIMIENTO (kg/há)</t>
  </si>
  <si>
    <t>PRECIO ESPERADO ($/kg)</t>
  </si>
  <si>
    <t>COSTOS DIRECTOS DE PRODUCCIÓN POR HECTÁREA (INCLUYE IVA)</t>
  </si>
  <si>
    <t>FERTILIZANTES</t>
  </si>
  <si>
    <t>Urea</t>
  </si>
  <si>
    <t>HERBICIDAS</t>
  </si>
  <si>
    <t>INSECTICIDAS</t>
  </si>
  <si>
    <t>Octubre</t>
  </si>
  <si>
    <t>ESCENARIOS COSTO UNITARIO  ($/kg)</t>
  </si>
  <si>
    <t>Septiembre</t>
  </si>
  <si>
    <t>Cosecha</t>
  </si>
  <si>
    <t>lt</t>
  </si>
  <si>
    <t>MAIZ GRANO</t>
  </si>
  <si>
    <t>San  Fernando</t>
  </si>
  <si>
    <t>Chimbarongo, San Fernando, Placilla, Nancagua</t>
  </si>
  <si>
    <t>abril</t>
  </si>
  <si>
    <t>Agroindustria</t>
  </si>
  <si>
    <t>Marzo - Abril</t>
  </si>
  <si>
    <t>Sequía y lluvias</t>
  </si>
  <si>
    <t>Movimiento insumos</t>
  </si>
  <si>
    <t>Septiembre - Octubre</t>
  </si>
  <si>
    <t>Aporca</t>
  </si>
  <si>
    <t>octubre</t>
  </si>
  <si>
    <t>Riegos (9 )</t>
  </si>
  <si>
    <t>Septiembre  - Marzo</t>
  </si>
  <si>
    <t>Picar caña</t>
  </si>
  <si>
    <t>JM</t>
  </si>
  <si>
    <t>Mayo</t>
  </si>
  <si>
    <t>Aplicación de nitrógeno</t>
  </si>
  <si>
    <t>Rastraje</t>
  </si>
  <si>
    <t>Aradura (arado vertedera)</t>
  </si>
  <si>
    <t>Agosto - Septiembre</t>
  </si>
  <si>
    <t>Rastraje (incorp. herb. Insect)</t>
  </si>
  <si>
    <t>Septiembre -Octubre</t>
  </si>
  <si>
    <t>Trazado de acequias</t>
  </si>
  <si>
    <t>Siembra y fertilización</t>
  </si>
  <si>
    <t>Aplicación de herbicida</t>
  </si>
  <si>
    <t>Octubre - Noviembre</t>
  </si>
  <si>
    <t>Acarreo de insumos</t>
  </si>
  <si>
    <t>Cultivadora/Aporca/Abonador</t>
  </si>
  <si>
    <t>Noviembre - Diciembre</t>
  </si>
  <si>
    <t>Marzo- Abril</t>
  </si>
  <si>
    <t>SEMILLAS</t>
  </si>
  <si>
    <t>Semilla</t>
  </si>
  <si>
    <t>bolsa</t>
  </si>
  <si>
    <t>Mezcla NPK 17-20-20</t>
  </si>
  <si>
    <t>Primagram Gold 660 SC</t>
  </si>
  <si>
    <t>Option Pro 32% WG</t>
  </si>
  <si>
    <t>ENV. 600 GRS</t>
  </si>
  <si>
    <t xml:space="preserve">Zoom </t>
  </si>
  <si>
    <t xml:space="preserve"> lt </t>
  </si>
  <si>
    <t>Troya 4E</t>
  </si>
  <si>
    <t>Septiembre - Noviembre</t>
  </si>
  <si>
    <t>Transporte (Flete)</t>
  </si>
  <si>
    <t>3. Precio esperado por ventas corresponde a precio colocado en el domicilio del comprador, (incluye Ingreso a Feria)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</si>
</sst>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 * #,##0.0_ ;_ * \-#,##0.0_ ;_ * &quot;-&quot;??_ ;_ @_ "/>
    <numFmt numFmtId="168" formatCode="_-* #,##0.00\ _€_-;\-* #,##0.00\ _€_-;_-* &quot;-&quot;??\ _€_-;_-@_-"/>
  </numFmts>
  <fonts count="2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rgb="FF000000"/>
      <name val="Calibri"/>
      <family val="2"/>
    </font>
    <font>
      <sz val="7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6"/>
      <color indexed="8"/>
      <name val="Arial Narrow"/>
      <family val="2"/>
    </font>
    <font>
      <sz val="9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0">
    <xf numFmtId="0" fontId="0" fillId="0" borderId="0" applyNumberFormat="0" applyFill="0" applyBorder="0" applyProtection="0"/>
    <xf numFmtId="166" fontId="19" fillId="0" borderId="16" applyFont="0" applyFill="0" applyBorder="0" applyAlignment="0" applyProtection="0"/>
    <xf numFmtId="166" fontId="18" fillId="0" borderId="16" applyFont="0" applyFill="0" applyBorder="0" applyAlignment="0" applyProtection="0"/>
    <xf numFmtId="41" fontId="24" fillId="0" borderId="0" applyFont="0" applyFill="0" applyBorder="0" applyAlignment="0" applyProtection="0"/>
    <xf numFmtId="0" fontId="25" fillId="0" borderId="16"/>
    <xf numFmtId="167" fontId="25" fillId="0" borderId="16" applyFont="0" applyFill="0" applyBorder="0" applyAlignment="0" applyProtection="0"/>
    <xf numFmtId="0" fontId="2" fillId="0" borderId="16"/>
    <xf numFmtId="168" fontId="1" fillId="0" borderId="16" applyFont="0" applyFill="0" applyBorder="0" applyAlignment="0" applyProtection="0"/>
    <xf numFmtId="0" fontId="25" fillId="0" borderId="16"/>
    <xf numFmtId="168" fontId="25" fillId="0" borderId="16" applyFont="0" applyFill="0" applyBorder="0" applyAlignment="0" applyProtection="0"/>
  </cellStyleXfs>
  <cellXfs count="13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4" fillId="2" borderId="7" xfId="0" applyNumberFormat="1" applyFont="1" applyFill="1" applyBorder="1" applyAlignment="1"/>
    <xf numFmtId="0" fontId="4" fillId="2" borderId="3" xfId="0" applyFont="1" applyFill="1" applyBorder="1" applyAlignment="1"/>
    <xf numFmtId="0" fontId="4" fillId="2" borderId="7" xfId="0" applyFont="1" applyFill="1" applyBorder="1" applyAlignment="1"/>
    <xf numFmtId="0" fontId="0" fillId="2" borderId="8" xfId="0" applyFont="1" applyFill="1" applyBorder="1" applyAlignment="1"/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/>
    <xf numFmtId="0" fontId="4" fillId="2" borderId="13" xfId="0" applyFont="1" applyFill="1" applyBorder="1" applyAlignment="1"/>
    <xf numFmtId="0" fontId="4" fillId="2" borderId="14" xfId="0" applyFont="1" applyFill="1" applyBorder="1" applyAlignment="1"/>
    <xf numFmtId="3" fontId="4" fillId="2" borderId="14" xfId="0" applyNumberFormat="1" applyFont="1" applyFill="1" applyBorder="1" applyAlignment="1"/>
    <xf numFmtId="49" fontId="8" fillId="3" borderId="11" xfId="0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3" fontId="8" fillId="3" borderId="11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/>
    </xf>
    <xf numFmtId="0" fontId="3" fillId="5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14" fillId="7" borderId="16" xfId="0" applyFont="1" applyFill="1" applyBorder="1" applyAlignment="1"/>
    <xf numFmtId="49" fontId="12" fillId="8" borderId="17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5" xfId="0" applyFont="1" applyFill="1" applyBorder="1" applyAlignment="1">
      <alignment vertical="center"/>
    </xf>
    <xf numFmtId="0" fontId="9" fillId="7" borderId="16" xfId="0" applyFont="1" applyFill="1" applyBorder="1" applyAlignment="1">
      <alignment vertical="center"/>
    </xf>
    <xf numFmtId="164" fontId="3" fillId="2" borderId="16" xfId="0" applyNumberFormat="1" applyFont="1" applyFill="1" applyBorder="1" applyAlignment="1">
      <alignment vertical="center"/>
    </xf>
    <xf numFmtId="164" fontId="16" fillId="2" borderId="16" xfId="0" applyNumberFormat="1" applyFont="1" applyFill="1" applyBorder="1" applyAlignment="1">
      <alignment vertical="center"/>
    </xf>
    <xf numFmtId="0" fontId="14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4" fillId="2" borderId="19" xfId="0" applyFont="1" applyFill="1" applyBorder="1" applyAlignment="1"/>
    <xf numFmtId="3" fontId="4" fillId="2" borderId="19" xfId="0" applyNumberFormat="1" applyFont="1" applyFill="1" applyBorder="1" applyAlignment="1"/>
    <xf numFmtId="49" fontId="3" fillId="5" borderId="20" xfId="0" applyNumberFormat="1" applyFont="1" applyFill="1" applyBorder="1" applyAlignment="1">
      <alignment vertical="center"/>
    </xf>
    <xf numFmtId="0" fontId="3" fillId="5" borderId="21" xfId="0" applyFont="1" applyFill="1" applyBorder="1" applyAlignment="1">
      <alignment vertical="center"/>
    </xf>
    <xf numFmtId="164" fontId="3" fillId="5" borderId="22" xfId="0" applyNumberFormat="1" applyFont="1" applyFill="1" applyBorder="1" applyAlignment="1">
      <alignment vertical="center"/>
    </xf>
    <xf numFmtId="49" fontId="3" fillId="3" borderId="23" xfId="0" applyNumberFormat="1" applyFont="1" applyFill="1" applyBorder="1" applyAlignment="1">
      <alignment vertical="center"/>
    </xf>
    <xf numFmtId="164" fontId="3" fillId="3" borderId="24" xfId="0" applyNumberFormat="1" applyFont="1" applyFill="1" applyBorder="1" applyAlignment="1">
      <alignment vertical="center"/>
    </xf>
    <xf numFmtId="49" fontId="3" fillId="5" borderId="23" xfId="0" applyNumberFormat="1" applyFont="1" applyFill="1" applyBorder="1" applyAlignment="1">
      <alignment vertical="center"/>
    </xf>
    <xf numFmtId="164" fontId="3" fillId="5" borderId="24" xfId="0" applyNumberFormat="1" applyFont="1" applyFill="1" applyBorder="1" applyAlignment="1">
      <alignment vertical="center"/>
    </xf>
    <xf numFmtId="49" fontId="3" fillId="5" borderId="25" xfId="0" applyNumberFormat="1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164" fontId="3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2" fillId="8" borderId="28" xfId="0" applyNumberFormat="1" applyFont="1" applyFill="1" applyBorder="1" applyAlignment="1">
      <alignment vertical="center"/>
    </xf>
    <xf numFmtId="49" fontId="14" fillId="8" borderId="29" xfId="0" applyNumberFormat="1" applyFont="1" applyFill="1" applyBorder="1" applyAlignment="1"/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 applyAlignment="1"/>
    <xf numFmtId="49" fontId="12" fillId="8" borderId="32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vertical="center"/>
    </xf>
    <xf numFmtId="9" fontId="12" fillId="8" borderId="34" xfId="0" applyNumberFormat="1" applyFont="1" applyFill="1" applyBorder="1" applyAlignment="1">
      <alignment vertical="center"/>
    </xf>
    <xf numFmtId="0" fontId="14" fillId="9" borderId="37" xfId="0" applyFont="1" applyFill="1" applyBorder="1" applyAlignment="1"/>
    <xf numFmtId="0" fontId="14" fillId="2" borderId="16" xfId="0" applyFont="1" applyFill="1" applyBorder="1" applyAlignment="1">
      <alignment vertical="center"/>
    </xf>
    <xf numFmtId="49" fontId="14" fillId="2" borderId="16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0" fontId="9" fillId="9" borderId="15" xfId="0" applyFont="1" applyFill="1" applyBorder="1" applyAlignment="1">
      <alignment vertical="center"/>
    </xf>
    <xf numFmtId="49" fontId="17" fillId="9" borderId="16" xfId="0" applyNumberFormat="1" applyFont="1" applyFill="1" applyBorder="1" applyAlignment="1">
      <alignment vertical="center"/>
    </xf>
    <xf numFmtId="0" fontId="9" fillId="9" borderId="16" xfId="0" applyFont="1" applyFill="1" applyBorder="1" applyAlignment="1">
      <alignment vertical="center"/>
    </xf>
    <xf numFmtId="0" fontId="9" fillId="9" borderId="46" xfId="0" applyFont="1" applyFill="1" applyBorder="1" applyAlignment="1">
      <alignment vertical="center"/>
    </xf>
    <xf numFmtId="49" fontId="12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7" fillId="3" borderId="51" xfId="0" applyNumberFormat="1" applyFont="1" applyFill="1" applyBorder="1" applyAlignment="1">
      <alignment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/>
    </xf>
    <xf numFmtId="3" fontId="7" fillId="3" borderId="51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horizontal="center" vertical="center"/>
    </xf>
    <xf numFmtId="165" fontId="12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20" fillId="3" borderId="52" xfId="0" applyNumberFormat="1" applyFont="1" applyFill="1" applyBorder="1" applyAlignment="1">
      <alignment vertical="center" wrapText="1"/>
    </xf>
    <xf numFmtId="0" fontId="5" fillId="2" borderId="6" xfId="0" applyFont="1" applyFill="1" applyBorder="1"/>
    <xf numFmtId="0" fontId="0" fillId="0" borderId="0" xfId="0" applyNumberFormat="1"/>
    <xf numFmtId="0" fontId="0" fillId="0" borderId="0" xfId="0"/>
    <xf numFmtId="49" fontId="5" fillId="2" borderId="52" xfId="0" applyNumberFormat="1" applyFont="1" applyFill="1" applyBorder="1" applyAlignment="1">
      <alignment vertical="center" wrapText="1"/>
    </xf>
    <xf numFmtId="0" fontId="4" fillId="2" borderId="54" xfId="0" applyFont="1" applyFill="1" applyBorder="1" applyAlignment="1">
      <alignment wrapText="1"/>
    </xf>
    <xf numFmtId="0" fontId="4" fillId="2" borderId="7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/>
    </xf>
    <xf numFmtId="49" fontId="20" fillId="5" borderId="11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49" fontId="20" fillId="3" borderId="11" xfId="0" applyNumberFormat="1" applyFont="1" applyFill="1" applyBorder="1" applyAlignment="1">
      <alignment horizontal="center" vertical="center"/>
    </xf>
    <xf numFmtId="49" fontId="20" fillId="3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vertical="center"/>
    </xf>
    <xf numFmtId="3" fontId="5" fillId="2" borderId="11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14" fillId="2" borderId="39" xfId="0" applyFont="1" applyFill="1" applyBorder="1"/>
    <xf numFmtId="164" fontId="9" fillId="2" borderId="40" xfId="0" applyNumberFormat="1" applyFont="1" applyFill="1" applyBorder="1" applyAlignment="1">
      <alignment vertical="center"/>
    </xf>
    <xf numFmtId="0" fontId="23" fillId="0" borderId="0" xfId="0" applyFont="1"/>
    <xf numFmtId="0" fontId="14" fillId="2" borderId="0" xfId="0" applyFont="1" applyFill="1"/>
    <xf numFmtId="164" fontId="9" fillId="2" borderId="42" xfId="0" applyNumberFormat="1" applyFont="1" applyFill="1" applyBorder="1" applyAlignment="1">
      <alignment vertical="center"/>
    </xf>
    <xf numFmtId="0" fontId="14" fillId="2" borderId="44" xfId="0" applyFont="1" applyFill="1" applyBorder="1"/>
    <xf numFmtId="164" fontId="9" fillId="2" borderId="45" xfId="0" applyNumberFormat="1" applyFont="1" applyFill="1" applyBorder="1" applyAlignment="1">
      <alignment vertical="center"/>
    </xf>
    <xf numFmtId="0" fontId="14" fillId="0" borderId="0" xfId="0" applyNumberFormat="1" applyFont="1" applyAlignment="1"/>
    <xf numFmtId="164" fontId="9" fillId="2" borderId="16" xfId="0" applyNumberFormat="1" applyFont="1" applyFill="1" applyBorder="1" applyAlignment="1">
      <alignment vertical="center"/>
    </xf>
    <xf numFmtId="0" fontId="14" fillId="0" borderId="0" xfId="0" applyFont="1" applyAlignment="1"/>
    <xf numFmtId="0" fontId="0" fillId="0" borderId="4" xfId="0" applyFill="1" applyBorder="1"/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0" fontId="21" fillId="0" borderId="11" xfId="0" applyFont="1" applyFill="1" applyBorder="1" applyAlignment="1">
      <alignment vertical="center"/>
    </xf>
    <xf numFmtId="41" fontId="12" fillId="8" borderId="48" xfId="3" applyFont="1" applyFill="1" applyBorder="1" applyAlignment="1">
      <alignment vertical="center"/>
    </xf>
    <xf numFmtId="41" fontId="12" fillId="8" borderId="49" xfId="3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0" fontId="27" fillId="10" borderId="55" xfId="0" applyFont="1" applyFill="1" applyBorder="1" applyAlignment="1">
      <alignment horizontal="right" vertical="center" wrapText="1"/>
    </xf>
    <xf numFmtId="0" fontId="27" fillId="10" borderId="55" xfId="0" applyFont="1" applyFill="1" applyBorder="1" applyAlignment="1">
      <alignment horizontal="right" vertical="center"/>
    </xf>
    <xf numFmtId="17" fontId="27" fillId="10" borderId="55" xfId="0" applyNumberFormat="1" applyFont="1" applyFill="1" applyBorder="1" applyAlignment="1">
      <alignment horizontal="right"/>
    </xf>
    <xf numFmtId="3" fontId="27" fillId="0" borderId="55" xfId="0" applyNumberFormat="1" applyFont="1" applyBorder="1" applyAlignment="1">
      <alignment horizontal="right" vertical="center"/>
    </xf>
    <xf numFmtId="17" fontId="27" fillId="0" borderId="55" xfId="0" applyNumberFormat="1" applyFont="1" applyBorder="1" applyAlignment="1">
      <alignment horizontal="right" vertical="center"/>
    </xf>
    <xf numFmtId="3" fontId="27" fillId="0" borderId="55" xfId="0" applyNumberFormat="1" applyFont="1" applyFill="1" applyBorder="1" applyAlignment="1">
      <alignment horizontal="right" vertical="center"/>
    </xf>
    <xf numFmtId="0" fontId="27" fillId="0" borderId="55" xfId="0" applyFont="1" applyBorder="1" applyAlignment="1">
      <alignment horizontal="right" vertical="center" wrapText="1"/>
    </xf>
    <xf numFmtId="49" fontId="5" fillId="11" borderId="41" xfId="0" applyNumberFormat="1" applyFont="1" applyFill="1" applyBorder="1" applyAlignment="1">
      <alignment vertical="center"/>
    </xf>
    <xf numFmtId="49" fontId="5" fillId="11" borderId="43" xfId="0" applyNumberFormat="1" applyFont="1" applyFill="1" applyBorder="1" applyAlignment="1">
      <alignment vertical="center"/>
    </xf>
    <xf numFmtId="49" fontId="17" fillId="9" borderId="35" xfId="0" applyNumberFormat="1" applyFont="1" applyFill="1" applyBorder="1" applyAlignment="1">
      <alignment vertical="center"/>
    </xf>
    <xf numFmtId="0" fontId="12" fillId="9" borderId="36" xfId="0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49" fontId="7" fillId="3" borderId="5" xfId="0" applyNumberFormat="1" applyFont="1" applyFill="1" applyBorder="1" applyAlignment="1">
      <alignment wrapText="1"/>
    </xf>
    <xf numFmtId="0" fontId="7" fillId="4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5" fillId="2" borderId="50" xfId="0" applyNumberFormat="1" applyFont="1" applyFill="1" applyBorder="1" applyAlignment="1">
      <alignment horizontal="left"/>
    </xf>
    <xf numFmtId="49" fontId="5" fillId="2" borderId="53" xfId="0" applyNumberFormat="1" applyFont="1" applyFill="1" applyBorder="1" applyAlignment="1">
      <alignment horizontal="left"/>
    </xf>
  </cellXfs>
  <cellStyles count="10">
    <cellStyle name="Millares [0]" xfId="3" builtinId="6"/>
    <cellStyle name="Millares 2" xfId="9"/>
    <cellStyle name="Millares 3" xfId="2"/>
    <cellStyle name="Millares 4" xfId="7"/>
    <cellStyle name="Millares 5" xfId="1"/>
    <cellStyle name="Millares 6" xfId="5"/>
    <cellStyle name="Normal" xfId="0" builtinId="0"/>
    <cellStyle name="Normal 2" xfId="8"/>
    <cellStyle name="Normal 4" xfId="6"/>
    <cellStyle name="Normal 6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42" zoomScaleNormal="142" workbookViewId="0">
      <selection activeCell="C1" sqref="C1"/>
    </sheetView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2"/>
      <c r="C7" s="2"/>
      <c r="D7" s="2"/>
      <c r="E7" s="2"/>
      <c r="F7" s="2"/>
      <c r="G7" s="2"/>
    </row>
    <row r="8" spans="1:255" ht="15" customHeight="1">
      <c r="A8" s="2"/>
      <c r="B8" s="3"/>
      <c r="C8" s="4"/>
      <c r="D8" s="2"/>
      <c r="E8" s="4"/>
      <c r="F8" s="4"/>
      <c r="G8" s="4"/>
    </row>
    <row r="9" spans="1:255" s="78" customFormat="1" ht="15">
      <c r="A9" s="74"/>
      <c r="B9" s="75" t="s">
        <v>0</v>
      </c>
      <c r="C9" s="116" t="s">
        <v>73</v>
      </c>
      <c r="D9" s="76"/>
      <c r="E9" s="129" t="s">
        <v>61</v>
      </c>
      <c r="F9" s="130"/>
      <c r="G9" s="119">
        <v>14000</v>
      </c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  <c r="IU9" s="77"/>
    </row>
    <row r="10" spans="1:255" s="78" customFormat="1" ht="25.5" customHeight="1">
      <c r="A10" s="74"/>
      <c r="B10" s="79" t="s">
        <v>1</v>
      </c>
      <c r="C10" s="117" t="s">
        <v>60</v>
      </c>
      <c r="D10" s="76"/>
      <c r="E10" s="127" t="s">
        <v>2</v>
      </c>
      <c r="F10" s="128"/>
      <c r="G10" s="120" t="s">
        <v>76</v>
      </c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  <c r="IU10" s="77"/>
    </row>
    <row r="11" spans="1:255" s="78" customFormat="1" ht="18" customHeight="1">
      <c r="A11" s="74"/>
      <c r="B11" s="79" t="s">
        <v>52</v>
      </c>
      <c r="C11" s="117" t="s">
        <v>56</v>
      </c>
      <c r="D11" s="76"/>
      <c r="E11" s="127" t="s">
        <v>62</v>
      </c>
      <c r="F11" s="128"/>
      <c r="G11" s="121">
        <v>285</v>
      </c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  <c r="IQ11" s="77"/>
      <c r="IR11" s="77"/>
      <c r="IS11" s="77"/>
      <c r="IT11" s="77"/>
      <c r="IU11" s="77"/>
    </row>
    <row r="12" spans="1:255" s="78" customFormat="1" ht="11.25" customHeight="1">
      <c r="A12" s="74"/>
      <c r="B12" s="79" t="s">
        <v>53</v>
      </c>
      <c r="C12" s="117" t="s">
        <v>57</v>
      </c>
      <c r="D12" s="76"/>
      <c r="E12" s="135" t="s">
        <v>3</v>
      </c>
      <c r="F12" s="136"/>
      <c r="G12" s="119">
        <f>(G9*G11)</f>
        <v>3990000</v>
      </c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  <c r="IQ12" s="77"/>
      <c r="IR12" s="77"/>
      <c r="IS12" s="77"/>
      <c r="IT12" s="77"/>
      <c r="IU12" s="77"/>
    </row>
    <row r="13" spans="1:255" s="78" customFormat="1" ht="15">
      <c r="A13" s="74"/>
      <c r="B13" s="79" t="s">
        <v>54</v>
      </c>
      <c r="C13" s="117" t="s">
        <v>74</v>
      </c>
      <c r="D13" s="76"/>
      <c r="E13" s="127" t="s">
        <v>4</v>
      </c>
      <c r="F13" s="128"/>
      <c r="G13" s="122" t="s">
        <v>77</v>
      </c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  <c r="IN13" s="77"/>
      <c r="IO13" s="77"/>
      <c r="IP13" s="77"/>
      <c r="IQ13" s="77"/>
      <c r="IR13" s="77"/>
      <c r="IS13" s="77"/>
      <c r="IT13" s="77"/>
      <c r="IU13" s="77"/>
    </row>
    <row r="14" spans="1:255" s="78" customFormat="1" ht="27">
      <c r="A14" s="74"/>
      <c r="B14" s="79" t="s">
        <v>5</v>
      </c>
      <c r="C14" s="116" t="s">
        <v>75</v>
      </c>
      <c r="D14" s="76"/>
      <c r="E14" s="127" t="s">
        <v>6</v>
      </c>
      <c r="F14" s="128"/>
      <c r="G14" s="120" t="s">
        <v>78</v>
      </c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  <c r="IQ14" s="77"/>
      <c r="IR14" s="77"/>
      <c r="IS14" s="77"/>
      <c r="IT14" s="77"/>
      <c r="IU14" s="77"/>
    </row>
    <row r="15" spans="1:255" s="78" customFormat="1" ht="25.5" customHeight="1">
      <c r="A15" s="74"/>
      <c r="B15" s="79" t="s">
        <v>7</v>
      </c>
      <c r="C15" s="118">
        <v>44953</v>
      </c>
      <c r="D15" s="76"/>
      <c r="E15" s="131" t="s">
        <v>8</v>
      </c>
      <c r="F15" s="132"/>
      <c r="G15" s="122" t="s">
        <v>79</v>
      </c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  <c r="IP15" s="77"/>
      <c r="IQ15" s="77"/>
      <c r="IR15" s="77"/>
      <c r="IS15" s="77"/>
      <c r="IT15" s="77"/>
      <c r="IU15" s="77"/>
    </row>
    <row r="16" spans="1:255" ht="12" customHeight="1">
      <c r="A16" s="2"/>
      <c r="B16" s="80"/>
      <c r="C16" s="6"/>
      <c r="D16" s="7"/>
      <c r="E16" s="8"/>
      <c r="F16" s="8"/>
      <c r="G16" s="81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>
      <c r="A17" s="9"/>
      <c r="B17" s="133" t="s">
        <v>63</v>
      </c>
      <c r="C17" s="134"/>
      <c r="D17" s="134"/>
      <c r="E17" s="134"/>
      <c r="F17" s="134"/>
      <c r="G17" s="134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>
      <c r="A18" s="2"/>
      <c r="B18" s="10"/>
      <c r="C18" s="11"/>
      <c r="D18" s="11"/>
      <c r="E18" s="11"/>
      <c r="F18" s="12"/>
      <c r="G18" s="82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>
      <c r="A19" s="5"/>
      <c r="B19" s="83" t="s">
        <v>9</v>
      </c>
      <c r="C19" s="84"/>
      <c r="D19" s="85"/>
      <c r="E19" s="85"/>
      <c r="F19" s="86"/>
      <c r="G19" s="87"/>
    </row>
    <row r="20" spans="1:255" ht="24" customHeight="1">
      <c r="A20" s="5"/>
      <c r="B20" s="88" t="s">
        <v>10</v>
      </c>
      <c r="C20" s="89" t="s">
        <v>11</v>
      </c>
      <c r="D20" s="89" t="s">
        <v>12</v>
      </c>
      <c r="E20" s="88" t="s">
        <v>13</v>
      </c>
      <c r="F20" s="89" t="s">
        <v>14</v>
      </c>
      <c r="G20" s="88" t="s">
        <v>15</v>
      </c>
    </row>
    <row r="21" spans="1:255" s="111" customFormat="1" ht="12" customHeight="1">
      <c r="A21" s="105"/>
      <c r="B21" s="106" t="s">
        <v>80</v>
      </c>
      <c r="C21" s="107" t="s">
        <v>16</v>
      </c>
      <c r="D21" s="107">
        <v>1</v>
      </c>
      <c r="E21" s="107" t="s">
        <v>81</v>
      </c>
      <c r="F21" s="108">
        <v>25000</v>
      </c>
      <c r="G21" s="109">
        <f t="shared" ref="G21:G23" si="0">D21*F21</f>
        <v>25000</v>
      </c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0"/>
      <c r="DE21" s="110"/>
      <c r="DF21" s="110"/>
      <c r="DG21" s="110"/>
      <c r="DH21" s="110"/>
      <c r="DI21" s="110"/>
      <c r="DJ21" s="110"/>
      <c r="DK21" s="110"/>
      <c r="DL21" s="110"/>
      <c r="DM21" s="110"/>
      <c r="DN21" s="110"/>
      <c r="DO21" s="110"/>
      <c r="DP21" s="110"/>
      <c r="DQ21" s="110"/>
      <c r="DR21" s="110"/>
      <c r="DS21" s="110"/>
      <c r="DT21" s="110"/>
      <c r="DU21" s="110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  <c r="HJ21" s="110"/>
      <c r="HK21" s="110"/>
      <c r="HL21" s="110"/>
      <c r="HM21" s="110"/>
      <c r="HN21" s="110"/>
      <c r="HO21" s="110"/>
      <c r="HP21" s="110"/>
      <c r="HQ21" s="110"/>
      <c r="HR21" s="110"/>
      <c r="HS21" s="110"/>
      <c r="HT21" s="110"/>
      <c r="HU21" s="110"/>
      <c r="HV21" s="110"/>
      <c r="HW21" s="110"/>
      <c r="HX21" s="110"/>
      <c r="HY21" s="110"/>
      <c r="HZ21" s="110"/>
      <c r="IA21" s="110"/>
      <c r="IB21" s="110"/>
      <c r="IC21" s="110"/>
      <c r="ID21" s="110"/>
      <c r="IE21" s="110"/>
      <c r="IF21" s="110"/>
      <c r="IG21" s="110"/>
      <c r="IH21" s="110"/>
      <c r="II21" s="110"/>
      <c r="IJ21" s="110"/>
      <c r="IK21" s="110"/>
      <c r="IL21" s="110"/>
      <c r="IM21" s="110"/>
      <c r="IN21" s="110"/>
      <c r="IO21" s="110"/>
      <c r="IP21" s="110"/>
      <c r="IQ21" s="110"/>
      <c r="IR21" s="110"/>
      <c r="IS21" s="110"/>
      <c r="IT21" s="110"/>
      <c r="IU21" s="110"/>
    </row>
    <row r="22" spans="1:255" s="111" customFormat="1" ht="12" customHeight="1">
      <c r="A22" s="105"/>
      <c r="B22" s="106" t="s">
        <v>82</v>
      </c>
      <c r="C22" s="107" t="s">
        <v>16</v>
      </c>
      <c r="D22" s="107">
        <v>0.3</v>
      </c>
      <c r="E22" s="107" t="s">
        <v>83</v>
      </c>
      <c r="F22" s="108">
        <v>30000</v>
      </c>
      <c r="G22" s="109">
        <f t="shared" si="0"/>
        <v>9000</v>
      </c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10"/>
      <c r="DI22" s="110"/>
      <c r="DJ22" s="110"/>
      <c r="DK22" s="110"/>
      <c r="DL22" s="110"/>
      <c r="DM22" s="110"/>
      <c r="DN22" s="110"/>
      <c r="DO22" s="110"/>
      <c r="DP22" s="110"/>
      <c r="DQ22" s="110"/>
      <c r="DR22" s="110"/>
      <c r="DS22" s="110"/>
      <c r="DT22" s="110"/>
      <c r="DU22" s="110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  <c r="HJ22" s="110"/>
      <c r="HK22" s="110"/>
      <c r="HL22" s="110"/>
      <c r="HM22" s="110"/>
      <c r="HN22" s="110"/>
      <c r="HO22" s="110"/>
      <c r="HP22" s="110"/>
      <c r="HQ22" s="110"/>
      <c r="HR22" s="110"/>
      <c r="HS22" s="110"/>
      <c r="HT22" s="110"/>
      <c r="HU22" s="110"/>
      <c r="HV22" s="110"/>
      <c r="HW22" s="110"/>
      <c r="HX22" s="110"/>
      <c r="HY22" s="110"/>
      <c r="HZ22" s="110"/>
      <c r="IA22" s="110"/>
      <c r="IB22" s="110"/>
      <c r="IC22" s="110"/>
      <c r="ID22" s="110"/>
      <c r="IE22" s="110"/>
      <c r="IF22" s="110"/>
      <c r="IG22" s="110"/>
      <c r="IH22" s="110"/>
      <c r="II22" s="110"/>
      <c r="IJ22" s="110"/>
      <c r="IK22" s="110"/>
      <c r="IL22" s="110"/>
      <c r="IM22" s="110"/>
      <c r="IN22" s="110"/>
      <c r="IO22" s="110"/>
      <c r="IP22" s="110"/>
      <c r="IQ22" s="110"/>
      <c r="IR22" s="110"/>
      <c r="IS22" s="110"/>
      <c r="IT22" s="110"/>
      <c r="IU22" s="110"/>
    </row>
    <row r="23" spans="1:255" s="111" customFormat="1" ht="12" customHeight="1">
      <c r="A23" s="105"/>
      <c r="B23" s="106" t="s">
        <v>84</v>
      </c>
      <c r="C23" s="107" t="s">
        <v>16</v>
      </c>
      <c r="D23" s="107">
        <v>9</v>
      </c>
      <c r="E23" s="107" t="s">
        <v>85</v>
      </c>
      <c r="F23" s="108">
        <v>25000</v>
      </c>
      <c r="G23" s="109">
        <f t="shared" si="0"/>
        <v>225000</v>
      </c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  <c r="DN23" s="110"/>
      <c r="DO23" s="110"/>
      <c r="DP23" s="110"/>
      <c r="DQ23" s="110"/>
      <c r="DR23" s="110"/>
      <c r="DS23" s="110"/>
      <c r="DT23" s="110"/>
      <c r="DU23" s="110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  <c r="HJ23" s="110"/>
      <c r="HK23" s="110"/>
      <c r="HL23" s="110"/>
      <c r="HM23" s="110"/>
      <c r="HN23" s="110"/>
      <c r="HO23" s="110"/>
      <c r="HP23" s="110"/>
      <c r="HQ23" s="110"/>
      <c r="HR23" s="110"/>
      <c r="HS23" s="110"/>
      <c r="HT23" s="110"/>
      <c r="HU23" s="110"/>
      <c r="HV23" s="110"/>
      <c r="HW23" s="110"/>
      <c r="HX23" s="110"/>
      <c r="HY23" s="110"/>
      <c r="HZ23" s="110"/>
      <c r="IA23" s="110"/>
      <c r="IB23" s="110"/>
      <c r="IC23" s="110"/>
      <c r="ID23" s="110"/>
      <c r="IE23" s="110"/>
      <c r="IF23" s="110"/>
      <c r="IG23" s="110"/>
      <c r="IH23" s="110"/>
      <c r="II23" s="110"/>
      <c r="IJ23" s="110"/>
      <c r="IK23" s="110"/>
      <c r="IL23" s="110"/>
      <c r="IM23" s="110"/>
      <c r="IN23" s="110"/>
      <c r="IO23" s="110"/>
      <c r="IP23" s="110"/>
      <c r="IQ23" s="110"/>
      <c r="IR23" s="110"/>
      <c r="IS23" s="110"/>
      <c r="IT23" s="110"/>
      <c r="IU23" s="110"/>
    </row>
    <row r="24" spans="1:255" ht="11.25" customHeight="1">
      <c r="B24" s="16" t="s">
        <v>17</v>
      </c>
      <c r="C24" s="17"/>
      <c r="D24" s="17"/>
      <c r="E24" s="17"/>
      <c r="F24" s="18"/>
      <c r="G24" s="19">
        <f>SUM(G21:G23)</f>
        <v>259000</v>
      </c>
    </row>
    <row r="25" spans="1:255" ht="15.75" customHeight="1">
      <c r="A25" s="5"/>
      <c r="B25" s="115"/>
      <c r="C25" s="14"/>
      <c r="D25" s="14"/>
      <c r="E25" s="14"/>
      <c r="F25" s="15"/>
      <c r="G25" s="15"/>
      <c r="K25" s="67"/>
    </row>
    <row r="26" spans="1:255" ht="12" customHeight="1">
      <c r="A26" s="5"/>
      <c r="B26" s="83" t="s">
        <v>18</v>
      </c>
      <c r="C26" s="84"/>
      <c r="D26" s="85"/>
      <c r="E26" s="85"/>
      <c r="F26" s="86"/>
      <c r="G26" s="87"/>
    </row>
    <row r="27" spans="1:255" ht="24" customHeight="1">
      <c r="A27" s="5"/>
      <c r="B27" s="88" t="s">
        <v>10</v>
      </c>
      <c r="C27" s="89" t="s">
        <v>11</v>
      </c>
      <c r="D27" s="89" t="s">
        <v>12</v>
      </c>
      <c r="E27" s="88" t="s">
        <v>13</v>
      </c>
      <c r="F27" s="89" t="s">
        <v>14</v>
      </c>
      <c r="G27" s="88" t="s">
        <v>15</v>
      </c>
    </row>
    <row r="28" spans="1:255" s="78" customFormat="1" ht="12" customHeight="1">
      <c r="A28" s="74"/>
      <c r="B28" s="90"/>
      <c r="C28" s="91"/>
      <c r="D28" s="91"/>
      <c r="E28" s="91"/>
      <c r="F28" s="92"/>
      <c r="G28" s="93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  <c r="EO28" s="77"/>
      <c r="EP28" s="77"/>
      <c r="EQ28" s="77"/>
      <c r="ER28" s="77"/>
      <c r="ES28" s="77"/>
      <c r="ET28" s="77"/>
      <c r="EU28" s="77"/>
      <c r="EV28" s="77"/>
      <c r="EW28" s="77"/>
      <c r="EX28" s="77"/>
      <c r="EY28" s="77"/>
      <c r="EZ28" s="77"/>
      <c r="FA28" s="77"/>
      <c r="FB28" s="77"/>
      <c r="FC28" s="77"/>
      <c r="FD28" s="77"/>
      <c r="FE28" s="77"/>
      <c r="FF28" s="77"/>
      <c r="FG28" s="77"/>
      <c r="FH28" s="77"/>
      <c r="FI28" s="77"/>
      <c r="FJ28" s="77"/>
      <c r="FK28" s="77"/>
      <c r="FL28" s="77"/>
      <c r="FM28" s="77"/>
      <c r="FN28" s="77"/>
      <c r="FO28" s="77"/>
      <c r="FP28" s="77"/>
      <c r="FQ28" s="77"/>
      <c r="FR28" s="77"/>
      <c r="FS28" s="77"/>
      <c r="FT28" s="77"/>
      <c r="FU28" s="77"/>
      <c r="FV28" s="77"/>
      <c r="FW28" s="77"/>
      <c r="FX28" s="77"/>
      <c r="FY28" s="77"/>
      <c r="FZ28" s="77"/>
      <c r="GA28" s="77"/>
      <c r="GB28" s="77"/>
      <c r="GC28" s="77"/>
      <c r="GD28" s="77"/>
      <c r="GE28" s="77"/>
      <c r="GF28" s="77"/>
      <c r="GG28" s="77"/>
      <c r="GH28" s="77"/>
      <c r="GI28" s="77"/>
      <c r="GJ28" s="77"/>
      <c r="GK28" s="77"/>
      <c r="GL28" s="77"/>
      <c r="GM28" s="77"/>
      <c r="GN28" s="77"/>
      <c r="GO28" s="77"/>
      <c r="GP28" s="77"/>
      <c r="GQ28" s="77"/>
      <c r="GR28" s="77"/>
      <c r="GS28" s="77"/>
      <c r="GT28" s="77"/>
      <c r="GU28" s="77"/>
      <c r="GV28" s="77"/>
      <c r="GW28" s="77"/>
      <c r="GX28" s="77"/>
      <c r="GY28" s="77"/>
      <c r="GZ28" s="77"/>
      <c r="HA28" s="77"/>
      <c r="HB28" s="77"/>
      <c r="HC28" s="77"/>
      <c r="HD28" s="77"/>
      <c r="HE28" s="77"/>
      <c r="HF28" s="77"/>
      <c r="HG28" s="77"/>
      <c r="HH28" s="77"/>
      <c r="HI28" s="77"/>
      <c r="HJ28" s="77"/>
      <c r="HK28" s="77"/>
      <c r="HL28" s="77"/>
      <c r="HM28" s="77"/>
      <c r="HN28" s="77"/>
      <c r="HO28" s="77"/>
      <c r="HP28" s="77"/>
      <c r="HQ28" s="77"/>
      <c r="HR28" s="77"/>
      <c r="HS28" s="77"/>
      <c r="HT28" s="77"/>
      <c r="HU28" s="77"/>
      <c r="HV28" s="77"/>
      <c r="HW28" s="77"/>
      <c r="HX28" s="77"/>
      <c r="HY28" s="77"/>
      <c r="HZ28" s="77"/>
      <c r="IA28" s="77"/>
      <c r="IB28" s="77"/>
      <c r="IC28" s="77"/>
      <c r="ID28" s="77"/>
      <c r="IE28" s="77"/>
      <c r="IF28" s="77"/>
      <c r="IG28" s="77"/>
      <c r="IH28" s="77"/>
      <c r="II28" s="77"/>
      <c r="IJ28" s="77"/>
      <c r="IK28" s="77"/>
      <c r="IL28" s="77"/>
      <c r="IM28" s="77"/>
      <c r="IN28" s="77"/>
      <c r="IO28" s="77"/>
      <c r="IP28" s="77"/>
      <c r="IQ28" s="77"/>
      <c r="IR28" s="77"/>
      <c r="IS28" s="77"/>
      <c r="IT28" s="77"/>
      <c r="IU28" s="77"/>
    </row>
    <row r="29" spans="1:255" ht="11.25" customHeight="1">
      <c r="B29" s="16" t="s">
        <v>19</v>
      </c>
      <c r="C29" s="17"/>
      <c r="D29" s="17"/>
      <c r="E29" s="17"/>
      <c r="F29" s="18"/>
      <c r="G29" s="19">
        <f>SUM(G28)</f>
        <v>0</v>
      </c>
    </row>
    <row r="30" spans="1:255" ht="15.75" customHeight="1">
      <c r="A30" s="5"/>
      <c r="B30" s="13"/>
      <c r="C30" s="14"/>
      <c r="D30" s="14"/>
      <c r="E30" s="14"/>
      <c r="F30" s="15"/>
      <c r="G30" s="15"/>
      <c r="K30" s="67"/>
    </row>
    <row r="31" spans="1:255" ht="12" customHeight="1">
      <c r="A31" s="5"/>
      <c r="B31" s="83" t="s">
        <v>20</v>
      </c>
      <c r="C31" s="84"/>
      <c r="D31" s="85"/>
      <c r="E31" s="85"/>
      <c r="F31" s="86"/>
      <c r="G31" s="87"/>
    </row>
    <row r="32" spans="1:255" ht="24" customHeight="1">
      <c r="A32" s="5"/>
      <c r="B32" s="88" t="s">
        <v>10</v>
      </c>
      <c r="C32" s="89" t="s">
        <v>11</v>
      </c>
      <c r="D32" s="89" t="s">
        <v>12</v>
      </c>
      <c r="E32" s="88" t="s">
        <v>13</v>
      </c>
      <c r="F32" s="89" t="s">
        <v>14</v>
      </c>
      <c r="G32" s="88" t="s">
        <v>15</v>
      </c>
    </row>
    <row r="33" spans="1:255" s="111" customFormat="1" ht="12" customHeight="1">
      <c r="A33" s="105"/>
      <c r="B33" s="106" t="s">
        <v>86</v>
      </c>
      <c r="C33" s="107" t="s">
        <v>87</v>
      </c>
      <c r="D33" s="107">
        <v>0.5</v>
      </c>
      <c r="E33" s="107" t="s">
        <v>88</v>
      </c>
      <c r="F33" s="108">
        <v>120000</v>
      </c>
      <c r="G33" s="109">
        <f t="shared" ref="G33:G43" si="1">+F33*D33</f>
        <v>60000</v>
      </c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10"/>
      <c r="CI33" s="110"/>
      <c r="CJ33" s="110"/>
      <c r="CK33" s="110"/>
      <c r="CL33" s="110"/>
      <c r="CM33" s="110"/>
      <c r="CN33" s="110"/>
      <c r="CO33" s="110"/>
      <c r="CP33" s="110"/>
      <c r="CQ33" s="110"/>
      <c r="CR33" s="110"/>
      <c r="CS33" s="110"/>
      <c r="CT33" s="110"/>
      <c r="CU33" s="110"/>
      <c r="CV33" s="110"/>
      <c r="CW33" s="110"/>
      <c r="CX33" s="110"/>
      <c r="CY33" s="110"/>
      <c r="CZ33" s="110"/>
      <c r="DA33" s="110"/>
      <c r="DB33" s="110"/>
      <c r="DC33" s="110"/>
      <c r="DD33" s="110"/>
      <c r="DE33" s="110"/>
      <c r="DF33" s="110"/>
      <c r="DG33" s="110"/>
      <c r="DH33" s="110"/>
      <c r="DI33" s="110"/>
      <c r="DJ33" s="110"/>
      <c r="DK33" s="110"/>
      <c r="DL33" s="110"/>
      <c r="DM33" s="110"/>
      <c r="DN33" s="110"/>
      <c r="DO33" s="110"/>
      <c r="DP33" s="110"/>
      <c r="DQ33" s="110"/>
      <c r="DR33" s="110"/>
      <c r="DS33" s="110"/>
      <c r="DT33" s="110"/>
      <c r="DU33" s="110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  <c r="HJ33" s="110"/>
      <c r="HK33" s="110"/>
      <c r="HL33" s="110"/>
      <c r="HM33" s="110"/>
      <c r="HN33" s="110"/>
      <c r="HO33" s="110"/>
      <c r="HP33" s="110"/>
      <c r="HQ33" s="110"/>
      <c r="HR33" s="110"/>
      <c r="HS33" s="110"/>
      <c r="HT33" s="110"/>
      <c r="HU33" s="110"/>
      <c r="HV33" s="110"/>
      <c r="HW33" s="110"/>
      <c r="HX33" s="110"/>
      <c r="HY33" s="110"/>
      <c r="HZ33" s="110"/>
      <c r="IA33" s="110"/>
      <c r="IB33" s="110"/>
      <c r="IC33" s="110"/>
      <c r="ID33" s="110"/>
      <c r="IE33" s="110"/>
      <c r="IF33" s="110"/>
      <c r="IG33" s="110"/>
      <c r="IH33" s="110"/>
      <c r="II33" s="110"/>
      <c r="IJ33" s="110"/>
      <c r="IK33" s="110"/>
      <c r="IL33" s="110"/>
      <c r="IM33" s="110"/>
      <c r="IN33" s="110"/>
      <c r="IO33" s="110"/>
      <c r="IP33" s="110"/>
      <c r="IQ33" s="110"/>
      <c r="IR33" s="110"/>
      <c r="IS33" s="110"/>
      <c r="IT33" s="110"/>
      <c r="IU33" s="110"/>
    </row>
    <row r="34" spans="1:255" s="111" customFormat="1" ht="12" customHeight="1">
      <c r="A34" s="105"/>
      <c r="B34" s="106" t="s">
        <v>89</v>
      </c>
      <c r="C34" s="107" t="s">
        <v>87</v>
      </c>
      <c r="D34" s="107">
        <v>0.1</v>
      </c>
      <c r="E34" s="107" t="s">
        <v>88</v>
      </c>
      <c r="F34" s="108">
        <v>200000</v>
      </c>
      <c r="G34" s="109">
        <f t="shared" si="1"/>
        <v>20000</v>
      </c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  <c r="BM34" s="110"/>
      <c r="BN34" s="110"/>
      <c r="BO34" s="110"/>
      <c r="BP34" s="110"/>
      <c r="BQ34" s="110"/>
      <c r="BR34" s="110"/>
      <c r="BS34" s="110"/>
      <c r="BT34" s="110"/>
      <c r="BU34" s="110"/>
      <c r="BV34" s="110"/>
      <c r="BW34" s="110"/>
      <c r="BX34" s="110"/>
      <c r="BY34" s="110"/>
      <c r="BZ34" s="110"/>
      <c r="CA34" s="110"/>
      <c r="CB34" s="110"/>
      <c r="CC34" s="110"/>
      <c r="CD34" s="110"/>
      <c r="CE34" s="110"/>
      <c r="CF34" s="110"/>
      <c r="CG34" s="110"/>
      <c r="CH34" s="110"/>
      <c r="CI34" s="110"/>
      <c r="CJ34" s="110"/>
      <c r="CK34" s="110"/>
      <c r="CL34" s="110"/>
      <c r="CM34" s="110"/>
      <c r="CN34" s="110"/>
      <c r="CO34" s="110"/>
      <c r="CP34" s="110"/>
      <c r="CQ34" s="110"/>
      <c r="CR34" s="110"/>
      <c r="CS34" s="110"/>
      <c r="CT34" s="110"/>
      <c r="CU34" s="110"/>
      <c r="CV34" s="110"/>
      <c r="CW34" s="110"/>
      <c r="CX34" s="110"/>
      <c r="CY34" s="110"/>
      <c r="CZ34" s="110"/>
      <c r="DA34" s="110"/>
      <c r="DB34" s="110"/>
      <c r="DC34" s="110"/>
      <c r="DD34" s="110"/>
      <c r="DE34" s="110"/>
      <c r="DF34" s="110"/>
      <c r="DG34" s="110"/>
      <c r="DH34" s="110"/>
      <c r="DI34" s="110"/>
      <c r="DJ34" s="110"/>
      <c r="DK34" s="110"/>
      <c r="DL34" s="110"/>
      <c r="DM34" s="110"/>
      <c r="DN34" s="110"/>
      <c r="DO34" s="110"/>
      <c r="DP34" s="110"/>
      <c r="DQ34" s="110"/>
      <c r="DR34" s="110"/>
      <c r="DS34" s="110"/>
      <c r="DT34" s="110"/>
      <c r="DU34" s="110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  <c r="HJ34" s="110"/>
      <c r="HK34" s="110"/>
      <c r="HL34" s="110"/>
      <c r="HM34" s="110"/>
      <c r="HN34" s="110"/>
      <c r="HO34" s="110"/>
      <c r="HP34" s="110"/>
      <c r="HQ34" s="110"/>
      <c r="HR34" s="110"/>
      <c r="HS34" s="110"/>
      <c r="HT34" s="110"/>
      <c r="HU34" s="110"/>
      <c r="HV34" s="110"/>
      <c r="HW34" s="110"/>
      <c r="HX34" s="110"/>
      <c r="HY34" s="110"/>
      <c r="HZ34" s="110"/>
      <c r="IA34" s="110"/>
      <c r="IB34" s="110"/>
      <c r="IC34" s="110"/>
      <c r="ID34" s="110"/>
      <c r="IE34" s="110"/>
      <c r="IF34" s="110"/>
      <c r="IG34" s="110"/>
      <c r="IH34" s="110"/>
      <c r="II34" s="110"/>
      <c r="IJ34" s="110"/>
      <c r="IK34" s="110"/>
      <c r="IL34" s="110"/>
      <c r="IM34" s="110"/>
      <c r="IN34" s="110"/>
      <c r="IO34" s="110"/>
      <c r="IP34" s="110"/>
      <c r="IQ34" s="110"/>
      <c r="IR34" s="110"/>
      <c r="IS34" s="110"/>
      <c r="IT34" s="110"/>
      <c r="IU34" s="110"/>
    </row>
    <row r="35" spans="1:255" s="111" customFormat="1" ht="12" customHeight="1">
      <c r="A35" s="105"/>
      <c r="B35" s="106" t="s">
        <v>90</v>
      </c>
      <c r="C35" s="107" t="s">
        <v>87</v>
      </c>
      <c r="D35" s="107">
        <v>0.3</v>
      </c>
      <c r="E35" s="107" t="s">
        <v>88</v>
      </c>
      <c r="F35" s="108">
        <v>150000</v>
      </c>
      <c r="G35" s="109">
        <f t="shared" si="1"/>
        <v>45000</v>
      </c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0"/>
      <c r="CD35" s="110"/>
      <c r="CE35" s="110"/>
      <c r="CF35" s="110"/>
      <c r="CG35" s="110"/>
      <c r="CH35" s="110"/>
      <c r="CI35" s="110"/>
      <c r="CJ35" s="110"/>
      <c r="CK35" s="110"/>
      <c r="CL35" s="110"/>
      <c r="CM35" s="110"/>
      <c r="CN35" s="110"/>
      <c r="CO35" s="110"/>
      <c r="CP35" s="110"/>
      <c r="CQ35" s="110"/>
      <c r="CR35" s="110"/>
      <c r="CS35" s="110"/>
      <c r="CT35" s="110"/>
      <c r="CU35" s="110"/>
      <c r="CV35" s="110"/>
      <c r="CW35" s="110"/>
      <c r="CX35" s="110"/>
      <c r="CY35" s="110"/>
      <c r="CZ35" s="110"/>
      <c r="DA35" s="110"/>
      <c r="DB35" s="110"/>
      <c r="DC35" s="110"/>
      <c r="DD35" s="110"/>
      <c r="DE35" s="110"/>
      <c r="DF35" s="110"/>
      <c r="DG35" s="110"/>
      <c r="DH35" s="110"/>
      <c r="DI35" s="110"/>
      <c r="DJ35" s="110"/>
      <c r="DK35" s="110"/>
      <c r="DL35" s="110"/>
      <c r="DM35" s="110"/>
      <c r="DN35" s="110"/>
      <c r="DO35" s="110"/>
      <c r="DP35" s="110"/>
      <c r="DQ35" s="110"/>
      <c r="DR35" s="110"/>
      <c r="DS35" s="110"/>
      <c r="DT35" s="110"/>
      <c r="DU35" s="110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  <c r="HJ35" s="110"/>
      <c r="HK35" s="110"/>
      <c r="HL35" s="110"/>
      <c r="HM35" s="110"/>
      <c r="HN35" s="110"/>
      <c r="HO35" s="110"/>
      <c r="HP35" s="110"/>
      <c r="HQ35" s="110"/>
      <c r="HR35" s="110"/>
      <c r="HS35" s="110"/>
      <c r="HT35" s="110"/>
      <c r="HU35" s="110"/>
      <c r="HV35" s="110"/>
      <c r="HW35" s="110"/>
      <c r="HX35" s="110"/>
      <c r="HY35" s="110"/>
      <c r="HZ35" s="110"/>
      <c r="IA35" s="110"/>
      <c r="IB35" s="110"/>
      <c r="IC35" s="110"/>
      <c r="ID35" s="110"/>
      <c r="IE35" s="110"/>
      <c r="IF35" s="110"/>
      <c r="IG35" s="110"/>
      <c r="IH35" s="110"/>
      <c r="II35" s="110"/>
      <c r="IJ35" s="110"/>
      <c r="IK35" s="110"/>
      <c r="IL35" s="110"/>
      <c r="IM35" s="110"/>
      <c r="IN35" s="110"/>
      <c r="IO35" s="110"/>
      <c r="IP35" s="110"/>
      <c r="IQ35" s="110"/>
      <c r="IR35" s="110"/>
      <c r="IS35" s="110"/>
      <c r="IT35" s="110"/>
      <c r="IU35" s="110"/>
    </row>
    <row r="36" spans="1:255" s="111" customFormat="1" ht="12" customHeight="1">
      <c r="A36" s="105"/>
      <c r="B36" s="106" t="s">
        <v>91</v>
      </c>
      <c r="C36" s="107" t="s">
        <v>87</v>
      </c>
      <c r="D36" s="107">
        <v>0.4</v>
      </c>
      <c r="E36" s="107" t="s">
        <v>92</v>
      </c>
      <c r="F36" s="108">
        <v>180000</v>
      </c>
      <c r="G36" s="109">
        <f t="shared" si="1"/>
        <v>72000</v>
      </c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110"/>
      <c r="DA36" s="110"/>
      <c r="DB36" s="110"/>
      <c r="DC36" s="110"/>
      <c r="DD36" s="110"/>
      <c r="DE36" s="110"/>
      <c r="DF36" s="110"/>
      <c r="DG36" s="110"/>
      <c r="DH36" s="110"/>
      <c r="DI36" s="110"/>
      <c r="DJ36" s="110"/>
      <c r="DK36" s="110"/>
      <c r="DL36" s="110"/>
      <c r="DM36" s="110"/>
      <c r="DN36" s="110"/>
      <c r="DO36" s="110"/>
      <c r="DP36" s="110"/>
      <c r="DQ36" s="110"/>
      <c r="DR36" s="110"/>
      <c r="DS36" s="110"/>
      <c r="DT36" s="110"/>
      <c r="DU36" s="110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  <c r="HJ36" s="110"/>
      <c r="HK36" s="110"/>
      <c r="HL36" s="110"/>
      <c r="HM36" s="110"/>
      <c r="HN36" s="110"/>
      <c r="HO36" s="110"/>
      <c r="HP36" s="110"/>
      <c r="HQ36" s="110"/>
      <c r="HR36" s="110"/>
      <c r="HS36" s="110"/>
      <c r="HT36" s="110"/>
      <c r="HU36" s="110"/>
      <c r="HV36" s="110"/>
      <c r="HW36" s="110"/>
      <c r="HX36" s="110"/>
      <c r="HY36" s="110"/>
      <c r="HZ36" s="110"/>
      <c r="IA36" s="110"/>
      <c r="IB36" s="110"/>
      <c r="IC36" s="110"/>
      <c r="ID36" s="110"/>
      <c r="IE36" s="110"/>
      <c r="IF36" s="110"/>
      <c r="IG36" s="110"/>
      <c r="IH36" s="110"/>
      <c r="II36" s="110"/>
      <c r="IJ36" s="110"/>
      <c r="IK36" s="110"/>
      <c r="IL36" s="110"/>
      <c r="IM36" s="110"/>
      <c r="IN36" s="110"/>
      <c r="IO36" s="110"/>
      <c r="IP36" s="110"/>
      <c r="IQ36" s="110"/>
      <c r="IR36" s="110"/>
      <c r="IS36" s="110"/>
      <c r="IT36" s="110"/>
      <c r="IU36" s="110"/>
    </row>
    <row r="37" spans="1:255" s="111" customFormat="1" ht="12" customHeight="1">
      <c r="A37" s="105"/>
      <c r="B37" s="106" t="s">
        <v>90</v>
      </c>
      <c r="C37" s="107" t="s">
        <v>87</v>
      </c>
      <c r="D37" s="107">
        <v>0.4</v>
      </c>
      <c r="E37" s="107" t="s">
        <v>92</v>
      </c>
      <c r="F37" s="108">
        <v>150000</v>
      </c>
      <c r="G37" s="109">
        <f t="shared" si="1"/>
        <v>60000</v>
      </c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0"/>
      <c r="CL37" s="110"/>
      <c r="CM37" s="110"/>
      <c r="CN37" s="110"/>
      <c r="CO37" s="110"/>
      <c r="CP37" s="110"/>
      <c r="CQ37" s="110"/>
      <c r="CR37" s="110"/>
      <c r="CS37" s="110"/>
      <c r="CT37" s="110"/>
      <c r="CU37" s="110"/>
      <c r="CV37" s="110"/>
      <c r="CW37" s="110"/>
      <c r="CX37" s="110"/>
      <c r="CY37" s="110"/>
      <c r="CZ37" s="110"/>
      <c r="DA37" s="110"/>
      <c r="DB37" s="110"/>
      <c r="DC37" s="110"/>
      <c r="DD37" s="110"/>
      <c r="DE37" s="110"/>
      <c r="DF37" s="110"/>
      <c r="DG37" s="110"/>
      <c r="DH37" s="110"/>
      <c r="DI37" s="110"/>
      <c r="DJ37" s="110"/>
      <c r="DK37" s="110"/>
      <c r="DL37" s="110"/>
      <c r="DM37" s="110"/>
      <c r="DN37" s="110"/>
      <c r="DO37" s="110"/>
      <c r="DP37" s="110"/>
      <c r="DQ37" s="110"/>
      <c r="DR37" s="110"/>
      <c r="DS37" s="110"/>
      <c r="DT37" s="110"/>
      <c r="DU37" s="110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  <c r="HJ37" s="110"/>
      <c r="HK37" s="110"/>
      <c r="HL37" s="110"/>
      <c r="HM37" s="110"/>
      <c r="HN37" s="110"/>
      <c r="HO37" s="110"/>
      <c r="HP37" s="110"/>
      <c r="HQ37" s="110"/>
      <c r="HR37" s="110"/>
      <c r="HS37" s="110"/>
      <c r="HT37" s="110"/>
      <c r="HU37" s="110"/>
      <c r="HV37" s="110"/>
      <c r="HW37" s="110"/>
      <c r="HX37" s="110"/>
      <c r="HY37" s="110"/>
      <c r="HZ37" s="110"/>
      <c r="IA37" s="110"/>
      <c r="IB37" s="110"/>
      <c r="IC37" s="110"/>
      <c r="ID37" s="110"/>
      <c r="IE37" s="110"/>
      <c r="IF37" s="110"/>
      <c r="IG37" s="110"/>
      <c r="IH37" s="110"/>
      <c r="II37" s="110"/>
      <c r="IJ37" s="110"/>
      <c r="IK37" s="110"/>
      <c r="IL37" s="110"/>
      <c r="IM37" s="110"/>
      <c r="IN37" s="110"/>
      <c r="IO37" s="110"/>
      <c r="IP37" s="110"/>
      <c r="IQ37" s="110"/>
      <c r="IR37" s="110"/>
      <c r="IS37" s="110"/>
      <c r="IT37" s="110"/>
      <c r="IU37" s="110"/>
    </row>
    <row r="38" spans="1:255" s="111" customFormat="1" ht="12" customHeight="1">
      <c r="A38" s="105"/>
      <c r="B38" s="106" t="s">
        <v>93</v>
      </c>
      <c r="C38" s="107" t="s">
        <v>87</v>
      </c>
      <c r="D38" s="107">
        <v>0.2</v>
      </c>
      <c r="E38" s="107" t="s">
        <v>94</v>
      </c>
      <c r="F38" s="108">
        <v>150000</v>
      </c>
      <c r="G38" s="109">
        <f t="shared" si="1"/>
        <v>30000</v>
      </c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/>
      <c r="CM38" s="110"/>
      <c r="CN38" s="110"/>
      <c r="CO38" s="110"/>
      <c r="CP38" s="110"/>
      <c r="CQ38" s="110"/>
      <c r="CR38" s="110"/>
      <c r="CS38" s="110"/>
      <c r="CT38" s="110"/>
      <c r="CU38" s="110"/>
      <c r="CV38" s="110"/>
      <c r="CW38" s="110"/>
      <c r="CX38" s="110"/>
      <c r="CY38" s="110"/>
      <c r="CZ38" s="110"/>
      <c r="DA38" s="110"/>
      <c r="DB38" s="110"/>
      <c r="DC38" s="110"/>
      <c r="DD38" s="110"/>
      <c r="DE38" s="110"/>
      <c r="DF38" s="110"/>
      <c r="DG38" s="110"/>
      <c r="DH38" s="110"/>
      <c r="DI38" s="110"/>
      <c r="DJ38" s="110"/>
      <c r="DK38" s="110"/>
      <c r="DL38" s="110"/>
      <c r="DM38" s="110"/>
      <c r="DN38" s="110"/>
      <c r="DO38" s="110"/>
      <c r="DP38" s="110"/>
      <c r="DQ38" s="110"/>
      <c r="DR38" s="110"/>
      <c r="DS38" s="110"/>
      <c r="DT38" s="110"/>
      <c r="DU38" s="110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  <c r="HJ38" s="110"/>
      <c r="HK38" s="110"/>
      <c r="HL38" s="110"/>
      <c r="HM38" s="110"/>
      <c r="HN38" s="110"/>
      <c r="HO38" s="110"/>
      <c r="HP38" s="110"/>
      <c r="HQ38" s="110"/>
      <c r="HR38" s="110"/>
      <c r="HS38" s="110"/>
      <c r="HT38" s="110"/>
      <c r="HU38" s="110"/>
      <c r="HV38" s="110"/>
      <c r="HW38" s="110"/>
      <c r="HX38" s="110"/>
      <c r="HY38" s="110"/>
      <c r="HZ38" s="110"/>
      <c r="IA38" s="110"/>
      <c r="IB38" s="110"/>
      <c r="IC38" s="110"/>
      <c r="ID38" s="110"/>
      <c r="IE38" s="110"/>
      <c r="IF38" s="110"/>
      <c r="IG38" s="110"/>
      <c r="IH38" s="110"/>
      <c r="II38" s="110"/>
      <c r="IJ38" s="110"/>
      <c r="IK38" s="110"/>
      <c r="IL38" s="110"/>
      <c r="IM38" s="110"/>
      <c r="IN38" s="110"/>
      <c r="IO38" s="110"/>
      <c r="IP38" s="110"/>
      <c r="IQ38" s="110"/>
      <c r="IR38" s="110"/>
      <c r="IS38" s="110"/>
      <c r="IT38" s="110"/>
      <c r="IU38" s="110"/>
    </row>
    <row r="39" spans="1:255" s="111" customFormat="1" ht="12" customHeight="1">
      <c r="A39" s="105"/>
      <c r="B39" s="106" t="s">
        <v>95</v>
      </c>
      <c r="C39" s="107" t="s">
        <v>87</v>
      </c>
      <c r="D39" s="107">
        <v>0.1</v>
      </c>
      <c r="E39" s="107" t="s">
        <v>81</v>
      </c>
      <c r="F39" s="108">
        <v>150000</v>
      </c>
      <c r="G39" s="109">
        <f t="shared" si="1"/>
        <v>15000</v>
      </c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  <c r="BR39" s="110"/>
      <c r="BS39" s="110"/>
      <c r="BT39" s="110"/>
      <c r="BU39" s="110"/>
      <c r="BV39" s="110"/>
      <c r="BW39" s="110"/>
      <c r="BX39" s="110"/>
      <c r="BY39" s="110"/>
      <c r="BZ39" s="110"/>
      <c r="CA39" s="110"/>
      <c r="CB39" s="110"/>
      <c r="CC39" s="110"/>
      <c r="CD39" s="110"/>
      <c r="CE39" s="110"/>
      <c r="CF39" s="110"/>
      <c r="CG39" s="110"/>
      <c r="CH39" s="110"/>
      <c r="CI39" s="110"/>
      <c r="CJ39" s="110"/>
      <c r="CK39" s="110"/>
      <c r="CL39" s="110"/>
      <c r="CM39" s="110"/>
      <c r="CN39" s="110"/>
      <c r="CO39" s="110"/>
      <c r="CP39" s="110"/>
      <c r="CQ39" s="110"/>
      <c r="CR39" s="110"/>
      <c r="CS39" s="110"/>
      <c r="CT39" s="110"/>
      <c r="CU39" s="110"/>
      <c r="CV39" s="110"/>
      <c r="CW39" s="110"/>
      <c r="CX39" s="110"/>
      <c r="CY39" s="110"/>
      <c r="CZ39" s="110"/>
      <c r="DA39" s="110"/>
      <c r="DB39" s="110"/>
      <c r="DC39" s="110"/>
      <c r="DD39" s="110"/>
      <c r="DE39" s="110"/>
      <c r="DF39" s="110"/>
      <c r="DG39" s="110"/>
      <c r="DH39" s="110"/>
      <c r="DI39" s="110"/>
      <c r="DJ39" s="110"/>
      <c r="DK39" s="110"/>
      <c r="DL39" s="110"/>
      <c r="DM39" s="110"/>
      <c r="DN39" s="110"/>
      <c r="DO39" s="110"/>
      <c r="DP39" s="110"/>
      <c r="DQ39" s="110"/>
      <c r="DR39" s="110"/>
      <c r="DS39" s="110"/>
      <c r="DT39" s="110"/>
      <c r="DU39" s="110"/>
      <c r="DV39" s="110"/>
      <c r="DW39" s="110"/>
      <c r="DX39" s="110"/>
      <c r="DY39" s="110"/>
      <c r="DZ39" s="110"/>
      <c r="EA39" s="110"/>
      <c r="EB39" s="110"/>
      <c r="EC39" s="110"/>
      <c r="ED39" s="110"/>
      <c r="EE39" s="110"/>
      <c r="EF39" s="110"/>
      <c r="EG39" s="110"/>
      <c r="EH39" s="110"/>
      <c r="EI39" s="110"/>
      <c r="EJ39" s="110"/>
      <c r="EK39" s="110"/>
      <c r="EL39" s="110"/>
      <c r="EM39" s="110"/>
      <c r="EN39" s="110"/>
      <c r="EO39" s="110"/>
      <c r="EP39" s="110"/>
      <c r="EQ39" s="110"/>
      <c r="ER39" s="110"/>
      <c r="ES39" s="110"/>
      <c r="ET39" s="110"/>
      <c r="EU39" s="110"/>
      <c r="EV39" s="110"/>
      <c r="EW39" s="110"/>
      <c r="EX39" s="110"/>
      <c r="EY39" s="110"/>
      <c r="EZ39" s="110"/>
      <c r="FA39" s="110"/>
      <c r="FB39" s="110"/>
      <c r="FC39" s="110"/>
      <c r="FD39" s="110"/>
      <c r="FE39" s="110"/>
      <c r="FF39" s="110"/>
      <c r="FG39" s="110"/>
      <c r="FH39" s="110"/>
      <c r="FI39" s="110"/>
      <c r="FJ39" s="110"/>
      <c r="FK39" s="110"/>
      <c r="FL39" s="110"/>
      <c r="FM39" s="110"/>
      <c r="FN39" s="110"/>
      <c r="FO39" s="110"/>
      <c r="FP39" s="110"/>
      <c r="FQ39" s="110"/>
      <c r="FR39" s="110"/>
      <c r="FS39" s="110"/>
      <c r="FT39" s="110"/>
      <c r="FU39" s="110"/>
      <c r="FV39" s="110"/>
      <c r="FW39" s="110"/>
      <c r="FX39" s="110"/>
      <c r="FY39" s="110"/>
      <c r="FZ39" s="110"/>
      <c r="GA39" s="110"/>
      <c r="GB39" s="110"/>
      <c r="GC39" s="110"/>
      <c r="GD39" s="110"/>
      <c r="GE39" s="110"/>
      <c r="GF39" s="110"/>
      <c r="GG39" s="110"/>
      <c r="GH39" s="110"/>
      <c r="GI39" s="110"/>
      <c r="GJ39" s="110"/>
      <c r="GK39" s="110"/>
      <c r="GL39" s="110"/>
      <c r="GM39" s="110"/>
      <c r="GN39" s="110"/>
      <c r="GO39" s="110"/>
      <c r="GP39" s="110"/>
      <c r="GQ39" s="110"/>
      <c r="GR39" s="110"/>
      <c r="GS39" s="110"/>
      <c r="GT39" s="110"/>
      <c r="GU39" s="110"/>
      <c r="GV39" s="110"/>
      <c r="GW39" s="110"/>
      <c r="GX39" s="110"/>
      <c r="GY39" s="110"/>
      <c r="GZ39" s="110"/>
      <c r="HA39" s="110"/>
      <c r="HB39" s="110"/>
      <c r="HC39" s="110"/>
      <c r="HD39" s="110"/>
      <c r="HE39" s="110"/>
      <c r="HF39" s="110"/>
      <c r="HG39" s="110"/>
      <c r="HH39" s="110"/>
      <c r="HI39" s="110"/>
      <c r="HJ39" s="110"/>
      <c r="HK39" s="110"/>
      <c r="HL39" s="110"/>
      <c r="HM39" s="110"/>
      <c r="HN39" s="110"/>
      <c r="HO39" s="110"/>
      <c r="HP39" s="110"/>
      <c r="HQ39" s="110"/>
      <c r="HR39" s="110"/>
      <c r="HS39" s="110"/>
      <c r="HT39" s="110"/>
      <c r="HU39" s="110"/>
      <c r="HV39" s="110"/>
      <c r="HW39" s="110"/>
      <c r="HX39" s="110"/>
      <c r="HY39" s="110"/>
      <c r="HZ39" s="110"/>
      <c r="IA39" s="110"/>
      <c r="IB39" s="110"/>
      <c r="IC39" s="110"/>
      <c r="ID39" s="110"/>
      <c r="IE39" s="110"/>
      <c r="IF39" s="110"/>
      <c r="IG39" s="110"/>
      <c r="IH39" s="110"/>
      <c r="II39" s="110"/>
      <c r="IJ39" s="110"/>
      <c r="IK39" s="110"/>
      <c r="IL39" s="110"/>
      <c r="IM39" s="110"/>
      <c r="IN39" s="110"/>
      <c r="IO39" s="110"/>
      <c r="IP39" s="110"/>
      <c r="IQ39" s="110"/>
      <c r="IR39" s="110"/>
      <c r="IS39" s="110"/>
      <c r="IT39" s="110"/>
      <c r="IU39" s="110"/>
    </row>
    <row r="40" spans="1:255" s="111" customFormat="1" ht="12" customHeight="1">
      <c r="A40" s="105"/>
      <c r="B40" s="106" t="s">
        <v>96</v>
      </c>
      <c r="C40" s="107" t="s">
        <v>87</v>
      </c>
      <c r="D40" s="107">
        <v>0.2</v>
      </c>
      <c r="E40" s="107" t="s">
        <v>81</v>
      </c>
      <c r="F40" s="108">
        <v>300000</v>
      </c>
      <c r="G40" s="109">
        <f t="shared" si="1"/>
        <v>60000</v>
      </c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  <c r="CX40" s="110"/>
      <c r="CY40" s="110"/>
      <c r="CZ40" s="110"/>
      <c r="DA40" s="110"/>
      <c r="DB40" s="110"/>
      <c r="DC40" s="110"/>
      <c r="DD40" s="110"/>
      <c r="DE40" s="110"/>
      <c r="DF40" s="110"/>
      <c r="DG40" s="110"/>
      <c r="DH40" s="110"/>
      <c r="DI40" s="110"/>
      <c r="DJ40" s="110"/>
      <c r="DK40" s="110"/>
      <c r="DL40" s="110"/>
      <c r="DM40" s="110"/>
      <c r="DN40" s="110"/>
      <c r="DO40" s="110"/>
      <c r="DP40" s="110"/>
      <c r="DQ40" s="110"/>
      <c r="DR40" s="110"/>
      <c r="DS40" s="110"/>
      <c r="DT40" s="110"/>
      <c r="DU40" s="110"/>
      <c r="DV40" s="110"/>
      <c r="DW40" s="110"/>
      <c r="DX40" s="110"/>
      <c r="DY40" s="110"/>
      <c r="DZ40" s="110"/>
      <c r="EA40" s="110"/>
      <c r="EB40" s="110"/>
      <c r="EC40" s="110"/>
      <c r="ED40" s="110"/>
      <c r="EE40" s="110"/>
      <c r="EF40" s="110"/>
      <c r="EG40" s="110"/>
      <c r="EH40" s="110"/>
      <c r="EI40" s="110"/>
      <c r="EJ40" s="110"/>
      <c r="EK40" s="110"/>
      <c r="EL40" s="110"/>
      <c r="EM40" s="110"/>
      <c r="EN40" s="110"/>
      <c r="EO40" s="110"/>
      <c r="EP40" s="110"/>
      <c r="EQ40" s="110"/>
      <c r="ER40" s="110"/>
      <c r="ES40" s="110"/>
      <c r="ET40" s="110"/>
      <c r="EU40" s="110"/>
      <c r="EV40" s="110"/>
      <c r="EW40" s="110"/>
      <c r="EX40" s="110"/>
      <c r="EY40" s="110"/>
      <c r="EZ40" s="110"/>
      <c r="FA40" s="110"/>
      <c r="FB40" s="110"/>
      <c r="FC40" s="110"/>
      <c r="FD40" s="110"/>
      <c r="FE40" s="110"/>
      <c r="FF40" s="110"/>
      <c r="FG40" s="110"/>
      <c r="FH40" s="110"/>
      <c r="FI40" s="110"/>
      <c r="FJ40" s="110"/>
      <c r="FK40" s="110"/>
      <c r="FL40" s="110"/>
      <c r="FM40" s="110"/>
      <c r="FN40" s="110"/>
      <c r="FO40" s="110"/>
      <c r="FP40" s="110"/>
      <c r="FQ40" s="110"/>
      <c r="FR40" s="110"/>
      <c r="FS40" s="110"/>
      <c r="FT40" s="110"/>
      <c r="FU40" s="110"/>
      <c r="FV40" s="110"/>
      <c r="FW40" s="110"/>
      <c r="FX40" s="110"/>
      <c r="FY40" s="110"/>
      <c r="FZ40" s="110"/>
      <c r="GA40" s="110"/>
      <c r="GB40" s="110"/>
      <c r="GC40" s="110"/>
      <c r="GD40" s="110"/>
      <c r="GE40" s="110"/>
      <c r="GF40" s="110"/>
      <c r="GG40" s="110"/>
      <c r="GH40" s="110"/>
      <c r="GI40" s="110"/>
      <c r="GJ40" s="110"/>
      <c r="GK40" s="110"/>
      <c r="GL40" s="110"/>
      <c r="GM40" s="110"/>
      <c r="GN40" s="110"/>
      <c r="GO40" s="110"/>
      <c r="GP40" s="110"/>
      <c r="GQ40" s="110"/>
      <c r="GR40" s="110"/>
      <c r="GS40" s="110"/>
      <c r="GT40" s="110"/>
      <c r="GU40" s="110"/>
      <c r="GV40" s="110"/>
      <c r="GW40" s="110"/>
      <c r="GX40" s="110"/>
      <c r="GY40" s="110"/>
      <c r="GZ40" s="110"/>
      <c r="HA40" s="110"/>
      <c r="HB40" s="110"/>
      <c r="HC40" s="110"/>
      <c r="HD40" s="110"/>
      <c r="HE40" s="110"/>
      <c r="HF40" s="110"/>
      <c r="HG40" s="110"/>
      <c r="HH40" s="110"/>
      <c r="HI40" s="110"/>
      <c r="HJ40" s="110"/>
      <c r="HK40" s="110"/>
      <c r="HL40" s="110"/>
      <c r="HM40" s="110"/>
      <c r="HN40" s="110"/>
      <c r="HO40" s="110"/>
      <c r="HP40" s="110"/>
      <c r="HQ40" s="110"/>
      <c r="HR40" s="110"/>
      <c r="HS40" s="110"/>
      <c r="HT40" s="110"/>
      <c r="HU40" s="110"/>
      <c r="HV40" s="110"/>
      <c r="HW40" s="110"/>
      <c r="HX40" s="110"/>
      <c r="HY40" s="110"/>
      <c r="HZ40" s="110"/>
      <c r="IA40" s="110"/>
      <c r="IB40" s="110"/>
      <c r="IC40" s="110"/>
      <c r="ID40" s="110"/>
      <c r="IE40" s="110"/>
      <c r="IF40" s="110"/>
      <c r="IG40" s="110"/>
      <c r="IH40" s="110"/>
      <c r="II40" s="110"/>
      <c r="IJ40" s="110"/>
      <c r="IK40" s="110"/>
      <c r="IL40" s="110"/>
      <c r="IM40" s="110"/>
      <c r="IN40" s="110"/>
      <c r="IO40" s="110"/>
      <c r="IP40" s="110"/>
      <c r="IQ40" s="110"/>
      <c r="IR40" s="110"/>
      <c r="IS40" s="110"/>
      <c r="IT40" s="110"/>
      <c r="IU40" s="110"/>
    </row>
    <row r="41" spans="1:255" s="111" customFormat="1" ht="12" customHeight="1">
      <c r="A41" s="105"/>
      <c r="B41" s="106" t="s">
        <v>97</v>
      </c>
      <c r="C41" s="107" t="s">
        <v>87</v>
      </c>
      <c r="D41" s="107">
        <v>0.1</v>
      </c>
      <c r="E41" s="107" t="s">
        <v>98</v>
      </c>
      <c r="F41" s="108">
        <v>250000</v>
      </c>
      <c r="G41" s="109">
        <f t="shared" si="1"/>
        <v>25000</v>
      </c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0"/>
      <c r="CI41" s="110"/>
      <c r="CJ41" s="110"/>
      <c r="CK41" s="110"/>
      <c r="CL41" s="110"/>
      <c r="CM41" s="110"/>
      <c r="CN41" s="110"/>
      <c r="CO41" s="110"/>
      <c r="CP41" s="110"/>
      <c r="CQ41" s="110"/>
      <c r="CR41" s="110"/>
      <c r="CS41" s="110"/>
      <c r="CT41" s="110"/>
      <c r="CU41" s="110"/>
      <c r="CV41" s="110"/>
      <c r="CW41" s="110"/>
      <c r="CX41" s="110"/>
      <c r="CY41" s="110"/>
      <c r="CZ41" s="110"/>
      <c r="DA41" s="110"/>
      <c r="DB41" s="110"/>
      <c r="DC41" s="110"/>
      <c r="DD41" s="110"/>
      <c r="DE41" s="110"/>
      <c r="DF41" s="110"/>
      <c r="DG41" s="110"/>
      <c r="DH41" s="110"/>
      <c r="DI41" s="110"/>
      <c r="DJ41" s="110"/>
      <c r="DK41" s="110"/>
      <c r="DL41" s="110"/>
      <c r="DM41" s="110"/>
      <c r="DN41" s="110"/>
      <c r="DO41" s="110"/>
      <c r="DP41" s="110"/>
      <c r="DQ41" s="110"/>
      <c r="DR41" s="110"/>
      <c r="DS41" s="110"/>
      <c r="DT41" s="110"/>
      <c r="DU41" s="110"/>
      <c r="DV41" s="110"/>
      <c r="DW41" s="110"/>
      <c r="DX41" s="110"/>
      <c r="DY41" s="110"/>
      <c r="DZ41" s="110"/>
      <c r="EA41" s="110"/>
      <c r="EB41" s="110"/>
      <c r="EC41" s="110"/>
      <c r="ED41" s="110"/>
      <c r="EE41" s="110"/>
      <c r="EF41" s="110"/>
      <c r="EG41" s="110"/>
      <c r="EH41" s="110"/>
      <c r="EI41" s="110"/>
      <c r="EJ41" s="110"/>
      <c r="EK41" s="110"/>
      <c r="EL41" s="110"/>
      <c r="EM41" s="110"/>
      <c r="EN41" s="110"/>
      <c r="EO41" s="110"/>
      <c r="EP41" s="110"/>
      <c r="EQ41" s="110"/>
      <c r="ER41" s="110"/>
      <c r="ES41" s="110"/>
      <c r="ET41" s="110"/>
      <c r="EU41" s="110"/>
      <c r="EV41" s="110"/>
      <c r="EW41" s="110"/>
      <c r="EX41" s="110"/>
      <c r="EY41" s="110"/>
      <c r="EZ41" s="110"/>
      <c r="FA41" s="110"/>
      <c r="FB41" s="110"/>
      <c r="FC41" s="110"/>
      <c r="FD41" s="110"/>
      <c r="FE41" s="110"/>
      <c r="FF41" s="110"/>
      <c r="FG41" s="110"/>
      <c r="FH41" s="110"/>
      <c r="FI41" s="110"/>
      <c r="FJ41" s="110"/>
      <c r="FK41" s="110"/>
      <c r="FL41" s="110"/>
      <c r="FM41" s="110"/>
      <c r="FN41" s="110"/>
      <c r="FO41" s="110"/>
      <c r="FP41" s="110"/>
      <c r="FQ41" s="110"/>
      <c r="FR41" s="110"/>
      <c r="FS41" s="110"/>
      <c r="FT41" s="110"/>
      <c r="FU41" s="110"/>
      <c r="FV41" s="110"/>
      <c r="FW41" s="110"/>
      <c r="FX41" s="110"/>
      <c r="FY41" s="110"/>
      <c r="FZ41" s="110"/>
      <c r="GA41" s="110"/>
      <c r="GB41" s="110"/>
      <c r="GC41" s="110"/>
      <c r="GD41" s="110"/>
      <c r="GE41" s="110"/>
      <c r="GF41" s="110"/>
      <c r="GG41" s="110"/>
      <c r="GH41" s="110"/>
      <c r="GI41" s="110"/>
      <c r="GJ41" s="110"/>
      <c r="GK41" s="110"/>
      <c r="GL41" s="110"/>
      <c r="GM41" s="110"/>
      <c r="GN41" s="110"/>
      <c r="GO41" s="110"/>
      <c r="GP41" s="110"/>
      <c r="GQ41" s="110"/>
      <c r="GR41" s="110"/>
      <c r="GS41" s="110"/>
      <c r="GT41" s="110"/>
      <c r="GU41" s="110"/>
      <c r="GV41" s="110"/>
      <c r="GW41" s="110"/>
      <c r="GX41" s="110"/>
      <c r="GY41" s="110"/>
      <c r="GZ41" s="110"/>
      <c r="HA41" s="110"/>
      <c r="HB41" s="110"/>
      <c r="HC41" s="110"/>
      <c r="HD41" s="110"/>
      <c r="HE41" s="110"/>
      <c r="HF41" s="110"/>
      <c r="HG41" s="110"/>
      <c r="HH41" s="110"/>
      <c r="HI41" s="110"/>
      <c r="HJ41" s="110"/>
      <c r="HK41" s="110"/>
      <c r="HL41" s="110"/>
      <c r="HM41" s="110"/>
      <c r="HN41" s="110"/>
      <c r="HO41" s="110"/>
      <c r="HP41" s="110"/>
      <c r="HQ41" s="110"/>
      <c r="HR41" s="110"/>
      <c r="HS41" s="110"/>
      <c r="HT41" s="110"/>
      <c r="HU41" s="110"/>
      <c r="HV41" s="110"/>
      <c r="HW41" s="110"/>
      <c r="HX41" s="110"/>
      <c r="HY41" s="110"/>
      <c r="HZ41" s="110"/>
      <c r="IA41" s="110"/>
      <c r="IB41" s="110"/>
      <c r="IC41" s="110"/>
      <c r="ID41" s="110"/>
      <c r="IE41" s="110"/>
      <c r="IF41" s="110"/>
      <c r="IG41" s="110"/>
      <c r="IH41" s="110"/>
      <c r="II41" s="110"/>
      <c r="IJ41" s="110"/>
      <c r="IK41" s="110"/>
      <c r="IL41" s="110"/>
      <c r="IM41" s="110"/>
      <c r="IN41" s="110"/>
      <c r="IO41" s="110"/>
      <c r="IP41" s="110"/>
      <c r="IQ41" s="110"/>
      <c r="IR41" s="110"/>
      <c r="IS41" s="110"/>
      <c r="IT41" s="110"/>
      <c r="IU41" s="110"/>
    </row>
    <row r="42" spans="1:255" s="111" customFormat="1" ht="12" customHeight="1">
      <c r="A42" s="105"/>
      <c r="B42" s="106" t="s">
        <v>99</v>
      </c>
      <c r="C42" s="107" t="s">
        <v>87</v>
      </c>
      <c r="D42" s="107">
        <v>0.2</v>
      </c>
      <c r="E42" s="107" t="s">
        <v>81</v>
      </c>
      <c r="F42" s="108">
        <v>150000</v>
      </c>
      <c r="G42" s="109">
        <f t="shared" si="1"/>
        <v>30000</v>
      </c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10"/>
      <c r="CJ42" s="110"/>
      <c r="CK42" s="110"/>
      <c r="CL42" s="110"/>
      <c r="CM42" s="110"/>
      <c r="CN42" s="110"/>
      <c r="CO42" s="110"/>
      <c r="CP42" s="110"/>
      <c r="CQ42" s="110"/>
      <c r="CR42" s="110"/>
      <c r="CS42" s="110"/>
      <c r="CT42" s="110"/>
      <c r="CU42" s="110"/>
      <c r="CV42" s="110"/>
      <c r="CW42" s="110"/>
      <c r="CX42" s="110"/>
      <c r="CY42" s="110"/>
      <c r="CZ42" s="110"/>
      <c r="DA42" s="110"/>
      <c r="DB42" s="110"/>
      <c r="DC42" s="110"/>
      <c r="DD42" s="110"/>
      <c r="DE42" s="110"/>
      <c r="DF42" s="110"/>
      <c r="DG42" s="110"/>
      <c r="DH42" s="110"/>
      <c r="DI42" s="110"/>
      <c r="DJ42" s="110"/>
      <c r="DK42" s="110"/>
      <c r="DL42" s="110"/>
      <c r="DM42" s="110"/>
      <c r="DN42" s="110"/>
      <c r="DO42" s="110"/>
      <c r="DP42" s="110"/>
      <c r="DQ42" s="110"/>
      <c r="DR42" s="110"/>
      <c r="DS42" s="110"/>
      <c r="DT42" s="110"/>
      <c r="DU42" s="110"/>
      <c r="DV42" s="110"/>
      <c r="DW42" s="110"/>
      <c r="DX42" s="110"/>
      <c r="DY42" s="110"/>
      <c r="DZ42" s="110"/>
      <c r="EA42" s="110"/>
      <c r="EB42" s="110"/>
      <c r="EC42" s="110"/>
      <c r="ED42" s="110"/>
      <c r="EE42" s="110"/>
      <c r="EF42" s="110"/>
      <c r="EG42" s="110"/>
      <c r="EH42" s="110"/>
      <c r="EI42" s="110"/>
      <c r="EJ42" s="110"/>
      <c r="EK42" s="110"/>
      <c r="EL42" s="110"/>
      <c r="EM42" s="110"/>
      <c r="EN42" s="110"/>
      <c r="EO42" s="110"/>
      <c r="EP42" s="110"/>
      <c r="EQ42" s="110"/>
      <c r="ER42" s="110"/>
      <c r="ES42" s="110"/>
      <c r="ET42" s="110"/>
      <c r="EU42" s="110"/>
      <c r="EV42" s="110"/>
      <c r="EW42" s="110"/>
      <c r="EX42" s="110"/>
      <c r="EY42" s="110"/>
      <c r="EZ42" s="110"/>
      <c r="FA42" s="110"/>
      <c r="FB42" s="110"/>
      <c r="FC42" s="110"/>
      <c r="FD42" s="110"/>
      <c r="FE42" s="110"/>
      <c r="FF42" s="110"/>
      <c r="FG42" s="110"/>
      <c r="FH42" s="110"/>
      <c r="FI42" s="110"/>
      <c r="FJ42" s="110"/>
      <c r="FK42" s="110"/>
      <c r="FL42" s="110"/>
      <c r="FM42" s="110"/>
      <c r="FN42" s="110"/>
      <c r="FO42" s="110"/>
      <c r="FP42" s="110"/>
      <c r="FQ42" s="110"/>
      <c r="FR42" s="110"/>
      <c r="FS42" s="110"/>
      <c r="FT42" s="110"/>
      <c r="FU42" s="110"/>
      <c r="FV42" s="110"/>
      <c r="FW42" s="110"/>
      <c r="FX42" s="110"/>
      <c r="FY42" s="110"/>
      <c r="FZ42" s="110"/>
      <c r="GA42" s="110"/>
      <c r="GB42" s="110"/>
      <c r="GC42" s="110"/>
      <c r="GD42" s="110"/>
      <c r="GE42" s="110"/>
      <c r="GF42" s="110"/>
      <c r="GG42" s="110"/>
      <c r="GH42" s="110"/>
      <c r="GI42" s="110"/>
      <c r="GJ42" s="110"/>
      <c r="GK42" s="110"/>
      <c r="GL42" s="110"/>
      <c r="GM42" s="110"/>
      <c r="GN42" s="110"/>
      <c r="GO42" s="110"/>
      <c r="GP42" s="110"/>
      <c r="GQ42" s="110"/>
      <c r="GR42" s="110"/>
      <c r="GS42" s="110"/>
      <c r="GT42" s="110"/>
      <c r="GU42" s="110"/>
      <c r="GV42" s="110"/>
      <c r="GW42" s="110"/>
      <c r="GX42" s="110"/>
      <c r="GY42" s="110"/>
      <c r="GZ42" s="110"/>
      <c r="HA42" s="110"/>
      <c r="HB42" s="110"/>
      <c r="HC42" s="110"/>
      <c r="HD42" s="110"/>
      <c r="HE42" s="110"/>
      <c r="HF42" s="110"/>
      <c r="HG42" s="110"/>
      <c r="HH42" s="110"/>
      <c r="HI42" s="110"/>
      <c r="HJ42" s="110"/>
      <c r="HK42" s="110"/>
      <c r="HL42" s="110"/>
      <c r="HM42" s="110"/>
      <c r="HN42" s="110"/>
      <c r="HO42" s="110"/>
      <c r="HP42" s="110"/>
      <c r="HQ42" s="110"/>
      <c r="HR42" s="110"/>
      <c r="HS42" s="110"/>
      <c r="HT42" s="110"/>
      <c r="HU42" s="110"/>
      <c r="HV42" s="110"/>
      <c r="HW42" s="110"/>
      <c r="HX42" s="110"/>
      <c r="HY42" s="110"/>
      <c r="HZ42" s="110"/>
      <c r="IA42" s="110"/>
      <c r="IB42" s="110"/>
      <c r="IC42" s="110"/>
      <c r="ID42" s="110"/>
      <c r="IE42" s="110"/>
      <c r="IF42" s="110"/>
      <c r="IG42" s="110"/>
      <c r="IH42" s="110"/>
      <c r="II42" s="110"/>
      <c r="IJ42" s="110"/>
      <c r="IK42" s="110"/>
      <c r="IL42" s="110"/>
      <c r="IM42" s="110"/>
      <c r="IN42" s="110"/>
      <c r="IO42" s="110"/>
      <c r="IP42" s="110"/>
      <c r="IQ42" s="110"/>
      <c r="IR42" s="110"/>
      <c r="IS42" s="110"/>
      <c r="IT42" s="110"/>
      <c r="IU42" s="110"/>
    </row>
    <row r="43" spans="1:255" s="111" customFormat="1" ht="12" customHeight="1">
      <c r="A43" s="105"/>
      <c r="B43" s="106" t="s">
        <v>100</v>
      </c>
      <c r="C43" s="107" t="s">
        <v>87</v>
      </c>
      <c r="D43" s="107">
        <v>0.2</v>
      </c>
      <c r="E43" s="107" t="s">
        <v>101</v>
      </c>
      <c r="F43" s="108">
        <v>200000</v>
      </c>
      <c r="G43" s="109">
        <f t="shared" si="1"/>
        <v>40000</v>
      </c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0"/>
      <c r="BZ43" s="110"/>
      <c r="CA43" s="110"/>
      <c r="CB43" s="110"/>
      <c r="CC43" s="110"/>
      <c r="CD43" s="110"/>
      <c r="CE43" s="110"/>
      <c r="CF43" s="110"/>
      <c r="CG43" s="110"/>
      <c r="CH43" s="110"/>
      <c r="CI43" s="110"/>
      <c r="CJ43" s="110"/>
      <c r="CK43" s="110"/>
      <c r="CL43" s="110"/>
      <c r="CM43" s="110"/>
      <c r="CN43" s="110"/>
      <c r="CO43" s="110"/>
      <c r="CP43" s="110"/>
      <c r="CQ43" s="110"/>
      <c r="CR43" s="110"/>
      <c r="CS43" s="110"/>
      <c r="CT43" s="110"/>
      <c r="CU43" s="110"/>
      <c r="CV43" s="110"/>
      <c r="CW43" s="110"/>
      <c r="CX43" s="110"/>
      <c r="CY43" s="110"/>
      <c r="CZ43" s="110"/>
      <c r="DA43" s="110"/>
      <c r="DB43" s="110"/>
      <c r="DC43" s="110"/>
      <c r="DD43" s="110"/>
      <c r="DE43" s="110"/>
      <c r="DF43" s="110"/>
      <c r="DG43" s="110"/>
      <c r="DH43" s="110"/>
      <c r="DI43" s="110"/>
      <c r="DJ43" s="110"/>
      <c r="DK43" s="110"/>
      <c r="DL43" s="110"/>
      <c r="DM43" s="110"/>
      <c r="DN43" s="110"/>
      <c r="DO43" s="110"/>
      <c r="DP43" s="110"/>
      <c r="DQ43" s="110"/>
      <c r="DR43" s="110"/>
      <c r="DS43" s="110"/>
      <c r="DT43" s="110"/>
      <c r="DU43" s="110"/>
      <c r="DV43" s="110"/>
      <c r="DW43" s="110"/>
      <c r="DX43" s="110"/>
      <c r="DY43" s="110"/>
      <c r="DZ43" s="110"/>
      <c r="EA43" s="110"/>
      <c r="EB43" s="110"/>
      <c r="EC43" s="110"/>
      <c r="ED43" s="110"/>
      <c r="EE43" s="110"/>
      <c r="EF43" s="110"/>
      <c r="EG43" s="110"/>
      <c r="EH43" s="110"/>
      <c r="EI43" s="110"/>
      <c r="EJ43" s="110"/>
      <c r="EK43" s="110"/>
      <c r="EL43" s="110"/>
      <c r="EM43" s="110"/>
      <c r="EN43" s="110"/>
      <c r="EO43" s="110"/>
      <c r="EP43" s="110"/>
      <c r="EQ43" s="110"/>
      <c r="ER43" s="110"/>
      <c r="ES43" s="110"/>
      <c r="ET43" s="110"/>
      <c r="EU43" s="110"/>
      <c r="EV43" s="110"/>
      <c r="EW43" s="110"/>
      <c r="EX43" s="110"/>
      <c r="EY43" s="110"/>
      <c r="EZ43" s="110"/>
      <c r="FA43" s="110"/>
      <c r="FB43" s="110"/>
      <c r="FC43" s="110"/>
      <c r="FD43" s="110"/>
      <c r="FE43" s="110"/>
      <c r="FF43" s="110"/>
      <c r="FG43" s="110"/>
      <c r="FH43" s="110"/>
      <c r="FI43" s="110"/>
      <c r="FJ43" s="110"/>
      <c r="FK43" s="110"/>
      <c r="FL43" s="110"/>
      <c r="FM43" s="110"/>
      <c r="FN43" s="110"/>
      <c r="FO43" s="110"/>
      <c r="FP43" s="110"/>
      <c r="FQ43" s="110"/>
      <c r="FR43" s="110"/>
      <c r="FS43" s="110"/>
      <c r="FT43" s="110"/>
      <c r="FU43" s="110"/>
      <c r="FV43" s="110"/>
      <c r="FW43" s="110"/>
      <c r="FX43" s="110"/>
      <c r="FY43" s="110"/>
      <c r="FZ43" s="110"/>
      <c r="GA43" s="110"/>
      <c r="GB43" s="110"/>
      <c r="GC43" s="110"/>
      <c r="GD43" s="110"/>
      <c r="GE43" s="110"/>
      <c r="GF43" s="110"/>
      <c r="GG43" s="110"/>
      <c r="GH43" s="110"/>
      <c r="GI43" s="110"/>
      <c r="GJ43" s="110"/>
      <c r="GK43" s="110"/>
      <c r="GL43" s="110"/>
      <c r="GM43" s="110"/>
      <c r="GN43" s="110"/>
      <c r="GO43" s="110"/>
      <c r="GP43" s="110"/>
      <c r="GQ43" s="110"/>
      <c r="GR43" s="110"/>
      <c r="GS43" s="110"/>
      <c r="GT43" s="110"/>
      <c r="GU43" s="110"/>
      <c r="GV43" s="110"/>
      <c r="GW43" s="110"/>
      <c r="GX43" s="110"/>
      <c r="GY43" s="110"/>
      <c r="GZ43" s="110"/>
      <c r="HA43" s="110"/>
      <c r="HB43" s="110"/>
      <c r="HC43" s="110"/>
      <c r="HD43" s="110"/>
      <c r="HE43" s="110"/>
      <c r="HF43" s="110"/>
      <c r="HG43" s="110"/>
      <c r="HH43" s="110"/>
      <c r="HI43" s="110"/>
      <c r="HJ43" s="110"/>
      <c r="HK43" s="110"/>
      <c r="HL43" s="110"/>
      <c r="HM43" s="110"/>
      <c r="HN43" s="110"/>
      <c r="HO43" s="110"/>
      <c r="HP43" s="110"/>
      <c r="HQ43" s="110"/>
      <c r="HR43" s="110"/>
      <c r="HS43" s="110"/>
      <c r="HT43" s="110"/>
      <c r="HU43" s="110"/>
      <c r="HV43" s="110"/>
      <c r="HW43" s="110"/>
      <c r="HX43" s="110"/>
      <c r="HY43" s="110"/>
      <c r="HZ43" s="110"/>
      <c r="IA43" s="110"/>
      <c r="IB43" s="110"/>
      <c r="IC43" s="110"/>
      <c r="ID43" s="110"/>
      <c r="IE43" s="110"/>
      <c r="IF43" s="110"/>
      <c r="IG43" s="110"/>
      <c r="IH43" s="110"/>
      <c r="II43" s="110"/>
      <c r="IJ43" s="110"/>
      <c r="IK43" s="110"/>
      <c r="IL43" s="110"/>
      <c r="IM43" s="110"/>
      <c r="IN43" s="110"/>
      <c r="IO43" s="110"/>
      <c r="IP43" s="110"/>
      <c r="IQ43" s="110"/>
      <c r="IR43" s="110"/>
      <c r="IS43" s="110"/>
      <c r="IT43" s="110"/>
      <c r="IU43" s="110"/>
    </row>
    <row r="44" spans="1:255" s="111" customFormat="1" ht="12" customHeight="1">
      <c r="A44" s="105"/>
      <c r="B44" s="106" t="s">
        <v>71</v>
      </c>
      <c r="C44" s="107" t="s">
        <v>87</v>
      </c>
      <c r="D44" s="107">
        <v>0.5</v>
      </c>
      <c r="E44" s="107" t="s">
        <v>102</v>
      </c>
      <c r="F44" s="108">
        <v>180000</v>
      </c>
      <c r="G44" s="109">
        <f>+F44*D44</f>
        <v>90000</v>
      </c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0"/>
      <c r="BR44" s="110"/>
      <c r="BS44" s="110"/>
      <c r="BT44" s="110"/>
      <c r="BU44" s="110"/>
      <c r="BV44" s="110"/>
      <c r="BW44" s="110"/>
      <c r="BX44" s="110"/>
      <c r="BY44" s="110"/>
      <c r="BZ44" s="110"/>
      <c r="CA44" s="110"/>
      <c r="CB44" s="110"/>
      <c r="CC44" s="110"/>
      <c r="CD44" s="110"/>
      <c r="CE44" s="110"/>
      <c r="CF44" s="110"/>
      <c r="CG44" s="110"/>
      <c r="CH44" s="110"/>
      <c r="CI44" s="110"/>
      <c r="CJ44" s="110"/>
      <c r="CK44" s="110"/>
      <c r="CL44" s="110"/>
      <c r="CM44" s="110"/>
      <c r="CN44" s="110"/>
      <c r="CO44" s="110"/>
      <c r="CP44" s="110"/>
      <c r="CQ44" s="110"/>
      <c r="CR44" s="110"/>
      <c r="CS44" s="110"/>
      <c r="CT44" s="110"/>
      <c r="CU44" s="110"/>
      <c r="CV44" s="110"/>
      <c r="CW44" s="110"/>
      <c r="CX44" s="110"/>
      <c r="CY44" s="110"/>
      <c r="CZ44" s="110"/>
      <c r="DA44" s="110"/>
      <c r="DB44" s="110"/>
      <c r="DC44" s="110"/>
      <c r="DD44" s="110"/>
      <c r="DE44" s="110"/>
      <c r="DF44" s="110"/>
      <c r="DG44" s="110"/>
      <c r="DH44" s="110"/>
      <c r="DI44" s="110"/>
      <c r="DJ44" s="110"/>
      <c r="DK44" s="110"/>
      <c r="DL44" s="110"/>
      <c r="DM44" s="110"/>
      <c r="DN44" s="110"/>
      <c r="DO44" s="110"/>
      <c r="DP44" s="110"/>
      <c r="DQ44" s="110"/>
      <c r="DR44" s="110"/>
      <c r="DS44" s="110"/>
      <c r="DT44" s="110"/>
      <c r="DU44" s="110"/>
      <c r="DV44" s="110"/>
      <c r="DW44" s="110"/>
      <c r="DX44" s="110"/>
      <c r="DY44" s="110"/>
      <c r="DZ44" s="110"/>
      <c r="EA44" s="110"/>
      <c r="EB44" s="110"/>
      <c r="EC44" s="110"/>
      <c r="ED44" s="110"/>
      <c r="EE44" s="110"/>
      <c r="EF44" s="110"/>
      <c r="EG44" s="110"/>
      <c r="EH44" s="110"/>
      <c r="EI44" s="110"/>
      <c r="EJ44" s="110"/>
      <c r="EK44" s="110"/>
      <c r="EL44" s="110"/>
      <c r="EM44" s="110"/>
      <c r="EN44" s="110"/>
      <c r="EO44" s="110"/>
      <c r="EP44" s="110"/>
      <c r="EQ44" s="110"/>
      <c r="ER44" s="110"/>
      <c r="ES44" s="110"/>
      <c r="ET44" s="110"/>
      <c r="EU44" s="110"/>
      <c r="EV44" s="110"/>
      <c r="EW44" s="110"/>
      <c r="EX44" s="110"/>
      <c r="EY44" s="110"/>
      <c r="EZ44" s="110"/>
      <c r="FA44" s="110"/>
      <c r="FB44" s="110"/>
      <c r="FC44" s="110"/>
      <c r="FD44" s="110"/>
      <c r="FE44" s="110"/>
      <c r="FF44" s="110"/>
      <c r="FG44" s="110"/>
      <c r="FH44" s="110"/>
      <c r="FI44" s="110"/>
      <c r="FJ44" s="110"/>
      <c r="FK44" s="110"/>
      <c r="FL44" s="110"/>
      <c r="FM44" s="110"/>
      <c r="FN44" s="110"/>
      <c r="FO44" s="110"/>
      <c r="FP44" s="110"/>
      <c r="FQ44" s="110"/>
      <c r="FR44" s="110"/>
      <c r="FS44" s="110"/>
      <c r="FT44" s="110"/>
      <c r="FU44" s="110"/>
      <c r="FV44" s="110"/>
      <c r="FW44" s="110"/>
      <c r="FX44" s="110"/>
      <c r="FY44" s="110"/>
      <c r="FZ44" s="110"/>
      <c r="GA44" s="110"/>
      <c r="GB44" s="110"/>
      <c r="GC44" s="110"/>
      <c r="GD44" s="110"/>
      <c r="GE44" s="110"/>
      <c r="GF44" s="110"/>
      <c r="GG44" s="110"/>
      <c r="GH44" s="110"/>
      <c r="GI44" s="110"/>
      <c r="GJ44" s="110"/>
      <c r="GK44" s="110"/>
      <c r="GL44" s="110"/>
      <c r="GM44" s="110"/>
      <c r="GN44" s="110"/>
      <c r="GO44" s="110"/>
      <c r="GP44" s="110"/>
      <c r="GQ44" s="110"/>
      <c r="GR44" s="110"/>
      <c r="GS44" s="110"/>
      <c r="GT44" s="110"/>
      <c r="GU44" s="110"/>
      <c r="GV44" s="110"/>
      <c r="GW44" s="110"/>
      <c r="GX44" s="110"/>
      <c r="GY44" s="110"/>
      <c r="GZ44" s="110"/>
      <c r="HA44" s="110"/>
      <c r="HB44" s="110"/>
      <c r="HC44" s="110"/>
      <c r="HD44" s="110"/>
      <c r="HE44" s="110"/>
      <c r="HF44" s="110"/>
      <c r="HG44" s="110"/>
      <c r="HH44" s="110"/>
      <c r="HI44" s="110"/>
      <c r="HJ44" s="110"/>
      <c r="HK44" s="110"/>
      <c r="HL44" s="110"/>
      <c r="HM44" s="110"/>
      <c r="HN44" s="110"/>
      <c r="HO44" s="110"/>
      <c r="HP44" s="110"/>
      <c r="HQ44" s="110"/>
      <c r="HR44" s="110"/>
      <c r="HS44" s="110"/>
      <c r="HT44" s="110"/>
      <c r="HU44" s="110"/>
      <c r="HV44" s="110"/>
      <c r="HW44" s="110"/>
      <c r="HX44" s="110"/>
      <c r="HY44" s="110"/>
      <c r="HZ44" s="110"/>
      <c r="IA44" s="110"/>
      <c r="IB44" s="110"/>
      <c r="IC44" s="110"/>
      <c r="ID44" s="110"/>
      <c r="IE44" s="110"/>
      <c r="IF44" s="110"/>
      <c r="IG44" s="110"/>
      <c r="IH44" s="110"/>
      <c r="II44" s="110"/>
      <c r="IJ44" s="110"/>
      <c r="IK44" s="110"/>
      <c r="IL44" s="110"/>
      <c r="IM44" s="110"/>
      <c r="IN44" s="110"/>
      <c r="IO44" s="110"/>
      <c r="IP44" s="110"/>
      <c r="IQ44" s="110"/>
      <c r="IR44" s="110"/>
      <c r="IS44" s="110"/>
      <c r="IT44" s="110"/>
      <c r="IU44" s="110"/>
    </row>
    <row r="45" spans="1:255" ht="12" customHeight="1">
      <c r="A45" s="33"/>
      <c r="B45" s="68" t="s">
        <v>21</v>
      </c>
      <c r="C45" s="69"/>
      <c r="D45" s="69"/>
      <c r="E45" s="69"/>
      <c r="F45" s="70"/>
      <c r="G45" s="71">
        <f>SUM(G33:G44)</f>
        <v>547000</v>
      </c>
    </row>
    <row r="46" spans="1:255" ht="12" customHeight="1">
      <c r="A46" s="33"/>
      <c r="B46" s="115"/>
      <c r="C46" s="14"/>
      <c r="D46" s="14"/>
      <c r="E46" s="14"/>
      <c r="F46" s="15"/>
      <c r="G46" s="15"/>
    </row>
    <row r="47" spans="1:255" ht="12" customHeight="1">
      <c r="A47" s="5"/>
      <c r="B47" s="83" t="s">
        <v>22</v>
      </c>
      <c r="C47" s="84"/>
      <c r="D47" s="85"/>
      <c r="E47" s="85"/>
      <c r="F47" s="86"/>
      <c r="G47" s="87"/>
    </row>
    <row r="48" spans="1:255" ht="24" customHeight="1">
      <c r="A48" s="5"/>
      <c r="B48" s="88" t="s">
        <v>23</v>
      </c>
      <c r="C48" s="89" t="s">
        <v>24</v>
      </c>
      <c r="D48" s="89" t="s">
        <v>25</v>
      </c>
      <c r="E48" s="88" t="s">
        <v>13</v>
      </c>
      <c r="F48" s="89" t="s">
        <v>14</v>
      </c>
      <c r="G48" s="88" t="s">
        <v>15</v>
      </c>
    </row>
    <row r="49" spans="1:255" s="111" customFormat="1" ht="12" customHeight="1">
      <c r="A49" s="105"/>
      <c r="B49" s="112" t="s">
        <v>103</v>
      </c>
      <c r="C49" s="107"/>
      <c r="D49" s="107"/>
      <c r="E49" s="107"/>
      <c r="F49" s="108"/>
      <c r="G49" s="109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10"/>
      <c r="CO49" s="110"/>
      <c r="CP49" s="110"/>
      <c r="CQ49" s="110"/>
      <c r="CR49" s="110"/>
      <c r="CS49" s="110"/>
      <c r="CT49" s="110"/>
      <c r="CU49" s="110"/>
      <c r="CV49" s="110"/>
      <c r="CW49" s="110"/>
      <c r="CX49" s="110"/>
      <c r="CY49" s="110"/>
      <c r="CZ49" s="110"/>
      <c r="DA49" s="110"/>
      <c r="DB49" s="110"/>
      <c r="DC49" s="110"/>
      <c r="DD49" s="110"/>
      <c r="DE49" s="110"/>
      <c r="DF49" s="110"/>
      <c r="DG49" s="110"/>
      <c r="DH49" s="110"/>
      <c r="DI49" s="110"/>
      <c r="DJ49" s="110"/>
      <c r="DK49" s="110"/>
      <c r="DL49" s="110"/>
      <c r="DM49" s="110"/>
      <c r="DN49" s="110"/>
      <c r="DO49" s="110"/>
      <c r="DP49" s="110"/>
      <c r="DQ49" s="110"/>
      <c r="DR49" s="110"/>
      <c r="DS49" s="110"/>
      <c r="DT49" s="110"/>
      <c r="DU49" s="110"/>
      <c r="DV49" s="110"/>
      <c r="DW49" s="110"/>
      <c r="DX49" s="110"/>
      <c r="DY49" s="110"/>
      <c r="DZ49" s="110"/>
      <c r="EA49" s="110"/>
      <c r="EB49" s="110"/>
      <c r="EC49" s="110"/>
      <c r="ED49" s="110"/>
      <c r="EE49" s="110"/>
      <c r="EF49" s="110"/>
      <c r="EG49" s="110"/>
      <c r="EH49" s="110"/>
      <c r="EI49" s="110"/>
      <c r="EJ49" s="110"/>
      <c r="EK49" s="110"/>
      <c r="EL49" s="110"/>
      <c r="EM49" s="110"/>
      <c r="EN49" s="110"/>
      <c r="EO49" s="110"/>
      <c r="EP49" s="110"/>
      <c r="EQ49" s="110"/>
      <c r="ER49" s="110"/>
      <c r="ES49" s="110"/>
      <c r="ET49" s="110"/>
      <c r="EU49" s="110"/>
      <c r="EV49" s="110"/>
      <c r="EW49" s="110"/>
      <c r="EX49" s="110"/>
      <c r="EY49" s="110"/>
      <c r="EZ49" s="110"/>
      <c r="FA49" s="110"/>
      <c r="FB49" s="110"/>
      <c r="FC49" s="110"/>
      <c r="FD49" s="110"/>
      <c r="FE49" s="110"/>
      <c r="FF49" s="110"/>
      <c r="FG49" s="110"/>
      <c r="FH49" s="110"/>
      <c r="FI49" s="110"/>
      <c r="FJ49" s="110"/>
      <c r="FK49" s="110"/>
      <c r="FL49" s="110"/>
      <c r="FM49" s="110"/>
      <c r="FN49" s="110"/>
      <c r="FO49" s="110"/>
      <c r="FP49" s="110"/>
      <c r="FQ49" s="110"/>
      <c r="FR49" s="110"/>
      <c r="FS49" s="110"/>
      <c r="FT49" s="110"/>
      <c r="FU49" s="110"/>
      <c r="FV49" s="110"/>
      <c r="FW49" s="110"/>
      <c r="FX49" s="110"/>
      <c r="FY49" s="110"/>
      <c r="FZ49" s="110"/>
      <c r="GA49" s="110"/>
      <c r="GB49" s="110"/>
      <c r="GC49" s="110"/>
      <c r="GD49" s="110"/>
      <c r="GE49" s="110"/>
      <c r="GF49" s="110"/>
      <c r="GG49" s="110"/>
      <c r="GH49" s="110"/>
      <c r="GI49" s="110"/>
      <c r="GJ49" s="110"/>
      <c r="GK49" s="110"/>
      <c r="GL49" s="110"/>
      <c r="GM49" s="110"/>
      <c r="GN49" s="110"/>
      <c r="GO49" s="110"/>
      <c r="GP49" s="110"/>
      <c r="GQ49" s="110"/>
      <c r="GR49" s="110"/>
      <c r="GS49" s="110"/>
      <c r="GT49" s="110"/>
      <c r="GU49" s="110"/>
      <c r="GV49" s="110"/>
      <c r="GW49" s="110"/>
      <c r="GX49" s="110"/>
      <c r="GY49" s="110"/>
      <c r="GZ49" s="110"/>
      <c r="HA49" s="110"/>
      <c r="HB49" s="110"/>
      <c r="HC49" s="110"/>
      <c r="HD49" s="110"/>
      <c r="HE49" s="110"/>
      <c r="HF49" s="110"/>
      <c r="HG49" s="110"/>
      <c r="HH49" s="110"/>
      <c r="HI49" s="110"/>
      <c r="HJ49" s="110"/>
      <c r="HK49" s="110"/>
      <c r="HL49" s="110"/>
      <c r="HM49" s="110"/>
      <c r="HN49" s="110"/>
      <c r="HO49" s="110"/>
      <c r="HP49" s="110"/>
      <c r="HQ49" s="110"/>
      <c r="HR49" s="110"/>
      <c r="HS49" s="110"/>
      <c r="HT49" s="110"/>
      <c r="HU49" s="110"/>
      <c r="HV49" s="110"/>
      <c r="HW49" s="110"/>
      <c r="HX49" s="110"/>
      <c r="HY49" s="110"/>
      <c r="HZ49" s="110"/>
      <c r="IA49" s="110"/>
      <c r="IB49" s="110"/>
      <c r="IC49" s="110"/>
      <c r="ID49" s="110"/>
      <c r="IE49" s="110"/>
      <c r="IF49" s="110"/>
      <c r="IG49" s="110"/>
      <c r="IH49" s="110"/>
      <c r="II49" s="110"/>
      <c r="IJ49" s="110"/>
      <c r="IK49" s="110"/>
      <c r="IL49" s="110"/>
      <c r="IM49" s="110"/>
      <c r="IN49" s="110"/>
      <c r="IO49" s="110"/>
      <c r="IP49" s="110"/>
      <c r="IQ49" s="110"/>
      <c r="IR49" s="110"/>
      <c r="IS49" s="110"/>
      <c r="IT49" s="110"/>
      <c r="IU49" s="110"/>
    </row>
    <row r="50" spans="1:255" s="111" customFormat="1" ht="12" customHeight="1">
      <c r="A50" s="105"/>
      <c r="B50" s="106" t="s">
        <v>104</v>
      </c>
      <c r="C50" s="107" t="s">
        <v>105</v>
      </c>
      <c r="D50" s="107">
        <v>2</v>
      </c>
      <c r="E50" s="107" t="s">
        <v>81</v>
      </c>
      <c r="F50" s="108">
        <v>125000</v>
      </c>
      <c r="G50" s="109">
        <f t="shared" ref="G50:G59" si="2">+D50*F50</f>
        <v>250000</v>
      </c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/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110"/>
      <c r="CT50" s="110"/>
      <c r="CU50" s="110"/>
      <c r="CV50" s="110"/>
      <c r="CW50" s="110"/>
      <c r="CX50" s="110"/>
      <c r="CY50" s="110"/>
      <c r="CZ50" s="110"/>
      <c r="DA50" s="110"/>
      <c r="DB50" s="110"/>
      <c r="DC50" s="110"/>
      <c r="DD50" s="110"/>
      <c r="DE50" s="110"/>
      <c r="DF50" s="110"/>
      <c r="DG50" s="110"/>
      <c r="DH50" s="110"/>
      <c r="DI50" s="110"/>
      <c r="DJ50" s="110"/>
      <c r="DK50" s="110"/>
      <c r="DL50" s="110"/>
      <c r="DM50" s="110"/>
      <c r="DN50" s="110"/>
      <c r="DO50" s="110"/>
      <c r="DP50" s="110"/>
      <c r="DQ50" s="110"/>
      <c r="DR50" s="110"/>
      <c r="DS50" s="110"/>
      <c r="DT50" s="110"/>
      <c r="DU50" s="110"/>
      <c r="DV50" s="110"/>
      <c r="DW50" s="110"/>
      <c r="DX50" s="110"/>
      <c r="DY50" s="110"/>
      <c r="DZ50" s="110"/>
      <c r="EA50" s="110"/>
      <c r="EB50" s="110"/>
      <c r="EC50" s="110"/>
      <c r="ED50" s="110"/>
      <c r="EE50" s="110"/>
      <c r="EF50" s="110"/>
      <c r="EG50" s="110"/>
      <c r="EH50" s="110"/>
      <c r="EI50" s="110"/>
      <c r="EJ50" s="110"/>
      <c r="EK50" s="110"/>
      <c r="EL50" s="110"/>
      <c r="EM50" s="110"/>
      <c r="EN50" s="110"/>
      <c r="EO50" s="110"/>
      <c r="EP50" s="110"/>
      <c r="EQ50" s="110"/>
      <c r="ER50" s="110"/>
      <c r="ES50" s="110"/>
      <c r="ET50" s="110"/>
      <c r="EU50" s="110"/>
      <c r="EV50" s="110"/>
      <c r="EW50" s="110"/>
      <c r="EX50" s="110"/>
      <c r="EY50" s="110"/>
      <c r="EZ50" s="110"/>
      <c r="FA50" s="110"/>
      <c r="FB50" s="110"/>
      <c r="FC50" s="110"/>
      <c r="FD50" s="110"/>
      <c r="FE50" s="110"/>
      <c r="FF50" s="110"/>
      <c r="FG50" s="110"/>
      <c r="FH50" s="110"/>
      <c r="FI50" s="110"/>
      <c r="FJ50" s="110"/>
      <c r="FK50" s="110"/>
      <c r="FL50" s="110"/>
      <c r="FM50" s="110"/>
      <c r="FN50" s="110"/>
      <c r="FO50" s="110"/>
      <c r="FP50" s="110"/>
      <c r="FQ50" s="110"/>
      <c r="FR50" s="110"/>
      <c r="FS50" s="110"/>
      <c r="FT50" s="110"/>
      <c r="FU50" s="110"/>
      <c r="FV50" s="110"/>
      <c r="FW50" s="110"/>
      <c r="FX50" s="110"/>
      <c r="FY50" s="110"/>
      <c r="FZ50" s="110"/>
      <c r="GA50" s="110"/>
      <c r="GB50" s="110"/>
      <c r="GC50" s="110"/>
      <c r="GD50" s="110"/>
      <c r="GE50" s="110"/>
      <c r="GF50" s="110"/>
      <c r="GG50" s="110"/>
      <c r="GH50" s="110"/>
      <c r="GI50" s="110"/>
      <c r="GJ50" s="110"/>
      <c r="GK50" s="110"/>
      <c r="GL50" s="110"/>
      <c r="GM50" s="110"/>
      <c r="GN50" s="110"/>
      <c r="GO50" s="110"/>
      <c r="GP50" s="110"/>
      <c r="GQ50" s="110"/>
      <c r="GR50" s="110"/>
      <c r="GS50" s="110"/>
      <c r="GT50" s="110"/>
      <c r="GU50" s="110"/>
      <c r="GV50" s="110"/>
      <c r="GW50" s="110"/>
      <c r="GX50" s="110"/>
      <c r="GY50" s="110"/>
      <c r="GZ50" s="110"/>
      <c r="HA50" s="110"/>
      <c r="HB50" s="110"/>
      <c r="HC50" s="110"/>
      <c r="HD50" s="110"/>
      <c r="HE50" s="110"/>
      <c r="HF50" s="110"/>
      <c r="HG50" s="110"/>
      <c r="HH50" s="110"/>
      <c r="HI50" s="110"/>
      <c r="HJ50" s="110"/>
      <c r="HK50" s="110"/>
      <c r="HL50" s="110"/>
      <c r="HM50" s="110"/>
      <c r="HN50" s="110"/>
      <c r="HO50" s="110"/>
      <c r="HP50" s="110"/>
      <c r="HQ50" s="110"/>
      <c r="HR50" s="110"/>
      <c r="HS50" s="110"/>
      <c r="HT50" s="110"/>
      <c r="HU50" s="110"/>
      <c r="HV50" s="110"/>
      <c r="HW50" s="110"/>
      <c r="HX50" s="110"/>
      <c r="HY50" s="110"/>
      <c r="HZ50" s="110"/>
      <c r="IA50" s="110"/>
      <c r="IB50" s="110"/>
      <c r="IC50" s="110"/>
      <c r="ID50" s="110"/>
      <c r="IE50" s="110"/>
      <c r="IF50" s="110"/>
      <c r="IG50" s="110"/>
      <c r="IH50" s="110"/>
      <c r="II50" s="110"/>
      <c r="IJ50" s="110"/>
      <c r="IK50" s="110"/>
      <c r="IL50" s="110"/>
      <c r="IM50" s="110"/>
      <c r="IN50" s="110"/>
      <c r="IO50" s="110"/>
      <c r="IP50" s="110"/>
      <c r="IQ50" s="110"/>
      <c r="IR50" s="110"/>
      <c r="IS50" s="110"/>
      <c r="IT50" s="110"/>
      <c r="IU50" s="110"/>
    </row>
    <row r="51" spans="1:255" s="111" customFormat="1" ht="12" customHeight="1">
      <c r="A51" s="105"/>
      <c r="B51" s="112" t="s">
        <v>64</v>
      </c>
      <c r="C51" s="107"/>
      <c r="D51" s="107"/>
      <c r="E51" s="107"/>
      <c r="F51" s="108"/>
      <c r="G51" s="109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0"/>
      <c r="BR51" s="110"/>
      <c r="BS51" s="110"/>
      <c r="BT51" s="110"/>
      <c r="BU51" s="110"/>
      <c r="BV51" s="110"/>
      <c r="BW51" s="110"/>
      <c r="BX51" s="110"/>
      <c r="BY51" s="110"/>
      <c r="BZ51" s="110"/>
      <c r="CA51" s="110"/>
      <c r="CB51" s="110"/>
      <c r="CC51" s="110"/>
      <c r="CD51" s="110"/>
      <c r="CE51" s="110"/>
      <c r="CF51" s="110"/>
      <c r="CG51" s="110"/>
      <c r="CH51" s="110"/>
      <c r="CI51" s="110"/>
      <c r="CJ51" s="110"/>
      <c r="CK51" s="110"/>
      <c r="CL51" s="110"/>
      <c r="CM51" s="110"/>
      <c r="CN51" s="110"/>
      <c r="CO51" s="110"/>
      <c r="CP51" s="110"/>
      <c r="CQ51" s="110"/>
      <c r="CR51" s="110"/>
      <c r="CS51" s="110"/>
      <c r="CT51" s="110"/>
      <c r="CU51" s="110"/>
      <c r="CV51" s="110"/>
      <c r="CW51" s="110"/>
      <c r="CX51" s="110"/>
      <c r="CY51" s="110"/>
      <c r="CZ51" s="110"/>
      <c r="DA51" s="110"/>
      <c r="DB51" s="110"/>
      <c r="DC51" s="110"/>
      <c r="DD51" s="110"/>
      <c r="DE51" s="110"/>
      <c r="DF51" s="110"/>
      <c r="DG51" s="110"/>
      <c r="DH51" s="110"/>
      <c r="DI51" s="110"/>
      <c r="DJ51" s="110"/>
      <c r="DK51" s="110"/>
      <c r="DL51" s="110"/>
      <c r="DM51" s="110"/>
      <c r="DN51" s="110"/>
      <c r="DO51" s="110"/>
      <c r="DP51" s="110"/>
      <c r="DQ51" s="110"/>
      <c r="DR51" s="110"/>
      <c r="DS51" s="110"/>
      <c r="DT51" s="110"/>
      <c r="DU51" s="110"/>
      <c r="DV51" s="110"/>
      <c r="DW51" s="110"/>
      <c r="DX51" s="110"/>
      <c r="DY51" s="110"/>
      <c r="DZ51" s="110"/>
      <c r="EA51" s="110"/>
      <c r="EB51" s="110"/>
      <c r="EC51" s="110"/>
      <c r="ED51" s="110"/>
      <c r="EE51" s="110"/>
      <c r="EF51" s="110"/>
      <c r="EG51" s="110"/>
      <c r="EH51" s="110"/>
      <c r="EI51" s="110"/>
      <c r="EJ51" s="110"/>
      <c r="EK51" s="110"/>
      <c r="EL51" s="110"/>
      <c r="EM51" s="110"/>
      <c r="EN51" s="110"/>
      <c r="EO51" s="110"/>
      <c r="EP51" s="110"/>
      <c r="EQ51" s="110"/>
      <c r="ER51" s="110"/>
      <c r="ES51" s="110"/>
      <c r="ET51" s="110"/>
      <c r="EU51" s="110"/>
      <c r="EV51" s="110"/>
      <c r="EW51" s="110"/>
      <c r="EX51" s="110"/>
      <c r="EY51" s="110"/>
      <c r="EZ51" s="110"/>
      <c r="FA51" s="110"/>
      <c r="FB51" s="110"/>
      <c r="FC51" s="110"/>
      <c r="FD51" s="110"/>
      <c r="FE51" s="110"/>
      <c r="FF51" s="110"/>
      <c r="FG51" s="110"/>
      <c r="FH51" s="110"/>
      <c r="FI51" s="110"/>
      <c r="FJ51" s="110"/>
      <c r="FK51" s="110"/>
      <c r="FL51" s="110"/>
      <c r="FM51" s="110"/>
      <c r="FN51" s="110"/>
      <c r="FO51" s="110"/>
      <c r="FP51" s="110"/>
      <c r="FQ51" s="110"/>
      <c r="FR51" s="110"/>
      <c r="FS51" s="110"/>
      <c r="FT51" s="110"/>
      <c r="FU51" s="110"/>
      <c r="FV51" s="110"/>
      <c r="FW51" s="110"/>
      <c r="FX51" s="110"/>
      <c r="FY51" s="110"/>
      <c r="FZ51" s="110"/>
      <c r="GA51" s="110"/>
      <c r="GB51" s="110"/>
      <c r="GC51" s="110"/>
      <c r="GD51" s="110"/>
      <c r="GE51" s="110"/>
      <c r="GF51" s="110"/>
      <c r="GG51" s="110"/>
      <c r="GH51" s="110"/>
      <c r="GI51" s="110"/>
      <c r="GJ51" s="110"/>
      <c r="GK51" s="110"/>
      <c r="GL51" s="110"/>
      <c r="GM51" s="110"/>
      <c r="GN51" s="110"/>
      <c r="GO51" s="110"/>
      <c r="GP51" s="110"/>
      <c r="GQ51" s="110"/>
      <c r="GR51" s="110"/>
      <c r="GS51" s="110"/>
      <c r="GT51" s="110"/>
      <c r="GU51" s="110"/>
      <c r="GV51" s="110"/>
      <c r="GW51" s="110"/>
      <c r="GX51" s="110"/>
      <c r="GY51" s="110"/>
      <c r="GZ51" s="110"/>
      <c r="HA51" s="110"/>
      <c r="HB51" s="110"/>
      <c r="HC51" s="110"/>
      <c r="HD51" s="110"/>
      <c r="HE51" s="110"/>
      <c r="HF51" s="110"/>
      <c r="HG51" s="110"/>
      <c r="HH51" s="110"/>
      <c r="HI51" s="110"/>
      <c r="HJ51" s="110"/>
      <c r="HK51" s="110"/>
      <c r="HL51" s="110"/>
      <c r="HM51" s="110"/>
      <c r="HN51" s="110"/>
      <c r="HO51" s="110"/>
      <c r="HP51" s="110"/>
      <c r="HQ51" s="110"/>
      <c r="HR51" s="110"/>
      <c r="HS51" s="110"/>
      <c r="HT51" s="110"/>
      <c r="HU51" s="110"/>
      <c r="HV51" s="110"/>
      <c r="HW51" s="110"/>
      <c r="HX51" s="110"/>
      <c r="HY51" s="110"/>
      <c r="HZ51" s="110"/>
      <c r="IA51" s="110"/>
      <c r="IB51" s="110"/>
      <c r="IC51" s="110"/>
      <c r="ID51" s="110"/>
      <c r="IE51" s="110"/>
      <c r="IF51" s="110"/>
      <c r="IG51" s="110"/>
      <c r="IH51" s="110"/>
      <c r="II51" s="110"/>
      <c r="IJ51" s="110"/>
      <c r="IK51" s="110"/>
      <c r="IL51" s="110"/>
      <c r="IM51" s="110"/>
      <c r="IN51" s="110"/>
      <c r="IO51" s="110"/>
      <c r="IP51" s="110"/>
      <c r="IQ51" s="110"/>
      <c r="IR51" s="110"/>
      <c r="IS51" s="110"/>
      <c r="IT51" s="110"/>
      <c r="IU51" s="110"/>
    </row>
    <row r="52" spans="1:255" s="111" customFormat="1" ht="12" customHeight="1">
      <c r="A52" s="105"/>
      <c r="B52" s="106" t="s">
        <v>106</v>
      </c>
      <c r="C52" s="107" t="s">
        <v>26</v>
      </c>
      <c r="D52" s="107">
        <v>500</v>
      </c>
      <c r="E52" s="107" t="s">
        <v>70</v>
      </c>
      <c r="F52" s="108">
        <v>1150</v>
      </c>
      <c r="G52" s="109">
        <f t="shared" si="2"/>
        <v>575000</v>
      </c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/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/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110"/>
      <c r="DM52" s="110"/>
      <c r="DN52" s="110"/>
      <c r="DO52" s="110"/>
      <c r="DP52" s="110"/>
      <c r="DQ52" s="110"/>
      <c r="DR52" s="110"/>
      <c r="DS52" s="110"/>
      <c r="DT52" s="110"/>
      <c r="DU52" s="110"/>
      <c r="DV52" s="110"/>
      <c r="DW52" s="110"/>
      <c r="DX52" s="110"/>
      <c r="DY52" s="110"/>
      <c r="DZ52" s="110"/>
      <c r="EA52" s="110"/>
      <c r="EB52" s="110"/>
      <c r="EC52" s="110"/>
      <c r="ED52" s="110"/>
      <c r="EE52" s="110"/>
      <c r="EF52" s="110"/>
      <c r="EG52" s="110"/>
      <c r="EH52" s="110"/>
      <c r="EI52" s="110"/>
      <c r="EJ52" s="110"/>
      <c r="EK52" s="110"/>
      <c r="EL52" s="110"/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/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/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/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/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110"/>
      <c r="ID52" s="110"/>
      <c r="IE52" s="110"/>
      <c r="IF52" s="110"/>
      <c r="IG52" s="110"/>
      <c r="IH52" s="110"/>
      <c r="II52" s="110"/>
      <c r="IJ52" s="110"/>
      <c r="IK52" s="110"/>
      <c r="IL52" s="110"/>
      <c r="IM52" s="110"/>
      <c r="IN52" s="110"/>
      <c r="IO52" s="110"/>
      <c r="IP52" s="110"/>
      <c r="IQ52" s="110"/>
      <c r="IR52" s="110"/>
      <c r="IS52" s="110"/>
      <c r="IT52" s="110"/>
      <c r="IU52" s="110"/>
    </row>
    <row r="53" spans="1:255" s="111" customFormat="1" ht="12" customHeight="1">
      <c r="A53" s="105"/>
      <c r="B53" s="106" t="s">
        <v>65</v>
      </c>
      <c r="C53" s="107" t="s">
        <v>26</v>
      </c>
      <c r="D53" s="107">
        <v>500</v>
      </c>
      <c r="E53" s="107" t="s">
        <v>81</v>
      </c>
      <c r="F53" s="108">
        <v>1250</v>
      </c>
      <c r="G53" s="109">
        <f t="shared" si="2"/>
        <v>625000</v>
      </c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/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/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110"/>
      <c r="DM53" s="110"/>
      <c r="DN53" s="110"/>
      <c r="DO53" s="110"/>
      <c r="DP53" s="110"/>
      <c r="DQ53" s="110"/>
      <c r="DR53" s="110"/>
      <c r="DS53" s="110"/>
      <c r="DT53" s="110"/>
      <c r="DU53" s="110"/>
      <c r="DV53" s="110"/>
      <c r="DW53" s="110"/>
      <c r="DX53" s="110"/>
      <c r="DY53" s="110"/>
      <c r="DZ53" s="110"/>
      <c r="EA53" s="110"/>
      <c r="EB53" s="110"/>
      <c r="EC53" s="110"/>
      <c r="ED53" s="110"/>
      <c r="EE53" s="110"/>
      <c r="EF53" s="110"/>
      <c r="EG53" s="110"/>
      <c r="EH53" s="110"/>
      <c r="EI53" s="110"/>
      <c r="EJ53" s="110"/>
      <c r="EK53" s="110"/>
      <c r="EL53" s="110"/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/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/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/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/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110"/>
      <c r="ID53" s="110"/>
      <c r="IE53" s="110"/>
      <c r="IF53" s="110"/>
      <c r="IG53" s="110"/>
      <c r="IH53" s="110"/>
      <c r="II53" s="110"/>
      <c r="IJ53" s="110"/>
      <c r="IK53" s="110"/>
      <c r="IL53" s="110"/>
      <c r="IM53" s="110"/>
      <c r="IN53" s="110"/>
      <c r="IO53" s="110"/>
      <c r="IP53" s="110"/>
      <c r="IQ53" s="110"/>
      <c r="IR53" s="110"/>
      <c r="IS53" s="110"/>
      <c r="IT53" s="110"/>
      <c r="IU53" s="110"/>
    </row>
    <row r="54" spans="1:255" s="111" customFormat="1" ht="12" customHeight="1">
      <c r="A54" s="105"/>
      <c r="B54" s="112" t="s">
        <v>66</v>
      </c>
      <c r="C54" s="107"/>
      <c r="D54" s="107"/>
      <c r="E54" s="107"/>
      <c r="F54" s="108"/>
      <c r="G54" s="109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  <c r="BK54" s="110"/>
      <c r="BL54" s="110"/>
      <c r="BM54" s="110"/>
      <c r="BN54" s="110"/>
      <c r="BO54" s="110"/>
      <c r="BP54" s="110"/>
      <c r="BQ54" s="110"/>
      <c r="BR54" s="110"/>
      <c r="BS54" s="110"/>
      <c r="BT54" s="110"/>
      <c r="BU54" s="110"/>
      <c r="BV54" s="110"/>
      <c r="BW54" s="110"/>
      <c r="BX54" s="110"/>
      <c r="BY54" s="110"/>
      <c r="BZ54" s="110"/>
      <c r="CA54" s="110"/>
      <c r="CB54" s="110"/>
      <c r="CC54" s="110"/>
      <c r="CD54" s="110"/>
      <c r="CE54" s="110"/>
      <c r="CF54" s="110"/>
      <c r="CG54" s="110"/>
      <c r="CH54" s="110"/>
      <c r="CI54" s="110"/>
      <c r="CJ54" s="110"/>
      <c r="CK54" s="110"/>
      <c r="CL54" s="110"/>
      <c r="CM54" s="110"/>
      <c r="CN54" s="110"/>
      <c r="CO54" s="110"/>
      <c r="CP54" s="110"/>
      <c r="CQ54" s="110"/>
      <c r="CR54" s="110"/>
      <c r="CS54" s="110"/>
      <c r="CT54" s="110"/>
      <c r="CU54" s="110"/>
      <c r="CV54" s="110"/>
      <c r="CW54" s="110"/>
      <c r="CX54" s="110"/>
      <c r="CY54" s="110"/>
      <c r="CZ54" s="110"/>
      <c r="DA54" s="110"/>
      <c r="DB54" s="110"/>
      <c r="DC54" s="110"/>
      <c r="DD54" s="110"/>
      <c r="DE54" s="110"/>
      <c r="DF54" s="110"/>
      <c r="DG54" s="110"/>
      <c r="DH54" s="110"/>
      <c r="DI54" s="110"/>
      <c r="DJ54" s="110"/>
      <c r="DK54" s="110"/>
      <c r="DL54" s="110"/>
      <c r="DM54" s="110"/>
      <c r="DN54" s="110"/>
      <c r="DO54" s="110"/>
      <c r="DP54" s="110"/>
      <c r="DQ54" s="110"/>
      <c r="DR54" s="110"/>
      <c r="DS54" s="110"/>
      <c r="DT54" s="110"/>
      <c r="DU54" s="110"/>
      <c r="DV54" s="110"/>
      <c r="DW54" s="110"/>
      <c r="DX54" s="110"/>
      <c r="DY54" s="110"/>
      <c r="DZ54" s="110"/>
      <c r="EA54" s="110"/>
      <c r="EB54" s="110"/>
      <c r="EC54" s="110"/>
      <c r="ED54" s="110"/>
      <c r="EE54" s="110"/>
      <c r="EF54" s="110"/>
      <c r="EG54" s="110"/>
      <c r="EH54" s="110"/>
      <c r="EI54" s="110"/>
      <c r="EJ54" s="110"/>
      <c r="EK54" s="110"/>
      <c r="EL54" s="110"/>
      <c r="EM54" s="110"/>
      <c r="EN54" s="110"/>
      <c r="EO54" s="110"/>
      <c r="EP54" s="110"/>
      <c r="EQ54" s="110"/>
      <c r="ER54" s="110"/>
      <c r="ES54" s="110"/>
      <c r="ET54" s="110"/>
      <c r="EU54" s="110"/>
      <c r="EV54" s="110"/>
      <c r="EW54" s="110"/>
      <c r="EX54" s="110"/>
      <c r="EY54" s="110"/>
      <c r="EZ54" s="110"/>
      <c r="FA54" s="110"/>
      <c r="FB54" s="110"/>
      <c r="FC54" s="110"/>
      <c r="FD54" s="110"/>
      <c r="FE54" s="110"/>
      <c r="FF54" s="110"/>
      <c r="FG54" s="110"/>
      <c r="FH54" s="110"/>
      <c r="FI54" s="110"/>
      <c r="FJ54" s="110"/>
      <c r="FK54" s="110"/>
      <c r="FL54" s="110"/>
      <c r="FM54" s="110"/>
      <c r="FN54" s="110"/>
      <c r="FO54" s="110"/>
      <c r="FP54" s="110"/>
      <c r="FQ54" s="110"/>
      <c r="FR54" s="110"/>
      <c r="FS54" s="110"/>
      <c r="FT54" s="110"/>
      <c r="FU54" s="110"/>
      <c r="FV54" s="110"/>
      <c r="FW54" s="110"/>
      <c r="FX54" s="110"/>
      <c r="FY54" s="110"/>
      <c r="FZ54" s="110"/>
      <c r="GA54" s="110"/>
      <c r="GB54" s="110"/>
      <c r="GC54" s="110"/>
      <c r="GD54" s="110"/>
      <c r="GE54" s="110"/>
      <c r="GF54" s="110"/>
      <c r="GG54" s="110"/>
      <c r="GH54" s="110"/>
      <c r="GI54" s="110"/>
      <c r="GJ54" s="110"/>
      <c r="GK54" s="110"/>
      <c r="GL54" s="110"/>
      <c r="GM54" s="110"/>
      <c r="GN54" s="110"/>
      <c r="GO54" s="110"/>
      <c r="GP54" s="110"/>
      <c r="GQ54" s="110"/>
      <c r="GR54" s="110"/>
      <c r="GS54" s="110"/>
      <c r="GT54" s="110"/>
      <c r="GU54" s="110"/>
      <c r="GV54" s="110"/>
      <c r="GW54" s="110"/>
      <c r="GX54" s="110"/>
      <c r="GY54" s="110"/>
      <c r="GZ54" s="110"/>
      <c r="HA54" s="110"/>
      <c r="HB54" s="110"/>
      <c r="HC54" s="110"/>
      <c r="HD54" s="110"/>
      <c r="HE54" s="110"/>
      <c r="HF54" s="110"/>
      <c r="HG54" s="110"/>
      <c r="HH54" s="110"/>
      <c r="HI54" s="110"/>
      <c r="HJ54" s="110"/>
      <c r="HK54" s="110"/>
      <c r="HL54" s="110"/>
      <c r="HM54" s="110"/>
      <c r="HN54" s="110"/>
      <c r="HO54" s="110"/>
      <c r="HP54" s="110"/>
      <c r="HQ54" s="110"/>
      <c r="HR54" s="110"/>
      <c r="HS54" s="110"/>
      <c r="HT54" s="110"/>
      <c r="HU54" s="110"/>
      <c r="HV54" s="110"/>
      <c r="HW54" s="110"/>
      <c r="HX54" s="110"/>
      <c r="HY54" s="110"/>
      <c r="HZ54" s="110"/>
      <c r="IA54" s="110"/>
      <c r="IB54" s="110"/>
      <c r="IC54" s="110"/>
      <c r="ID54" s="110"/>
      <c r="IE54" s="110"/>
      <c r="IF54" s="110"/>
      <c r="IG54" s="110"/>
      <c r="IH54" s="110"/>
      <c r="II54" s="110"/>
      <c r="IJ54" s="110"/>
      <c r="IK54" s="110"/>
      <c r="IL54" s="110"/>
      <c r="IM54" s="110"/>
      <c r="IN54" s="110"/>
      <c r="IO54" s="110"/>
      <c r="IP54" s="110"/>
      <c r="IQ54" s="110"/>
      <c r="IR54" s="110"/>
      <c r="IS54" s="110"/>
      <c r="IT54" s="110"/>
      <c r="IU54" s="110"/>
    </row>
    <row r="55" spans="1:255" s="111" customFormat="1" ht="12" customHeight="1">
      <c r="A55" s="105"/>
      <c r="B55" s="106" t="s">
        <v>107</v>
      </c>
      <c r="C55" s="107" t="s">
        <v>72</v>
      </c>
      <c r="D55" s="107">
        <v>4</v>
      </c>
      <c r="E55" s="107" t="s">
        <v>70</v>
      </c>
      <c r="F55" s="108">
        <v>10500</v>
      </c>
      <c r="G55" s="109">
        <f t="shared" si="2"/>
        <v>42000</v>
      </c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  <c r="BK55" s="110"/>
      <c r="BL55" s="110"/>
      <c r="BM55" s="110"/>
      <c r="BN55" s="110"/>
      <c r="BO55" s="110"/>
      <c r="BP55" s="110"/>
      <c r="BQ55" s="110"/>
      <c r="BR55" s="110"/>
      <c r="BS55" s="110"/>
      <c r="BT55" s="110"/>
      <c r="BU55" s="110"/>
      <c r="BV55" s="110"/>
      <c r="BW55" s="110"/>
      <c r="BX55" s="110"/>
      <c r="BY55" s="110"/>
      <c r="BZ55" s="110"/>
      <c r="CA55" s="110"/>
      <c r="CB55" s="110"/>
      <c r="CC55" s="110"/>
      <c r="CD55" s="110"/>
      <c r="CE55" s="110"/>
      <c r="CF55" s="110"/>
      <c r="CG55" s="110"/>
      <c r="CH55" s="110"/>
      <c r="CI55" s="110"/>
      <c r="CJ55" s="110"/>
      <c r="CK55" s="110"/>
      <c r="CL55" s="110"/>
      <c r="CM55" s="110"/>
      <c r="CN55" s="110"/>
      <c r="CO55" s="110"/>
      <c r="CP55" s="110"/>
      <c r="CQ55" s="110"/>
      <c r="CR55" s="110"/>
      <c r="CS55" s="110"/>
      <c r="CT55" s="110"/>
      <c r="CU55" s="110"/>
      <c r="CV55" s="110"/>
      <c r="CW55" s="110"/>
      <c r="CX55" s="110"/>
      <c r="CY55" s="110"/>
      <c r="CZ55" s="110"/>
      <c r="DA55" s="110"/>
      <c r="DB55" s="110"/>
      <c r="DC55" s="110"/>
      <c r="DD55" s="110"/>
      <c r="DE55" s="110"/>
      <c r="DF55" s="110"/>
      <c r="DG55" s="110"/>
      <c r="DH55" s="110"/>
      <c r="DI55" s="110"/>
      <c r="DJ55" s="110"/>
      <c r="DK55" s="110"/>
      <c r="DL55" s="110"/>
      <c r="DM55" s="110"/>
      <c r="DN55" s="110"/>
      <c r="DO55" s="110"/>
      <c r="DP55" s="110"/>
      <c r="DQ55" s="110"/>
      <c r="DR55" s="110"/>
      <c r="DS55" s="110"/>
      <c r="DT55" s="110"/>
      <c r="DU55" s="110"/>
      <c r="DV55" s="110"/>
      <c r="DW55" s="110"/>
      <c r="DX55" s="110"/>
      <c r="DY55" s="110"/>
      <c r="DZ55" s="110"/>
      <c r="EA55" s="110"/>
      <c r="EB55" s="110"/>
      <c r="EC55" s="110"/>
      <c r="ED55" s="110"/>
      <c r="EE55" s="110"/>
      <c r="EF55" s="110"/>
      <c r="EG55" s="110"/>
      <c r="EH55" s="110"/>
      <c r="EI55" s="110"/>
      <c r="EJ55" s="110"/>
      <c r="EK55" s="110"/>
      <c r="EL55" s="110"/>
      <c r="EM55" s="110"/>
      <c r="EN55" s="110"/>
      <c r="EO55" s="110"/>
      <c r="EP55" s="110"/>
      <c r="EQ55" s="110"/>
      <c r="ER55" s="110"/>
      <c r="ES55" s="110"/>
      <c r="ET55" s="110"/>
      <c r="EU55" s="110"/>
      <c r="EV55" s="110"/>
      <c r="EW55" s="110"/>
      <c r="EX55" s="110"/>
      <c r="EY55" s="110"/>
      <c r="EZ55" s="110"/>
      <c r="FA55" s="110"/>
      <c r="FB55" s="110"/>
      <c r="FC55" s="110"/>
      <c r="FD55" s="110"/>
      <c r="FE55" s="110"/>
      <c r="FF55" s="110"/>
      <c r="FG55" s="110"/>
      <c r="FH55" s="110"/>
      <c r="FI55" s="110"/>
      <c r="FJ55" s="110"/>
      <c r="FK55" s="110"/>
      <c r="FL55" s="110"/>
      <c r="FM55" s="110"/>
      <c r="FN55" s="110"/>
      <c r="FO55" s="110"/>
      <c r="FP55" s="110"/>
      <c r="FQ55" s="110"/>
      <c r="FR55" s="110"/>
      <c r="FS55" s="110"/>
      <c r="FT55" s="110"/>
      <c r="FU55" s="110"/>
      <c r="FV55" s="110"/>
      <c r="FW55" s="110"/>
      <c r="FX55" s="110"/>
      <c r="FY55" s="110"/>
      <c r="FZ55" s="110"/>
      <c r="GA55" s="110"/>
      <c r="GB55" s="110"/>
      <c r="GC55" s="110"/>
      <c r="GD55" s="110"/>
      <c r="GE55" s="110"/>
      <c r="GF55" s="110"/>
      <c r="GG55" s="110"/>
      <c r="GH55" s="110"/>
      <c r="GI55" s="110"/>
      <c r="GJ55" s="110"/>
      <c r="GK55" s="110"/>
      <c r="GL55" s="110"/>
      <c r="GM55" s="110"/>
      <c r="GN55" s="110"/>
      <c r="GO55" s="110"/>
      <c r="GP55" s="110"/>
      <c r="GQ55" s="110"/>
      <c r="GR55" s="110"/>
      <c r="GS55" s="110"/>
      <c r="GT55" s="110"/>
      <c r="GU55" s="110"/>
      <c r="GV55" s="110"/>
      <c r="GW55" s="110"/>
      <c r="GX55" s="110"/>
      <c r="GY55" s="110"/>
      <c r="GZ55" s="110"/>
      <c r="HA55" s="110"/>
      <c r="HB55" s="110"/>
      <c r="HC55" s="110"/>
      <c r="HD55" s="110"/>
      <c r="HE55" s="110"/>
      <c r="HF55" s="110"/>
      <c r="HG55" s="110"/>
      <c r="HH55" s="110"/>
      <c r="HI55" s="110"/>
      <c r="HJ55" s="110"/>
      <c r="HK55" s="110"/>
      <c r="HL55" s="110"/>
      <c r="HM55" s="110"/>
      <c r="HN55" s="110"/>
      <c r="HO55" s="110"/>
      <c r="HP55" s="110"/>
      <c r="HQ55" s="110"/>
      <c r="HR55" s="110"/>
      <c r="HS55" s="110"/>
      <c r="HT55" s="110"/>
      <c r="HU55" s="110"/>
      <c r="HV55" s="110"/>
      <c r="HW55" s="110"/>
      <c r="HX55" s="110"/>
      <c r="HY55" s="110"/>
      <c r="HZ55" s="110"/>
      <c r="IA55" s="110"/>
      <c r="IB55" s="110"/>
      <c r="IC55" s="110"/>
      <c r="ID55" s="110"/>
      <c r="IE55" s="110"/>
      <c r="IF55" s="110"/>
      <c r="IG55" s="110"/>
      <c r="IH55" s="110"/>
      <c r="II55" s="110"/>
      <c r="IJ55" s="110"/>
      <c r="IK55" s="110"/>
      <c r="IL55" s="110"/>
      <c r="IM55" s="110"/>
      <c r="IN55" s="110"/>
      <c r="IO55" s="110"/>
      <c r="IP55" s="110"/>
      <c r="IQ55" s="110"/>
      <c r="IR55" s="110"/>
      <c r="IS55" s="110"/>
      <c r="IT55" s="110"/>
      <c r="IU55" s="110"/>
    </row>
    <row r="56" spans="1:255" s="111" customFormat="1" ht="12" customHeight="1">
      <c r="A56" s="105"/>
      <c r="B56" s="106" t="s">
        <v>108</v>
      </c>
      <c r="C56" s="107" t="s">
        <v>109</v>
      </c>
      <c r="D56" s="107">
        <v>0.33</v>
      </c>
      <c r="E56" s="107" t="s">
        <v>98</v>
      </c>
      <c r="F56" s="108">
        <v>147000</v>
      </c>
      <c r="G56" s="109">
        <f t="shared" si="2"/>
        <v>48510</v>
      </c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0"/>
      <c r="BG56" s="110"/>
      <c r="BH56" s="110"/>
      <c r="BI56" s="110"/>
      <c r="BJ56" s="110"/>
      <c r="BK56" s="110"/>
      <c r="BL56" s="110"/>
      <c r="BM56" s="110"/>
      <c r="BN56" s="110"/>
      <c r="BO56" s="110"/>
      <c r="BP56" s="110"/>
      <c r="BQ56" s="110"/>
      <c r="BR56" s="110"/>
      <c r="BS56" s="110"/>
      <c r="BT56" s="110"/>
      <c r="BU56" s="110"/>
      <c r="BV56" s="110"/>
      <c r="BW56" s="110"/>
      <c r="BX56" s="110"/>
      <c r="BY56" s="110"/>
      <c r="BZ56" s="110"/>
      <c r="CA56" s="110"/>
      <c r="CB56" s="110"/>
      <c r="CC56" s="110"/>
      <c r="CD56" s="110"/>
      <c r="CE56" s="110"/>
      <c r="CF56" s="110"/>
      <c r="CG56" s="110"/>
      <c r="CH56" s="110"/>
      <c r="CI56" s="110"/>
      <c r="CJ56" s="110"/>
      <c r="CK56" s="110"/>
      <c r="CL56" s="110"/>
      <c r="CM56" s="110"/>
      <c r="CN56" s="110"/>
      <c r="CO56" s="110"/>
      <c r="CP56" s="110"/>
      <c r="CQ56" s="110"/>
      <c r="CR56" s="110"/>
      <c r="CS56" s="110"/>
      <c r="CT56" s="110"/>
      <c r="CU56" s="110"/>
      <c r="CV56" s="110"/>
      <c r="CW56" s="110"/>
      <c r="CX56" s="110"/>
      <c r="CY56" s="110"/>
      <c r="CZ56" s="110"/>
      <c r="DA56" s="110"/>
      <c r="DB56" s="110"/>
      <c r="DC56" s="110"/>
      <c r="DD56" s="110"/>
      <c r="DE56" s="110"/>
      <c r="DF56" s="110"/>
      <c r="DG56" s="110"/>
      <c r="DH56" s="110"/>
      <c r="DI56" s="110"/>
      <c r="DJ56" s="110"/>
      <c r="DK56" s="110"/>
      <c r="DL56" s="110"/>
      <c r="DM56" s="110"/>
      <c r="DN56" s="110"/>
      <c r="DO56" s="110"/>
      <c r="DP56" s="110"/>
      <c r="DQ56" s="110"/>
      <c r="DR56" s="110"/>
      <c r="DS56" s="110"/>
      <c r="DT56" s="110"/>
      <c r="DU56" s="110"/>
      <c r="DV56" s="110"/>
      <c r="DW56" s="110"/>
      <c r="DX56" s="110"/>
      <c r="DY56" s="110"/>
      <c r="DZ56" s="110"/>
      <c r="EA56" s="110"/>
      <c r="EB56" s="110"/>
      <c r="EC56" s="110"/>
      <c r="ED56" s="110"/>
      <c r="EE56" s="110"/>
      <c r="EF56" s="110"/>
      <c r="EG56" s="110"/>
      <c r="EH56" s="110"/>
      <c r="EI56" s="110"/>
      <c r="EJ56" s="110"/>
      <c r="EK56" s="110"/>
      <c r="EL56" s="110"/>
      <c r="EM56" s="110"/>
      <c r="EN56" s="110"/>
      <c r="EO56" s="110"/>
      <c r="EP56" s="110"/>
      <c r="EQ56" s="110"/>
      <c r="ER56" s="110"/>
      <c r="ES56" s="110"/>
      <c r="ET56" s="110"/>
      <c r="EU56" s="110"/>
      <c r="EV56" s="110"/>
      <c r="EW56" s="110"/>
      <c r="EX56" s="110"/>
      <c r="EY56" s="110"/>
      <c r="EZ56" s="110"/>
      <c r="FA56" s="110"/>
      <c r="FB56" s="110"/>
      <c r="FC56" s="110"/>
      <c r="FD56" s="110"/>
      <c r="FE56" s="110"/>
      <c r="FF56" s="110"/>
      <c r="FG56" s="110"/>
      <c r="FH56" s="110"/>
      <c r="FI56" s="110"/>
      <c r="FJ56" s="110"/>
      <c r="FK56" s="110"/>
      <c r="FL56" s="110"/>
      <c r="FM56" s="110"/>
      <c r="FN56" s="110"/>
      <c r="FO56" s="110"/>
      <c r="FP56" s="110"/>
      <c r="FQ56" s="110"/>
      <c r="FR56" s="110"/>
      <c r="FS56" s="110"/>
      <c r="FT56" s="110"/>
      <c r="FU56" s="110"/>
      <c r="FV56" s="110"/>
      <c r="FW56" s="110"/>
      <c r="FX56" s="110"/>
      <c r="FY56" s="110"/>
      <c r="FZ56" s="110"/>
      <c r="GA56" s="110"/>
      <c r="GB56" s="110"/>
      <c r="GC56" s="110"/>
      <c r="GD56" s="110"/>
      <c r="GE56" s="110"/>
      <c r="GF56" s="110"/>
      <c r="GG56" s="110"/>
      <c r="GH56" s="110"/>
      <c r="GI56" s="110"/>
      <c r="GJ56" s="110"/>
      <c r="GK56" s="110"/>
      <c r="GL56" s="110"/>
      <c r="GM56" s="110"/>
      <c r="GN56" s="110"/>
      <c r="GO56" s="110"/>
      <c r="GP56" s="110"/>
      <c r="GQ56" s="110"/>
      <c r="GR56" s="110"/>
      <c r="GS56" s="110"/>
      <c r="GT56" s="110"/>
      <c r="GU56" s="110"/>
      <c r="GV56" s="110"/>
      <c r="GW56" s="110"/>
      <c r="GX56" s="110"/>
      <c r="GY56" s="110"/>
      <c r="GZ56" s="110"/>
      <c r="HA56" s="110"/>
      <c r="HB56" s="110"/>
      <c r="HC56" s="110"/>
      <c r="HD56" s="110"/>
      <c r="HE56" s="110"/>
      <c r="HF56" s="110"/>
      <c r="HG56" s="110"/>
      <c r="HH56" s="110"/>
      <c r="HI56" s="110"/>
      <c r="HJ56" s="110"/>
      <c r="HK56" s="110"/>
      <c r="HL56" s="110"/>
      <c r="HM56" s="110"/>
      <c r="HN56" s="110"/>
      <c r="HO56" s="110"/>
      <c r="HP56" s="110"/>
      <c r="HQ56" s="110"/>
      <c r="HR56" s="110"/>
      <c r="HS56" s="110"/>
      <c r="HT56" s="110"/>
      <c r="HU56" s="110"/>
      <c r="HV56" s="110"/>
      <c r="HW56" s="110"/>
      <c r="HX56" s="110"/>
      <c r="HY56" s="110"/>
      <c r="HZ56" s="110"/>
      <c r="IA56" s="110"/>
      <c r="IB56" s="110"/>
      <c r="IC56" s="110"/>
      <c r="ID56" s="110"/>
      <c r="IE56" s="110"/>
      <c r="IF56" s="110"/>
      <c r="IG56" s="110"/>
      <c r="IH56" s="110"/>
      <c r="II56" s="110"/>
      <c r="IJ56" s="110"/>
      <c r="IK56" s="110"/>
      <c r="IL56" s="110"/>
      <c r="IM56" s="110"/>
      <c r="IN56" s="110"/>
      <c r="IO56" s="110"/>
      <c r="IP56" s="110"/>
      <c r="IQ56" s="110"/>
      <c r="IR56" s="110"/>
      <c r="IS56" s="110"/>
      <c r="IT56" s="110"/>
      <c r="IU56" s="110"/>
    </row>
    <row r="57" spans="1:255" s="111" customFormat="1" ht="12" customHeight="1">
      <c r="A57" s="105"/>
      <c r="B57" s="106" t="s">
        <v>110</v>
      </c>
      <c r="C57" s="107" t="s">
        <v>111</v>
      </c>
      <c r="D57" s="107">
        <v>0.5</v>
      </c>
      <c r="E57" s="107" t="s">
        <v>68</v>
      </c>
      <c r="F57" s="108">
        <v>10000</v>
      </c>
      <c r="G57" s="109">
        <f t="shared" si="2"/>
        <v>5000</v>
      </c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0"/>
      <c r="BF57" s="110"/>
      <c r="BG57" s="110"/>
      <c r="BH57" s="110"/>
      <c r="BI57" s="110"/>
      <c r="BJ57" s="110"/>
      <c r="BK57" s="110"/>
      <c r="BL57" s="110"/>
      <c r="BM57" s="110"/>
      <c r="BN57" s="110"/>
      <c r="BO57" s="110"/>
      <c r="BP57" s="110"/>
      <c r="BQ57" s="110"/>
      <c r="BR57" s="110"/>
      <c r="BS57" s="110"/>
      <c r="BT57" s="110"/>
      <c r="BU57" s="110"/>
      <c r="BV57" s="110"/>
      <c r="BW57" s="110"/>
      <c r="BX57" s="110"/>
      <c r="BY57" s="110"/>
      <c r="BZ57" s="110"/>
      <c r="CA57" s="110"/>
      <c r="CB57" s="110"/>
      <c r="CC57" s="110"/>
      <c r="CD57" s="110"/>
      <c r="CE57" s="110"/>
      <c r="CF57" s="110"/>
      <c r="CG57" s="110"/>
      <c r="CH57" s="110"/>
      <c r="CI57" s="110"/>
      <c r="CJ57" s="110"/>
      <c r="CK57" s="110"/>
      <c r="CL57" s="110"/>
      <c r="CM57" s="110"/>
      <c r="CN57" s="110"/>
      <c r="CO57" s="110"/>
      <c r="CP57" s="110"/>
      <c r="CQ57" s="110"/>
      <c r="CR57" s="110"/>
      <c r="CS57" s="110"/>
      <c r="CT57" s="110"/>
      <c r="CU57" s="110"/>
      <c r="CV57" s="110"/>
      <c r="CW57" s="110"/>
      <c r="CX57" s="110"/>
      <c r="CY57" s="110"/>
      <c r="CZ57" s="110"/>
      <c r="DA57" s="110"/>
      <c r="DB57" s="110"/>
      <c r="DC57" s="110"/>
      <c r="DD57" s="110"/>
      <c r="DE57" s="110"/>
      <c r="DF57" s="110"/>
      <c r="DG57" s="110"/>
      <c r="DH57" s="110"/>
      <c r="DI57" s="110"/>
      <c r="DJ57" s="110"/>
      <c r="DK57" s="110"/>
      <c r="DL57" s="110"/>
      <c r="DM57" s="110"/>
      <c r="DN57" s="110"/>
      <c r="DO57" s="110"/>
      <c r="DP57" s="110"/>
      <c r="DQ57" s="110"/>
      <c r="DR57" s="110"/>
      <c r="DS57" s="110"/>
      <c r="DT57" s="110"/>
      <c r="DU57" s="110"/>
      <c r="DV57" s="110"/>
      <c r="DW57" s="110"/>
      <c r="DX57" s="110"/>
      <c r="DY57" s="110"/>
      <c r="DZ57" s="110"/>
      <c r="EA57" s="110"/>
      <c r="EB57" s="110"/>
      <c r="EC57" s="110"/>
      <c r="ED57" s="110"/>
      <c r="EE57" s="110"/>
      <c r="EF57" s="110"/>
      <c r="EG57" s="110"/>
      <c r="EH57" s="110"/>
      <c r="EI57" s="110"/>
      <c r="EJ57" s="110"/>
      <c r="EK57" s="110"/>
      <c r="EL57" s="110"/>
      <c r="EM57" s="110"/>
      <c r="EN57" s="110"/>
      <c r="EO57" s="110"/>
      <c r="EP57" s="110"/>
      <c r="EQ57" s="110"/>
      <c r="ER57" s="110"/>
      <c r="ES57" s="110"/>
      <c r="ET57" s="110"/>
      <c r="EU57" s="110"/>
      <c r="EV57" s="110"/>
      <c r="EW57" s="110"/>
      <c r="EX57" s="110"/>
      <c r="EY57" s="110"/>
      <c r="EZ57" s="110"/>
      <c r="FA57" s="110"/>
      <c r="FB57" s="110"/>
      <c r="FC57" s="110"/>
      <c r="FD57" s="110"/>
      <c r="FE57" s="110"/>
      <c r="FF57" s="110"/>
      <c r="FG57" s="110"/>
      <c r="FH57" s="110"/>
      <c r="FI57" s="110"/>
      <c r="FJ57" s="110"/>
      <c r="FK57" s="110"/>
      <c r="FL57" s="110"/>
      <c r="FM57" s="110"/>
      <c r="FN57" s="110"/>
      <c r="FO57" s="110"/>
      <c r="FP57" s="110"/>
      <c r="FQ57" s="110"/>
      <c r="FR57" s="110"/>
      <c r="FS57" s="110"/>
      <c r="FT57" s="110"/>
      <c r="FU57" s="110"/>
      <c r="FV57" s="110"/>
      <c r="FW57" s="110"/>
      <c r="FX57" s="110"/>
      <c r="FY57" s="110"/>
      <c r="FZ57" s="110"/>
      <c r="GA57" s="110"/>
      <c r="GB57" s="110"/>
      <c r="GC57" s="110"/>
      <c r="GD57" s="110"/>
      <c r="GE57" s="110"/>
      <c r="GF57" s="110"/>
      <c r="GG57" s="110"/>
      <c r="GH57" s="110"/>
      <c r="GI57" s="110"/>
      <c r="GJ57" s="110"/>
      <c r="GK57" s="110"/>
      <c r="GL57" s="110"/>
      <c r="GM57" s="110"/>
      <c r="GN57" s="110"/>
      <c r="GO57" s="110"/>
      <c r="GP57" s="110"/>
      <c r="GQ57" s="110"/>
      <c r="GR57" s="110"/>
      <c r="GS57" s="110"/>
      <c r="GT57" s="110"/>
      <c r="GU57" s="110"/>
      <c r="GV57" s="110"/>
      <c r="GW57" s="110"/>
      <c r="GX57" s="110"/>
      <c r="GY57" s="110"/>
      <c r="GZ57" s="110"/>
      <c r="HA57" s="110"/>
      <c r="HB57" s="110"/>
      <c r="HC57" s="110"/>
      <c r="HD57" s="110"/>
      <c r="HE57" s="110"/>
      <c r="HF57" s="110"/>
      <c r="HG57" s="110"/>
      <c r="HH57" s="110"/>
      <c r="HI57" s="110"/>
      <c r="HJ57" s="110"/>
      <c r="HK57" s="110"/>
      <c r="HL57" s="110"/>
      <c r="HM57" s="110"/>
      <c r="HN57" s="110"/>
      <c r="HO57" s="110"/>
      <c r="HP57" s="110"/>
      <c r="HQ57" s="110"/>
      <c r="HR57" s="110"/>
      <c r="HS57" s="110"/>
      <c r="HT57" s="110"/>
      <c r="HU57" s="110"/>
      <c r="HV57" s="110"/>
      <c r="HW57" s="110"/>
      <c r="HX57" s="110"/>
      <c r="HY57" s="110"/>
      <c r="HZ57" s="110"/>
      <c r="IA57" s="110"/>
      <c r="IB57" s="110"/>
      <c r="IC57" s="110"/>
      <c r="ID57" s="110"/>
      <c r="IE57" s="110"/>
      <c r="IF57" s="110"/>
      <c r="IG57" s="110"/>
      <c r="IH57" s="110"/>
      <c r="II57" s="110"/>
      <c r="IJ57" s="110"/>
      <c r="IK57" s="110"/>
      <c r="IL57" s="110"/>
      <c r="IM57" s="110"/>
      <c r="IN57" s="110"/>
      <c r="IO57" s="110"/>
      <c r="IP57" s="110"/>
      <c r="IQ57" s="110"/>
      <c r="IR57" s="110"/>
      <c r="IS57" s="110"/>
      <c r="IT57" s="110"/>
      <c r="IU57" s="110"/>
    </row>
    <row r="58" spans="1:255" s="111" customFormat="1" ht="12" customHeight="1">
      <c r="A58" s="105"/>
      <c r="B58" s="112" t="s">
        <v>67</v>
      </c>
      <c r="C58" s="107"/>
      <c r="D58" s="107"/>
      <c r="E58" s="107"/>
      <c r="F58" s="108"/>
      <c r="G58" s="109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  <c r="BK58" s="110"/>
      <c r="BL58" s="110"/>
      <c r="BM58" s="110"/>
      <c r="BN58" s="110"/>
      <c r="BO58" s="110"/>
      <c r="BP58" s="110"/>
      <c r="BQ58" s="110"/>
      <c r="BR58" s="110"/>
      <c r="BS58" s="110"/>
      <c r="BT58" s="110"/>
      <c r="BU58" s="110"/>
      <c r="BV58" s="110"/>
      <c r="BW58" s="110"/>
      <c r="BX58" s="110"/>
      <c r="BY58" s="110"/>
      <c r="BZ58" s="110"/>
      <c r="CA58" s="110"/>
      <c r="CB58" s="110"/>
      <c r="CC58" s="110"/>
      <c r="CD58" s="110"/>
      <c r="CE58" s="110"/>
      <c r="CF58" s="110"/>
      <c r="CG58" s="110"/>
      <c r="CH58" s="110"/>
      <c r="CI58" s="110"/>
      <c r="CJ58" s="110"/>
      <c r="CK58" s="110"/>
      <c r="CL58" s="110"/>
      <c r="CM58" s="110"/>
      <c r="CN58" s="110"/>
      <c r="CO58" s="110"/>
      <c r="CP58" s="110"/>
      <c r="CQ58" s="110"/>
      <c r="CR58" s="110"/>
      <c r="CS58" s="110"/>
      <c r="CT58" s="110"/>
      <c r="CU58" s="110"/>
      <c r="CV58" s="110"/>
      <c r="CW58" s="110"/>
      <c r="CX58" s="110"/>
      <c r="CY58" s="110"/>
      <c r="CZ58" s="110"/>
      <c r="DA58" s="110"/>
      <c r="DB58" s="110"/>
      <c r="DC58" s="110"/>
      <c r="DD58" s="110"/>
      <c r="DE58" s="110"/>
      <c r="DF58" s="110"/>
      <c r="DG58" s="110"/>
      <c r="DH58" s="110"/>
      <c r="DI58" s="110"/>
      <c r="DJ58" s="110"/>
      <c r="DK58" s="110"/>
      <c r="DL58" s="110"/>
      <c r="DM58" s="110"/>
      <c r="DN58" s="110"/>
      <c r="DO58" s="110"/>
      <c r="DP58" s="110"/>
      <c r="DQ58" s="110"/>
      <c r="DR58" s="110"/>
      <c r="DS58" s="110"/>
      <c r="DT58" s="110"/>
      <c r="DU58" s="110"/>
      <c r="DV58" s="110"/>
      <c r="DW58" s="110"/>
      <c r="DX58" s="110"/>
      <c r="DY58" s="110"/>
      <c r="DZ58" s="110"/>
      <c r="EA58" s="110"/>
      <c r="EB58" s="110"/>
      <c r="EC58" s="110"/>
      <c r="ED58" s="110"/>
      <c r="EE58" s="110"/>
      <c r="EF58" s="110"/>
      <c r="EG58" s="110"/>
      <c r="EH58" s="110"/>
      <c r="EI58" s="110"/>
      <c r="EJ58" s="110"/>
      <c r="EK58" s="110"/>
      <c r="EL58" s="110"/>
      <c r="EM58" s="110"/>
      <c r="EN58" s="110"/>
      <c r="EO58" s="110"/>
      <c r="EP58" s="110"/>
      <c r="EQ58" s="110"/>
      <c r="ER58" s="110"/>
      <c r="ES58" s="110"/>
      <c r="ET58" s="110"/>
      <c r="EU58" s="110"/>
      <c r="EV58" s="110"/>
      <c r="EW58" s="110"/>
      <c r="EX58" s="110"/>
      <c r="EY58" s="110"/>
      <c r="EZ58" s="110"/>
      <c r="FA58" s="110"/>
      <c r="FB58" s="110"/>
      <c r="FC58" s="110"/>
      <c r="FD58" s="110"/>
      <c r="FE58" s="110"/>
      <c r="FF58" s="110"/>
      <c r="FG58" s="110"/>
      <c r="FH58" s="110"/>
      <c r="FI58" s="110"/>
      <c r="FJ58" s="110"/>
      <c r="FK58" s="110"/>
      <c r="FL58" s="110"/>
      <c r="FM58" s="110"/>
      <c r="FN58" s="110"/>
      <c r="FO58" s="110"/>
      <c r="FP58" s="110"/>
      <c r="FQ58" s="110"/>
      <c r="FR58" s="110"/>
      <c r="FS58" s="110"/>
      <c r="FT58" s="110"/>
      <c r="FU58" s="110"/>
      <c r="FV58" s="110"/>
      <c r="FW58" s="110"/>
      <c r="FX58" s="110"/>
      <c r="FY58" s="110"/>
      <c r="FZ58" s="110"/>
      <c r="GA58" s="110"/>
      <c r="GB58" s="110"/>
      <c r="GC58" s="110"/>
      <c r="GD58" s="110"/>
      <c r="GE58" s="110"/>
      <c r="GF58" s="110"/>
      <c r="GG58" s="110"/>
      <c r="GH58" s="110"/>
      <c r="GI58" s="110"/>
      <c r="GJ58" s="110"/>
      <c r="GK58" s="110"/>
      <c r="GL58" s="110"/>
      <c r="GM58" s="110"/>
      <c r="GN58" s="110"/>
      <c r="GO58" s="110"/>
      <c r="GP58" s="110"/>
      <c r="GQ58" s="110"/>
      <c r="GR58" s="110"/>
      <c r="GS58" s="110"/>
      <c r="GT58" s="110"/>
      <c r="GU58" s="110"/>
      <c r="GV58" s="110"/>
      <c r="GW58" s="110"/>
      <c r="GX58" s="110"/>
      <c r="GY58" s="110"/>
      <c r="GZ58" s="110"/>
      <c r="HA58" s="110"/>
      <c r="HB58" s="110"/>
      <c r="HC58" s="110"/>
      <c r="HD58" s="110"/>
      <c r="HE58" s="110"/>
      <c r="HF58" s="110"/>
      <c r="HG58" s="110"/>
      <c r="HH58" s="110"/>
      <c r="HI58" s="110"/>
      <c r="HJ58" s="110"/>
      <c r="HK58" s="110"/>
      <c r="HL58" s="110"/>
      <c r="HM58" s="110"/>
      <c r="HN58" s="110"/>
      <c r="HO58" s="110"/>
      <c r="HP58" s="110"/>
      <c r="HQ58" s="110"/>
      <c r="HR58" s="110"/>
      <c r="HS58" s="110"/>
      <c r="HT58" s="110"/>
      <c r="HU58" s="110"/>
      <c r="HV58" s="110"/>
      <c r="HW58" s="110"/>
      <c r="HX58" s="110"/>
      <c r="HY58" s="110"/>
      <c r="HZ58" s="110"/>
      <c r="IA58" s="110"/>
      <c r="IB58" s="110"/>
      <c r="IC58" s="110"/>
      <c r="ID58" s="110"/>
      <c r="IE58" s="110"/>
      <c r="IF58" s="110"/>
      <c r="IG58" s="110"/>
      <c r="IH58" s="110"/>
      <c r="II58" s="110"/>
      <c r="IJ58" s="110"/>
      <c r="IK58" s="110"/>
      <c r="IL58" s="110"/>
      <c r="IM58" s="110"/>
      <c r="IN58" s="110"/>
      <c r="IO58" s="110"/>
      <c r="IP58" s="110"/>
      <c r="IQ58" s="110"/>
      <c r="IR58" s="110"/>
      <c r="IS58" s="110"/>
      <c r="IT58" s="110"/>
      <c r="IU58" s="110"/>
    </row>
    <row r="59" spans="1:255" s="111" customFormat="1" ht="12" customHeight="1">
      <c r="A59" s="105"/>
      <c r="B59" s="106" t="s">
        <v>112</v>
      </c>
      <c r="C59" s="107" t="s">
        <v>72</v>
      </c>
      <c r="D59" s="107">
        <v>4</v>
      </c>
      <c r="E59" s="107" t="s">
        <v>113</v>
      </c>
      <c r="F59" s="108">
        <v>8000</v>
      </c>
      <c r="G59" s="109">
        <f t="shared" si="2"/>
        <v>32000</v>
      </c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110"/>
      <c r="BM59" s="110"/>
      <c r="BN59" s="110"/>
      <c r="BO59" s="110"/>
      <c r="BP59" s="110"/>
      <c r="BQ59" s="110"/>
      <c r="BR59" s="110"/>
      <c r="BS59" s="110"/>
      <c r="BT59" s="110"/>
      <c r="BU59" s="110"/>
      <c r="BV59" s="110"/>
      <c r="BW59" s="110"/>
      <c r="BX59" s="110"/>
      <c r="BY59" s="110"/>
      <c r="BZ59" s="110"/>
      <c r="CA59" s="110"/>
      <c r="CB59" s="110"/>
      <c r="CC59" s="110"/>
      <c r="CD59" s="110"/>
      <c r="CE59" s="110"/>
      <c r="CF59" s="110"/>
      <c r="CG59" s="110"/>
      <c r="CH59" s="110"/>
      <c r="CI59" s="110"/>
      <c r="CJ59" s="110"/>
      <c r="CK59" s="110"/>
      <c r="CL59" s="110"/>
      <c r="CM59" s="110"/>
      <c r="CN59" s="110"/>
      <c r="CO59" s="110"/>
      <c r="CP59" s="110"/>
      <c r="CQ59" s="110"/>
      <c r="CR59" s="110"/>
      <c r="CS59" s="110"/>
      <c r="CT59" s="110"/>
      <c r="CU59" s="110"/>
      <c r="CV59" s="110"/>
      <c r="CW59" s="110"/>
      <c r="CX59" s="110"/>
      <c r="CY59" s="110"/>
      <c r="CZ59" s="110"/>
      <c r="DA59" s="110"/>
      <c r="DB59" s="110"/>
      <c r="DC59" s="110"/>
      <c r="DD59" s="110"/>
      <c r="DE59" s="110"/>
      <c r="DF59" s="110"/>
      <c r="DG59" s="110"/>
      <c r="DH59" s="110"/>
      <c r="DI59" s="110"/>
      <c r="DJ59" s="110"/>
      <c r="DK59" s="110"/>
      <c r="DL59" s="110"/>
      <c r="DM59" s="110"/>
      <c r="DN59" s="110"/>
      <c r="DO59" s="110"/>
      <c r="DP59" s="110"/>
      <c r="DQ59" s="110"/>
      <c r="DR59" s="110"/>
      <c r="DS59" s="110"/>
      <c r="DT59" s="110"/>
      <c r="DU59" s="110"/>
      <c r="DV59" s="110"/>
      <c r="DW59" s="110"/>
      <c r="DX59" s="110"/>
      <c r="DY59" s="110"/>
      <c r="DZ59" s="110"/>
      <c r="EA59" s="110"/>
      <c r="EB59" s="110"/>
      <c r="EC59" s="110"/>
      <c r="ED59" s="110"/>
      <c r="EE59" s="110"/>
      <c r="EF59" s="110"/>
      <c r="EG59" s="110"/>
      <c r="EH59" s="110"/>
      <c r="EI59" s="110"/>
      <c r="EJ59" s="110"/>
      <c r="EK59" s="110"/>
      <c r="EL59" s="110"/>
      <c r="EM59" s="110"/>
      <c r="EN59" s="110"/>
      <c r="EO59" s="110"/>
      <c r="EP59" s="110"/>
      <c r="EQ59" s="110"/>
      <c r="ER59" s="110"/>
      <c r="ES59" s="110"/>
      <c r="ET59" s="110"/>
      <c r="EU59" s="110"/>
      <c r="EV59" s="110"/>
      <c r="EW59" s="110"/>
      <c r="EX59" s="110"/>
      <c r="EY59" s="110"/>
      <c r="EZ59" s="110"/>
      <c r="FA59" s="110"/>
      <c r="FB59" s="110"/>
      <c r="FC59" s="110"/>
      <c r="FD59" s="110"/>
      <c r="FE59" s="110"/>
      <c r="FF59" s="110"/>
      <c r="FG59" s="110"/>
      <c r="FH59" s="110"/>
      <c r="FI59" s="110"/>
      <c r="FJ59" s="110"/>
      <c r="FK59" s="110"/>
      <c r="FL59" s="110"/>
      <c r="FM59" s="110"/>
      <c r="FN59" s="110"/>
      <c r="FO59" s="110"/>
      <c r="FP59" s="110"/>
      <c r="FQ59" s="110"/>
      <c r="FR59" s="110"/>
      <c r="FS59" s="110"/>
      <c r="FT59" s="110"/>
      <c r="FU59" s="110"/>
      <c r="FV59" s="110"/>
      <c r="FW59" s="110"/>
      <c r="FX59" s="110"/>
      <c r="FY59" s="110"/>
      <c r="FZ59" s="110"/>
      <c r="GA59" s="110"/>
      <c r="GB59" s="110"/>
      <c r="GC59" s="110"/>
      <c r="GD59" s="110"/>
      <c r="GE59" s="110"/>
      <c r="GF59" s="110"/>
      <c r="GG59" s="110"/>
      <c r="GH59" s="110"/>
      <c r="GI59" s="110"/>
      <c r="GJ59" s="110"/>
      <c r="GK59" s="110"/>
      <c r="GL59" s="110"/>
      <c r="GM59" s="110"/>
      <c r="GN59" s="110"/>
      <c r="GO59" s="110"/>
      <c r="GP59" s="110"/>
      <c r="GQ59" s="110"/>
      <c r="GR59" s="110"/>
      <c r="GS59" s="110"/>
      <c r="GT59" s="110"/>
      <c r="GU59" s="110"/>
      <c r="GV59" s="110"/>
      <c r="GW59" s="110"/>
      <c r="GX59" s="110"/>
      <c r="GY59" s="110"/>
      <c r="GZ59" s="110"/>
      <c r="HA59" s="110"/>
      <c r="HB59" s="110"/>
      <c r="HC59" s="110"/>
      <c r="HD59" s="110"/>
      <c r="HE59" s="110"/>
      <c r="HF59" s="110"/>
      <c r="HG59" s="110"/>
      <c r="HH59" s="110"/>
      <c r="HI59" s="110"/>
      <c r="HJ59" s="110"/>
      <c r="HK59" s="110"/>
      <c r="HL59" s="110"/>
      <c r="HM59" s="110"/>
      <c r="HN59" s="110"/>
      <c r="HO59" s="110"/>
      <c r="HP59" s="110"/>
      <c r="HQ59" s="110"/>
      <c r="HR59" s="110"/>
      <c r="HS59" s="110"/>
      <c r="HT59" s="110"/>
      <c r="HU59" s="110"/>
      <c r="HV59" s="110"/>
      <c r="HW59" s="110"/>
      <c r="HX59" s="110"/>
      <c r="HY59" s="110"/>
      <c r="HZ59" s="110"/>
      <c r="IA59" s="110"/>
      <c r="IB59" s="110"/>
      <c r="IC59" s="110"/>
      <c r="ID59" s="110"/>
      <c r="IE59" s="110"/>
      <c r="IF59" s="110"/>
      <c r="IG59" s="110"/>
      <c r="IH59" s="110"/>
      <c r="II59" s="110"/>
      <c r="IJ59" s="110"/>
      <c r="IK59" s="110"/>
      <c r="IL59" s="110"/>
      <c r="IM59" s="110"/>
      <c r="IN59" s="110"/>
      <c r="IO59" s="110"/>
      <c r="IP59" s="110"/>
      <c r="IQ59" s="110"/>
      <c r="IR59" s="110"/>
      <c r="IS59" s="110"/>
      <c r="IT59" s="110"/>
      <c r="IU59" s="110"/>
    </row>
    <row r="60" spans="1:255" ht="11.25" customHeight="1">
      <c r="B60" s="16" t="s">
        <v>27</v>
      </c>
      <c r="C60" s="17"/>
      <c r="D60" s="17"/>
      <c r="E60" s="17"/>
      <c r="F60" s="18"/>
      <c r="G60" s="19">
        <f>SUM(G49:G59)</f>
        <v>1577510</v>
      </c>
    </row>
    <row r="61" spans="1:255" ht="11.25" customHeight="1">
      <c r="B61" s="115"/>
      <c r="C61" s="14"/>
      <c r="D61" s="14"/>
      <c r="E61" s="20"/>
      <c r="F61" s="15"/>
      <c r="G61" s="15"/>
    </row>
    <row r="62" spans="1:255" ht="12" customHeight="1">
      <c r="A62" s="5"/>
      <c r="B62" s="83" t="s">
        <v>28</v>
      </c>
      <c r="C62" s="84"/>
      <c r="D62" s="85"/>
      <c r="E62" s="85"/>
      <c r="F62" s="86"/>
      <c r="G62" s="87"/>
    </row>
    <row r="63" spans="1:255" ht="24" customHeight="1">
      <c r="A63" s="5"/>
      <c r="B63" s="88" t="s">
        <v>29</v>
      </c>
      <c r="C63" s="89" t="s">
        <v>24</v>
      </c>
      <c r="D63" s="89" t="s">
        <v>25</v>
      </c>
      <c r="E63" s="88" t="s">
        <v>13</v>
      </c>
      <c r="F63" s="89" t="s">
        <v>14</v>
      </c>
      <c r="G63" s="88" t="s">
        <v>15</v>
      </c>
    </row>
    <row r="64" spans="1:255" s="111" customFormat="1" ht="12" customHeight="1">
      <c r="A64" s="105"/>
      <c r="B64" s="106" t="s">
        <v>114</v>
      </c>
      <c r="C64" s="107" t="s">
        <v>26</v>
      </c>
      <c r="D64" s="107">
        <v>14000</v>
      </c>
      <c r="E64" s="107" t="s">
        <v>78</v>
      </c>
      <c r="F64" s="108">
        <v>10</v>
      </c>
      <c r="G64" s="109">
        <f t="shared" ref="G64" si="3">+F64*D64</f>
        <v>140000</v>
      </c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0"/>
      <c r="BF64" s="110"/>
      <c r="BG64" s="110"/>
      <c r="BH64" s="110"/>
      <c r="BI64" s="110"/>
      <c r="BJ64" s="110"/>
      <c r="BK64" s="110"/>
      <c r="BL64" s="110"/>
      <c r="BM64" s="110"/>
      <c r="BN64" s="110"/>
      <c r="BO64" s="110"/>
      <c r="BP64" s="110"/>
      <c r="BQ64" s="110"/>
      <c r="BR64" s="110"/>
      <c r="BS64" s="110"/>
      <c r="BT64" s="110"/>
      <c r="BU64" s="110"/>
      <c r="BV64" s="110"/>
      <c r="BW64" s="110"/>
      <c r="BX64" s="110"/>
      <c r="BY64" s="110"/>
      <c r="BZ64" s="110"/>
      <c r="CA64" s="110"/>
      <c r="CB64" s="110"/>
      <c r="CC64" s="110"/>
      <c r="CD64" s="110"/>
      <c r="CE64" s="110"/>
      <c r="CF64" s="110"/>
      <c r="CG64" s="110"/>
      <c r="CH64" s="110"/>
      <c r="CI64" s="110"/>
      <c r="CJ64" s="110"/>
      <c r="CK64" s="110"/>
      <c r="CL64" s="110"/>
      <c r="CM64" s="110"/>
      <c r="CN64" s="110"/>
      <c r="CO64" s="110"/>
      <c r="CP64" s="110"/>
      <c r="CQ64" s="110"/>
      <c r="CR64" s="110"/>
      <c r="CS64" s="110"/>
      <c r="CT64" s="110"/>
      <c r="CU64" s="110"/>
      <c r="CV64" s="110"/>
      <c r="CW64" s="110"/>
      <c r="CX64" s="110"/>
      <c r="CY64" s="110"/>
      <c r="CZ64" s="110"/>
      <c r="DA64" s="110"/>
      <c r="DB64" s="110"/>
      <c r="DC64" s="110"/>
      <c r="DD64" s="110"/>
      <c r="DE64" s="110"/>
      <c r="DF64" s="110"/>
      <c r="DG64" s="110"/>
      <c r="DH64" s="110"/>
      <c r="DI64" s="110"/>
      <c r="DJ64" s="110"/>
      <c r="DK64" s="110"/>
      <c r="DL64" s="110"/>
      <c r="DM64" s="110"/>
      <c r="DN64" s="110"/>
      <c r="DO64" s="110"/>
      <c r="DP64" s="110"/>
      <c r="DQ64" s="110"/>
      <c r="DR64" s="110"/>
      <c r="DS64" s="110"/>
      <c r="DT64" s="110"/>
      <c r="DU64" s="110"/>
      <c r="DV64" s="110"/>
      <c r="DW64" s="110"/>
      <c r="DX64" s="110"/>
      <c r="DY64" s="110"/>
      <c r="DZ64" s="110"/>
      <c r="EA64" s="110"/>
      <c r="EB64" s="110"/>
      <c r="EC64" s="110"/>
      <c r="ED64" s="110"/>
      <c r="EE64" s="110"/>
      <c r="EF64" s="110"/>
      <c r="EG64" s="110"/>
      <c r="EH64" s="110"/>
      <c r="EI64" s="110"/>
      <c r="EJ64" s="110"/>
      <c r="EK64" s="110"/>
      <c r="EL64" s="110"/>
      <c r="EM64" s="110"/>
      <c r="EN64" s="110"/>
      <c r="EO64" s="110"/>
      <c r="EP64" s="110"/>
      <c r="EQ64" s="110"/>
      <c r="ER64" s="110"/>
      <c r="ES64" s="110"/>
      <c r="ET64" s="110"/>
      <c r="EU64" s="110"/>
      <c r="EV64" s="110"/>
      <c r="EW64" s="110"/>
      <c r="EX64" s="110"/>
      <c r="EY64" s="110"/>
      <c r="EZ64" s="110"/>
      <c r="FA64" s="110"/>
      <c r="FB64" s="110"/>
      <c r="FC64" s="110"/>
      <c r="FD64" s="110"/>
      <c r="FE64" s="110"/>
      <c r="FF64" s="110"/>
      <c r="FG64" s="110"/>
      <c r="FH64" s="110"/>
      <c r="FI64" s="110"/>
      <c r="FJ64" s="110"/>
      <c r="FK64" s="110"/>
      <c r="FL64" s="110"/>
      <c r="FM64" s="110"/>
      <c r="FN64" s="110"/>
      <c r="FO64" s="110"/>
      <c r="FP64" s="110"/>
      <c r="FQ64" s="110"/>
      <c r="FR64" s="110"/>
      <c r="FS64" s="110"/>
      <c r="FT64" s="110"/>
      <c r="FU64" s="110"/>
      <c r="FV64" s="110"/>
      <c r="FW64" s="110"/>
      <c r="FX64" s="110"/>
      <c r="FY64" s="110"/>
      <c r="FZ64" s="110"/>
      <c r="GA64" s="110"/>
      <c r="GB64" s="110"/>
      <c r="GC64" s="110"/>
      <c r="GD64" s="110"/>
      <c r="GE64" s="110"/>
      <c r="GF64" s="110"/>
      <c r="GG64" s="110"/>
      <c r="GH64" s="110"/>
      <c r="GI64" s="110"/>
      <c r="GJ64" s="110"/>
      <c r="GK64" s="110"/>
      <c r="GL64" s="110"/>
      <c r="GM64" s="110"/>
      <c r="GN64" s="110"/>
      <c r="GO64" s="110"/>
      <c r="GP64" s="110"/>
      <c r="GQ64" s="110"/>
      <c r="GR64" s="110"/>
      <c r="GS64" s="110"/>
      <c r="GT64" s="110"/>
      <c r="GU64" s="110"/>
      <c r="GV64" s="110"/>
      <c r="GW64" s="110"/>
      <c r="GX64" s="110"/>
      <c r="GY64" s="110"/>
      <c r="GZ64" s="110"/>
      <c r="HA64" s="110"/>
      <c r="HB64" s="110"/>
      <c r="HC64" s="110"/>
      <c r="HD64" s="110"/>
      <c r="HE64" s="110"/>
      <c r="HF64" s="110"/>
      <c r="HG64" s="110"/>
      <c r="HH64" s="110"/>
      <c r="HI64" s="110"/>
      <c r="HJ64" s="110"/>
      <c r="HK64" s="110"/>
      <c r="HL64" s="110"/>
      <c r="HM64" s="110"/>
      <c r="HN64" s="110"/>
      <c r="HO64" s="110"/>
      <c r="HP64" s="110"/>
      <c r="HQ64" s="110"/>
      <c r="HR64" s="110"/>
      <c r="HS64" s="110"/>
      <c r="HT64" s="110"/>
      <c r="HU64" s="110"/>
      <c r="HV64" s="110"/>
      <c r="HW64" s="110"/>
      <c r="HX64" s="110"/>
      <c r="HY64" s="110"/>
      <c r="HZ64" s="110"/>
      <c r="IA64" s="110"/>
      <c r="IB64" s="110"/>
      <c r="IC64" s="110"/>
      <c r="ID64" s="110"/>
      <c r="IE64" s="110"/>
      <c r="IF64" s="110"/>
      <c r="IG64" s="110"/>
      <c r="IH64" s="110"/>
      <c r="II64" s="110"/>
      <c r="IJ64" s="110"/>
      <c r="IK64" s="110"/>
      <c r="IL64" s="110"/>
      <c r="IM64" s="110"/>
      <c r="IN64" s="110"/>
      <c r="IO64" s="110"/>
      <c r="IP64" s="110"/>
      <c r="IQ64" s="110"/>
      <c r="IR64" s="110"/>
      <c r="IS64" s="110"/>
      <c r="IT64" s="110"/>
      <c r="IU64" s="110"/>
    </row>
    <row r="65" spans="1:7" ht="11.25" customHeight="1">
      <c r="B65" s="16" t="s">
        <v>30</v>
      </c>
      <c r="C65" s="17"/>
      <c r="D65" s="17"/>
      <c r="E65" s="17"/>
      <c r="F65" s="18"/>
      <c r="G65" s="19">
        <f>SUM(G64:G64)</f>
        <v>140000</v>
      </c>
    </row>
    <row r="66" spans="1:7" ht="11.25" customHeight="1">
      <c r="B66" s="36"/>
      <c r="C66" s="36"/>
      <c r="D66" s="36"/>
      <c r="E66" s="36"/>
      <c r="F66" s="37"/>
      <c r="G66" s="37"/>
    </row>
    <row r="67" spans="1:7" ht="11.25" customHeight="1">
      <c r="B67" s="38" t="s">
        <v>31</v>
      </c>
      <c r="C67" s="39"/>
      <c r="D67" s="39"/>
      <c r="E67" s="39"/>
      <c r="F67" s="39"/>
      <c r="G67" s="40">
        <f>G24+G29+G45+G60+G65</f>
        <v>2523510</v>
      </c>
    </row>
    <row r="68" spans="1:7" ht="11.25" customHeight="1">
      <c r="B68" s="41" t="s">
        <v>32</v>
      </c>
      <c r="C68" s="22"/>
      <c r="D68" s="22"/>
      <c r="E68" s="22"/>
      <c r="F68" s="22"/>
      <c r="G68" s="42">
        <f>G67*0.05</f>
        <v>126175.5</v>
      </c>
    </row>
    <row r="69" spans="1:7" ht="11.25" customHeight="1">
      <c r="B69" s="43" t="s">
        <v>33</v>
      </c>
      <c r="C69" s="21"/>
      <c r="D69" s="21"/>
      <c r="E69" s="21"/>
      <c r="F69" s="21"/>
      <c r="G69" s="44">
        <f>G68+G67</f>
        <v>2649685.5</v>
      </c>
    </row>
    <row r="70" spans="1:7" ht="11.25" customHeight="1">
      <c r="B70" s="41" t="s">
        <v>34</v>
      </c>
      <c r="C70" s="22"/>
      <c r="D70" s="22"/>
      <c r="E70" s="22"/>
      <c r="F70" s="22"/>
      <c r="G70" s="42">
        <f>G12</f>
        <v>3990000</v>
      </c>
    </row>
    <row r="71" spans="1:7" ht="11.25" customHeight="1">
      <c r="B71" s="45" t="s">
        <v>35</v>
      </c>
      <c r="C71" s="46"/>
      <c r="D71" s="46"/>
      <c r="E71" s="46"/>
      <c r="F71" s="46"/>
      <c r="G71" s="47">
        <f>G70-G69</f>
        <v>1340314.5</v>
      </c>
    </row>
    <row r="72" spans="1:7" ht="11.25" customHeight="1">
      <c r="B72" s="34" t="s">
        <v>36</v>
      </c>
      <c r="C72" s="35"/>
      <c r="D72" s="35"/>
      <c r="E72" s="35"/>
      <c r="F72" s="35"/>
      <c r="G72" s="30"/>
    </row>
    <row r="73" spans="1:7" ht="11.25" customHeight="1" thickBot="1">
      <c r="B73" s="48"/>
      <c r="C73" s="35"/>
      <c r="D73" s="35"/>
      <c r="E73" s="35"/>
      <c r="F73" s="35"/>
      <c r="G73" s="30"/>
    </row>
    <row r="74" spans="1:7" s="97" customFormat="1" ht="12" customHeight="1">
      <c r="A74" s="94"/>
      <c r="B74" s="60" t="s">
        <v>37</v>
      </c>
      <c r="C74" s="95"/>
      <c r="D74" s="95"/>
      <c r="E74" s="95"/>
      <c r="F74" s="95"/>
      <c r="G74" s="96"/>
    </row>
    <row r="75" spans="1:7" s="97" customFormat="1" ht="12" customHeight="1">
      <c r="A75" s="94"/>
      <c r="B75" s="123" t="s">
        <v>38</v>
      </c>
      <c r="C75" s="98"/>
      <c r="D75" s="98"/>
      <c r="E75" s="98"/>
      <c r="F75" s="98"/>
      <c r="G75" s="99"/>
    </row>
    <row r="76" spans="1:7" s="97" customFormat="1" ht="12" customHeight="1">
      <c r="B76" s="123" t="s">
        <v>58</v>
      </c>
      <c r="C76" s="98"/>
      <c r="D76" s="98"/>
      <c r="E76" s="98"/>
      <c r="F76" s="98"/>
      <c r="G76" s="99"/>
    </row>
    <row r="77" spans="1:7" s="97" customFormat="1" ht="12" customHeight="1">
      <c r="B77" s="123" t="s">
        <v>115</v>
      </c>
      <c r="C77" s="98"/>
      <c r="D77" s="98"/>
      <c r="E77" s="98"/>
      <c r="F77" s="98"/>
      <c r="G77" s="99"/>
    </row>
    <row r="78" spans="1:7" s="97" customFormat="1" ht="12" customHeight="1">
      <c r="B78" s="123" t="s">
        <v>39</v>
      </c>
      <c r="C78" s="98"/>
      <c r="D78" s="98"/>
      <c r="E78" s="98"/>
      <c r="F78" s="98"/>
      <c r="G78" s="99"/>
    </row>
    <row r="79" spans="1:7" s="97" customFormat="1" ht="12" customHeight="1">
      <c r="B79" s="123" t="s">
        <v>40</v>
      </c>
      <c r="C79" s="98"/>
      <c r="D79" s="98"/>
      <c r="E79" s="98"/>
      <c r="F79" s="98"/>
      <c r="G79" s="99"/>
    </row>
    <row r="80" spans="1:7" s="97" customFormat="1" ht="12" customHeight="1" thickBot="1">
      <c r="B80" s="124" t="s">
        <v>41</v>
      </c>
      <c r="C80" s="100"/>
      <c r="D80" s="100"/>
      <c r="E80" s="100"/>
      <c r="F80" s="100"/>
      <c r="G80" s="101"/>
    </row>
    <row r="81" spans="1:255" s="104" customFormat="1" ht="9">
      <c r="A81" s="102"/>
      <c r="B81" s="58"/>
      <c r="C81" s="32"/>
      <c r="D81" s="32"/>
      <c r="E81" s="32"/>
      <c r="F81" s="32"/>
      <c r="G81" s="103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102"/>
      <c r="BC81" s="102"/>
      <c r="BD81" s="102"/>
      <c r="BE81" s="102"/>
      <c r="BF81" s="102"/>
      <c r="BG81" s="102"/>
      <c r="BH81" s="102"/>
      <c r="BI81" s="102"/>
      <c r="BJ81" s="102"/>
      <c r="BK81" s="102"/>
      <c r="BL81" s="102"/>
      <c r="BM81" s="102"/>
      <c r="BN81" s="102"/>
      <c r="BO81" s="102"/>
      <c r="BP81" s="102"/>
      <c r="BQ81" s="102"/>
      <c r="BR81" s="102"/>
      <c r="BS81" s="102"/>
      <c r="BT81" s="102"/>
      <c r="BU81" s="102"/>
      <c r="BV81" s="102"/>
      <c r="BW81" s="102"/>
      <c r="BX81" s="102"/>
      <c r="BY81" s="102"/>
      <c r="BZ81" s="102"/>
      <c r="CA81" s="102"/>
      <c r="CB81" s="102"/>
      <c r="CC81" s="102"/>
      <c r="CD81" s="102"/>
      <c r="CE81" s="102"/>
      <c r="CF81" s="102"/>
      <c r="CG81" s="102"/>
      <c r="CH81" s="102"/>
      <c r="CI81" s="102"/>
      <c r="CJ81" s="102"/>
      <c r="CK81" s="102"/>
      <c r="CL81" s="102"/>
      <c r="CM81" s="102"/>
      <c r="CN81" s="102"/>
      <c r="CO81" s="102"/>
      <c r="CP81" s="102"/>
      <c r="CQ81" s="102"/>
      <c r="CR81" s="102"/>
      <c r="CS81" s="102"/>
      <c r="CT81" s="102"/>
      <c r="CU81" s="102"/>
      <c r="CV81" s="102"/>
      <c r="CW81" s="102"/>
      <c r="CX81" s="102"/>
      <c r="CY81" s="102"/>
      <c r="CZ81" s="102"/>
      <c r="DA81" s="102"/>
      <c r="DB81" s="102"/>
      <c r="DC81" s="102"/>
      <c r="DD81" s="102"/>
      <c r="DE81" s="102"/>
      <c r="DF81" s="102"/>
      <c r="DG81" s="102"/>
      <c r="DH81" s="102"/>
      <c r="DI81" s="102"/>
      <c r="DJ81" s="102"/>
      <c r="DK81" s="102"/>
      <c r="DL81" s="102"/>
      <c r="DM81" s="102"/>
      <c r="DN81" s="102"/>
      <c r="DO81" s="102"/>
      <c r="DP81" s="102"/>
      <c r="DQ81" s="102"/>
      <c r="DR81" s="102"/>
      <c r="DS81" s="102"/>
      <c r="DT81" s="102"/>
      <c r="DU81" s="102"/>
      <c r="DV81" s="102"/>
      <c r="DW81" s="102"/>
      <c r="DX81" s="102"/>
      <c r="DY81" s="102"/>
      <c r="DZ81" s="102"/>
      <c r="EA81" s="102"/>
      <c r="EB81" s="102"/>
      <c r="EC81" s="102"/>
      <c r="ED81" s="102"/>
      <c r="EE81" s="102"/>
      <c r="EF81" s="102"/>
      <c r="EG81" s="102"/>
      <c r="EH81" s="102"/>
      <c r="EI81" s="102"/>
      <c r="EJ81" s="102"/>
      <c r="EK81" s="102"/>
      <c r="EL81" s="102"/>
      <c r="EM81" s="102"/>
      <c r="EN81" s="102"/>
      <c r="EO81" s="102"/>
      <c r="EP81" s="102"/>
      <c r="EQ81" s="102"/>
      <c r="ER81" s="102"/>
      <c r="ES81" s="102"/>
      <c r="ET81" s="102"/>
      <c r="EU81" s="102"/>
      <c r="EV81" s="102"/>
      <c r="EW81" s="102"/>
      <c r="EX81" s="102"/>
      <c r="EY81" s="102"/>
      <c r="EZ81" s="102"/>
      <c r="FA81" s="102"/>
      <c r="FB81" s="102"/>
      <c r="FC81" s="102"/>
      <c r="FD81" s="102"/>
      <c r="FE81" s="102"/>
      <c r="FF81" s="102"/>
      <c r="FG81" s="102"/>
      <c r="FH81" s="102"/>
      <c r="FI81" s="102"/>
      <c r="FJ81" s="102"/>
      <c r="FK81" s="102"/>
      <c r="FL81" s="102"/>
      <c r="FM81" s="102"/>
      <c r="FN81" s="102"/>
      <c r="FO81" s="102"/>
      <c r="FP81" s="102"/>
      <c r="FQ81" s="102"/>
      <c r="FR81" s="102"/>
      <c r="FS81" s="102"/>
      <c r="FT81" s="102"/>
      <c r="FU81" s="102"/>
      <c r="FV81" s="102"/>
      <c r="FW81" s="102"/>
      <c r="FX81" s="102"/>
      <c r="FY81" s="102"/>
      <c r="FZ81" s="102"/>
      <c r="GA81" s="102"/>
      <c r="GB81" s="102"/>
      <c r="GC81" s="102"/>
      <c r="GD81" s="102"/>
      <c r="GE81" s="102"/>
      <c r="GF81" s="102"/>
      <c r="GG81" s="102"/>
      <c r="GH81" s="102"/>
      <c r="GI81" s="102"/>
      <c r="GJ81" s="102"/>
      <c r="GK81" s="102"/>
      <c r="GL81" s="102"/>
      <c r="GM81" s="102"/>
      <c r="GN81" s="102"/>
      <c r="GO81" s="102"/>
      <c r="GP81" s="102"/>
      <c r="GQ81" s="102"/>
      <c r="GR81" s="102"/>
      <c r="GS81" s="102"/>
      <c r="GT81" s="102"/>
      <c r="GU81" s="102"/>
      <c r="GV81" s="102"/>
      <c r="GW81" s="102"/>
      <c r="GX81" s="102"/>
      <c r="GY81" s="102"/>
      <c r="GZ81" s="102"/>
      <c r="HA81" s="102"/>
      <c r="HB81" s="102"/>
      <c r="HC81" s="102"/>
      <c r="HD81" s="102"/>
      <c r="HE81" s="102"/>
      <c r="HF81" s="102"/>
      <c r="HG81" s="102"/>
      <c r="HH81" s="102"/>
      <c r="HI81" s="102"/>
      <c r="HJ81" s="102"/>
      <c r="HK81" s="102"/>
      <c r="HL81" s="102"/>
      <c r="HM81" s="102"/>
      <c r="HN81" s="102"/>
      <c r="HO81" s="102"/>
      <c r="HP81" s="102"/>
      <c r="HQ81" s="102"/>
      <c r="HR81" s="102"/>
      <c r="HS81" s="102"/>
      <c r="HT81" s="102"/>
      <c r="HU81" s="102"/>
      <c r="HV81" s="102"/>
      <c r="HW81" s="102"/>
      <c r="HX81" s="102"/>
      <c r="HY81" s="102"/>
      <c r="HZ81" s="102"/>
      <c r="IA81" s="102"/>
      <c r="IB81" s="102"/>
      <c r="IC81" s="102"/>
      <c r="ID81" s="102"/>
      <c r="IE81" s="102"/>
      <c r="IF81" s="102"/>
      <c r="IG81" s="102"/>
      <c r="IH81" s="102"/>
      <c r="II81" s="102"/>
      <c r="IJ81" s="102"/>
      <c r="IK81" s="102"/>
      <c r="IL81" s="102"/>
      <c r="IM81" s="102"/>
      <c r="IN81" s="102"/>
      <c r="IO81" s="102"/>
      <c r="IP81" s="102"/>
      <c r="IQ81" s="102"/>
      <c r="IR81" s="102"/>
      <c r="IS81" s="102"/>
      <c r="IT81" s="102"/>
      <c r="IU81" s="102"/>
    </row>
    <row r="82" spans="1:255" ht="11.25" customHeight="1" thickBot="1">
      <c r="B82" s="125" t="s">
        <v>42</v>
      </c>
      <c r="C82" s="126"/>
      <c r="D82" s="57"/>
      <c r="E82" s="23"/>
      <c r="F82" s="23"/>
      <c r="G82" s="30"/>
    </row>
    <row r="83" spans="1:255" ht="11.25" customHeight="1">
      <c r="B83" s="50" t="s">
        <v>29</v>
      </c>
      <c r="C83" s="24" t="s">
        <v>43</v>
      </c>
      <c r="D83" s="51" t="s">
        <v>44</v>
      </c>
      <c r="E83" s="23"/>
      <c r="F83" s="23"/>
      <c r="G83" s="30"/>
    </row>
    <row r="84" spans="1:255" ht="11.25" customHeight="1">
      <c r="B84" s="52" t="s">
        <v>45</v>
      </c>
      <c r="C84" s="25">
        <f>+G24</f>
        <v>259000</v>
      </c>
      <c r="D84" s="53">
        <f>(C84/C90)</f>
        <v>9.7747449650156595E-2</v>
      </c>
      <c r="E84" s="23"/>
      <c r="F84" s="23"/>
      <c r="G84" s="30"/>
    </row>
    <row r="85" spans="1:255" ht="11.25" customHeight="1">
      <c r="B85" s="52" t="s">
        <v>46</v>
      </c>
      <c r="C85" s="26">
        <v>0</v>
      </c>
      <c r="D85" s="53">
        <v>0</v>
      </c>
      <c r="E85" s="23"/>
      <c r="F85" s="23"/>
      <c r="G85" s="30"/>
    </row>
    <row r="86" spans="1:255" ht="11.25" customHeight="1">
      <c r="B86" s="52" t="s">
        <v>47</v>
      </c>
      <c r="C86" s="25">
        <f>+G45</f>
        <v>547000</v>
      </c>
      <c r="D86" s="53">
        <f>(C86/C90)</f>
        <v>0.20643959443488671</v>
      </c>
      <c r="E86" s="23"/>
      <c r="F86" s="23"/>
      <c r="G86" s="30"/>
    </row>
    <row r="87" spans="1:255" ht="11.25" customHeight="1">
      <c r="B87" s="52" t="s">
        <v>23</v>
      </c>
      <c r="C87" s="25">
        <f>+G60</f>
        <v>1577510</v>
      </c>
      <c r="D87" s="53">
        <f>(C87/C90)</f>
        <v>0.59535744902555421</v>
      </c>
      <c r="E87" s="23"/>
      <c r="F87" s="23"/>
      <c r="G87" s="30"/>
    </row>
    <row r="88" spans="1:255" ht="11.25" customHeight="1">
      <c r="B88" s="52" t="s">
        <v>48</v>
      </c>
      <c r="C88" s="27">
        <f>+G65</f>
        <v>140000</v>
      </c>
      <c r="D88" s="53">
        <f>(C88/C90)</f>
        <v>5.2836459270354914E-2</v>
      </c>
      <c r="E88" s="29"/>
      <c r="F88" s="29"/>
      <c r="G88" s="30"/>
    </row>
    <row r="89" spans="1:255" ht="11.25" customHeight="1">
      <c r="B89" s="52" t="s">
        <v>49</v>
      </c>
      <c r="C89" s="27">
        <f>+G68</f>
        <v>126175.5</v>
      </c>
      <c r="D89" s="53">
        <f>(C89/C90)</f>
        <v>4.7619047619047616E-2</v>
      </c>
      <c r="E89" s="29"/>
      <c r="F89" s="29"/>
      <c r="G89" s="30"/>
    </row>
    <row r="90" spans="1:255" ht="11.25" customHeight="1" thickBot="1">
      <c r="B90" s="54" t="s">
        <v>50</v>
      </c>
      <c r="C90" s="55">
        <f>SUM(C84:C89)</f>
        <v>2649685.5</v>
      </c>
      <c r="D90" s="56">
        <f>SUM(D84:D89)</f>
        <v>1.0000000000000002</v>
      </c>
      <c r="E90" s="29"/>
      <c r="F90" s="29"/>
      <c r="G90" s="30"/>
    </row>
    <row r="91" spans="1:255" ht="11.25" customHeight="1">
      <c r="B91" s="48"/>
      <c r="C91" s="35"/>
      <c r="D91" s="35"/>
      <c r="E91" s="35"/>
      <c r="F91" s="35"/>
      <c r="G91" s="30"/>
    </row>
    <row r="92" spans="1:255" ht="11.25" customHeight="1">
      <c r="B92" s="49"/>
      <c r="C92" s="35"/>
      <c r="D92" s="35"/>
      <c r="E92" s="35"/>
      <c r="F92" s="35"/>
      <c r="G92" s="30"/>
    </row>
    <row r="93" spans="1:255" ht="11.25" customHeight="1" thickBot="1">
      <c r="B93" s="62"/>
      <c r="C93" s="63" t="s">
        <v>69</v>
      </c>
      <c r="D93" s="64"/>
      <c r="E93" s="65"/>
      <c r="F93" s="28"/>
      <c r="G93" s="30"/>
    </row>
    <row r="94" spans="1:255" ht="11.25" customHeight="1">
      <c r="B94" s="66" t="s">
        <v>55</v>
      </c>
      <c r="C94" s="113">
        <v>12000</v>
      </c>
      <c r="D94" s="113">
        <v>14000</v>
      </c>
      <c r="E94" s="114">
        <v>16000</v>
      </c>
      <c r="F94" s="61"/>
      <c r="G94" s="31"/>
    </row>
    <row r="95" spans="1:255" ht="11.25" customHeight="1" thickBot="1">
      <c r="B95" s="54" t="s">
        <v>59</v>
      </c>
      <c r="C95" s="72">
        <f>(G69/C94)</f>
        <v>220.80712500000001</v>
      </c>
      <c r="D95" s="72">
        <f>(G69/D94)</f>
        <v>189.26325</v>
      </c>
      <c r="E95" s="73">
        <f>(G69/E94)</f>
        <v>165.60534375</v>
      </c>
      <c r="F95" s="61"/>
      <c r="G95" s="31"/>
    </row>
    <row r="96" spans="1:255" ht="11.25" customHeight="1">
      <c r="B96" s="59" t="s">
        <v>51</v>
      </c>
      <c r="C96" s="32"/>
      <c r="D96" s="32"/>
      <c r="E96" s="32"/>
      <c r="F96" s="32"/>
      <c r="G96" s="32"/>
    </row>
  </sheetData>
  <mergeCells count="9">
    <mergeCell ref="B82:C82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GRANO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2023-02-08T15:36:52Z</dcterms:modified>
</cp:coreProperties>
</file>