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V 2023\"/>
    </mc:Choice>
  </mc:AlternateContent>
  <bookViews>
    <workbookView xWindow="0" yWindow="0" windowWidth="19200" windowHeight="7050"/>
  </bookViews>
  <sheets>
    <sheet name="MAIZ GRANO" sheetId="1" r:id="rId1"/>
  </sheets>
  <definedNames>
    <definedName name="_xlnm.Print_Area" localSheetId="0">'MAIZ GRANO'!$A$2:$G$98</definedName>
  </definedNames>
  <calcPr calcId="162913"/>
</workbook>
</file>

<file path=xl/calcChain.xml><?xml version="1.0" encoding="utf-8"?>
<calcChain xmlns="http://schemas.openxmlformats.org/spreadsheetml/2006/main">
  <c r="G58" i="1" l="1"/>
  <c r="G59" i="1" l="1"/>
  <c r="G29" i="1"/>
  <c r="C92" i="1"/>
  <c r="D89" i="1" s="1"/>
  <c r="G66" i="1"/>
  <c r="G67" i="1" s="1"/>
  <c r="G61" i="1"/>
  <c r="G57" i="1"/>
  <c r="G55" i="1"/>
  <c r="G54" i="1"/>
  <c r="G52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23" i="1"/>
  <c r="G22" i="1"/>
  <c r="G21" i="1"/>
  <c r="G12" i="1"/>
  <c r="G72" i="1" s="1"/>
  <c r="D86" i="1" l="1"/>
  <c r="D90" i="1"/>
  <c r="D91" i="1"/>
  <c r="G24" i="1"/>
  <c r="D88" i="1"/>
  <c r="G62" i="1"/>
  <c r="G47" i="1"/>
  <c r="G69" i="1" l="1"/>
  <c r="G70" i="1" s="1"/>
  <c r="G71" i="1" s="1"/>
  <c r="D97" i="1" s="1"/>
  <c r="D92" i="1"/>
  <c r="G73" i="1" l="1"/>
  <c r="C97" i="1"/>
  <c r="E97" i="1"/>
</calcChain>
</file>

<file path=xl/sharedStrings.xml><?xml version="1.0" encoding="utf-8"?>
<sst xmlns="http://schemas.openxmlformats.org/spreadsheetml/2006/main" count="172" uniqueCount="114">
  <si>
    <t>RUBRO O CULTIVO</t>
  </si>
  <si>
    <t>MAIZ GRANO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</si>
  <si>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</si>
  <si>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</si>
  <si>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</si>
  <si>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</si>
  <si>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</si>
  <si>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</si>
  <si>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</si>
  <si>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</si>
  <si>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</si>
  <si>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</si>
  <si>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</si>
  <si>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</si>
  <si>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</si>
  <si>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</si>
  <si>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</si>
  <si>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</si>
  <si>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</si>
  <si>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</si>
  <si>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</si>
  <si>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</si>
  <si>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</si>
  <si>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</si>
  <si>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</si>
  <si>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</si>
  <si>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</si>
  <si>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 xml:space="preserve">Septiembre-Octubre </t>
  </si>
  <si>
    <t>Movimiento Insumos Siembra</t>
  </si>
  <si>
    <t>Octubre-Marzo</t>
  </si>
  <si>
    <t>Subtotal Jornadas Hombre</t>
  </si>
  <si>
    <t>JORNADAS ANIMAL</t>
  </si>
  <si>
    <t>Subtotal Jornadas Animal</t>
  </si>
  <si>
    <t>MAQUINARIA</t>
  </si>
  <si>
    <t>Picar Caña</t>
  </si>
  <si>
    <t>JM</t>
  </si>
  <si>
    <t>Mayo</t>
  </si>
  <si>
    <t>Aplicar Nitrogeno</t>
  </si>
  <si>
    <t>Aradura</t>
  </si>
  <si>
    <t>Agosto-Septiembre</t>
  </si>
  <si>
    <t>Septiembre-Octubre</t>
  </si>
  <si>
    <t>Aplicación Herb.Post Emergencia</t>
  </si>
  <si>
    <t>Octubre-Noviembre</t>
  </si>
  <si>
    <t>Acarreo Insumos</t>
  </si>
  <si>
    <t>Siembra y Fertilización</t>
  </si>
  <si>
    <t>Trazado Acequias</t>
  </si>
  <si>
    <t>Cultivador/Aporca/Fertilizaciòn Nitrògeno</t>
  </si>
  <si>
    <t>Noviembre-Diciembre</t>
  </si>
  <si>
    <t>Cosecha Automotriz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</si>
  <si>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</si>
  <si>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</si>
  <si>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</si>
  <si>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</si>
  <si>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</si>
  <si>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</si>
  <si>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</si>
  <si>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</si>
  <si>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bolsas</t>
  </si>
  <si>
    <t>FERTILIZANTES</t>
  </si>
  <si>
    <t>Urea Granulada</t>
  </si>
  <si>
    <t>Kg</t>
  </si>
  <si>
    <t>Mezcla Maicera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</si>
  <si>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</si>
  <si>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</si>
  <si>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</si>
  <si>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</si>
  <si>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</si>
  <si>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</si>
  <si>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</si>
  <si>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</si>
  <si>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</si>
  <si>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</si>
  <si>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</si>
  <si>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</si>
  <si>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</si>
  <si>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</si>
  <si>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</si>
  <si>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</si>
  <si>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</si>
  <si>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</si>
  <si>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</si>
  <si>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</si>
  <si>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</si>
  <si>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</si>
  <si>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</si>
  <si>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</si>
  <si>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</si>
  <si>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</si>
  <si>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</si>
  <si>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</si>
  <si>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</si>
  <si>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</si>
  <si>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</si>
  <si>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</si>
  <si>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</si>
  <si>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</si>
  <si>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Todas la comunas del Área</t>
  </si>
  <si>
    <t>Rastraje 1</t>
  </si>
  <si>
    <t>Rastraje 2</t>
  </si>
  <si>
    <t>Rastraje 3</t>
  </si>
  <si>
    <t>Aplicación  Herbicida/insecticida</t>
  </si>
  <si>
    <t>Pioneeer 33Y74, 32B41</t>
  </si>
  <si>
    <t>San Vicente</t>
  </si>
  <si>
    <t>Abril-Mayo</t>
  </si>
  <si>
    <t>Heladas - sequia, viento, lluvias extemporaneas</t>
  </si>
  <si>
    <t>Adengo</t>
  </si>
  <si>
    <t>Clorpirifos</t>
  </si>
  <si>
    <t>Flete</t>
  </si>
  <si>
    <t>Abril-mayo</t>
  </si>
  <si>
    <t>Aceite miscible</t>
  </si>
  <si>
    <t>Lib Bernardo O'Higgins</t>
  </si>
  <si>
    <t>Rastraje(Incorp.Herbicida/Insecticida)</t>
  </si>
  <si>
    <t>Bengala</t>
  </si>
  <si>
    <t>Riegos 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</si>
</sst>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8" formatCode="_-* #,##0_-;\-* #,##0_-;_-* &quot;-&quot;??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43" fontId="17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ont="1" applyFill="1" applyBorder="1" applyAlignment="1"/>
    <xf numFmtId="0" fontId="13" fillId="7" borderId="19" xfId="0" applyFont="1" applyFill="1" applyBorder="1" applyAlignment="1"/>
    <xf numFmtId="49" fontId="11" fillId="8" borderId="20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vertical="center"/>
    </xf>
    <xf numFmtId="166" fontId="11" fillId="2" borderId="6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0" fontId="8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5" fillId="2" borderId="19" xfId="0" applyNumberFormat="1" applyFont="1" applyFill="1" applyBorder="1" applyAlignment="1">
      <alignment vertical="center"/>
    </xf>
    <xf numFmtId="0" fontId="13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8" fillId="5" borderId="2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49" fontId="11" fillId="8" borderId="31" xfId="0" applyNumberFormat="1" applyFont="1" applyFill="1" applyBorder="1" applyAlignment="1">
      <alignment vertical="center"/>
    </xf>
    <xf numFmtId="49" fontId="13" fillId="8" borderId="32" xfId="0" applyNumberFormat="1" applyFont="1" applyFill="1" applyBorder="1" applyAlignment="1"/>
    <xf numFmtId="49" fontId="11" fillId="2" borderId="33" xfId="0" applyNumberFormat="1" applyFont="1" applyFill="1" applyBorder="1" applyAlignment="1">
      <alignment vertical="center"/>
    </xf>
    <xf numFmtId="9" fontId="13" fillId="2" borderId="34" xfId="0" applyNumberFormat="1" applyFont="1" applyFill="1" applyBorder="1" applyAlignment="1"/>
    <xf numFmtId="49" fontId="11" fillId="8" borderId="35" xfId="0" applyNumberFormat="1" applyFont="1" applyFill="1" applyBorder="1" applyAlignment="1">
      <alignment vertical="center"/>
    </xf>
    <xf numFmtId="166" fontId="11" fillId="8" borderId="36" xfId="0" applyNumberFormat="1" applyFont="1" applyFill="1" applyBorder="1" applyAlignment="1">
      <alignment vertical="center"/>
    </xf>
    <xf numFmtId="9" fontId="11" fillId="8" borderId="37" xfId="0" applyNumberFormat="1" applyFont="1" applyFill="1" applyBorder="1" applyAlignment="1">
      <alignment vertical="center"/>
    </xf>
    <xf numFmtId="0" fontId="13" fillId="9" borderId="40" xfId="0" applyFont="1" applyFill="1" applyBorder="1" applyAlignment="1"/>
    <xf numFmtId="0" fontId="13" fillId="2" borderId="19" xfId="0" applyFont="1" applyFill="1" applyBorder="1" applyAlignment="1">
      <alignment vertical="center"/>
    </xf>
    <xf numFmtId="49" fontId="13" fillId="2" borderId="19" xfId="0" applyNumberFormat="1" applyFont="1" applyFill="1" applyBorder="1" applyAlignment="1">
      <alignment vertical="center"/>
    </xf>
    <xf numFmtId="49" fontId="11" fillId="2" borderId="41" xfId="0" applyNumberFormat="1" applyFont="1" applyFill="1" applyBorder="1" applyAlignment="1">
      <alignment vertical="center"/>
    </xf>
    <xf numFmtId="0" fontId="13" fillId="2" borderId="42" xfId="0" applyFont="1" applyFill="1" applyBorder="1" applyAlignment="1"/>
    <xf numFmtId="0" fontId="13" fillId="2" borderId="43" xfId="0" applyFont="1" applyFill="1" applyBorder="1" applyAlignment="1"/>
    <xf numFmtId="49" fontId="13" fillId="2" borderId="44" xfId="0" applyNumberFormat="1" applyFont="1" applyFill="1" applyBorder="1" applyAlignment="1">
      <alignment vertical="center"/>
    </xf>
    <xf numFmtId="0" fontId="13" fillId="2" borderId="45" xfId="0" applyFont="1" applyFill="1" applyBorder="1" applyAlignment="1"/>
    <xf numFmtId="49" fontId="13" fillId="2" borderId="46" xfId="0" applyNumberFormat="1" applyFont="1" applyFill="1" applyBorder="1" applyAlignment="1">
      <alignment vertical="center"/>
    </xf>
    <xf numFmtId="0" fontId="13" fillId="2" borderId="47" xfId="0" applyFont="1" applyFill="1" applyBorder="1" applyAlignment="1"/>
    <xf numFmtId="0" fontId="13" fillId="2" borderId="48" xfId="0" applyFont="1" applyFill="1" applyBorder="1" applyAlignment="1"/>
    <xf numFmtId="0" fontId="11" fillId="7" borderId="19" xfId="0" applyFont="1" applyFill="1" applyBorder="1" applyAlignment="1">
      <alignment vertical="center"/>
    </xf>
    <xf numFmtId="0" fontId="8" fillId="9" borderId="18" xfId="0" applyFont="1" applyFill="1" applyBorder="1" applyAlignment="1">
      <alignment vertical="center"/>
    </xf>
    <xf numFmtId="49" fontId="16" fillId="9" borderId="19" xfId="0" applyNumberFormat="1" applyFont="1" applyFill="1" applyBorder="1" applyAlignment="1">
      <alignment vertical="center"/>
    </xf>
    <xf numFmtId="0" fontId="8" fillId="9" borderId="19" xfId="0" applyFont="1" applyFill="1" applyBorder="1" applyAlignment="1">
      <alignment vertical="center"/>
    </xf>
    <xf numFmtId="0" fontId="8" fillId="9" borderId="49" xfId="0" applyFont="1" applyFill="1" applyBorder="1" applyAlignment="1">
      <alignment vertical="center"/>
    </xf>
    <xf numFmtId="49" fontId="11" fillId="8" borderId="50" xfId="0" applyNumberFormat="1" applyFont="1" applyFill="1" applyBorder="1" applyAlignment="1">
      <alignment vertical="center"/>
    </xf>
    <xf numFmtId="0" fontId="11" fillId="8" borderId="51" xfId="0" applyNumberFormat="1" applyFont="1" applyFill="1" applyBorder="1" applyAlignment="1">
      <alignment vertical="center"/>
    </xf>
    <xf numFmtId="0" fontId="11" fillId="8" borderId="52" xfId="0" applyNumberFormat="1" applyFont="1" applyFill="1" applyBorder="1" applyAlignment="1">
      <alignment vertical="center"/>
    </xf>
    <xf numFmtId="166" fontId="11" fillId="8" borderId="37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49" fontId="16" fillId="9" borderId="38" xfId="0" applyNumberFormat="1" applyFont="1" applyFill="1" applyBorder="1" applyAlignment="1">
      <alignment vertical="center"/>
    </xf>
    <xf numFmtId="0" fontId="11" fillId="9" borderId="39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5" xfId="0" applyNumberFormat="1" applyFont="1" applyFill="1" applyBorder="1" applyAlignment="1">
      <alignment vertical="center" wrapText="1"/>
    </xf>
    <xf numFmtId="3" fontId="19" fillId="0" borderId="53" xfId="0" applyNumberFormat="1" applyFont="1" applyFill="1" applyBorder="1" applyAlignment="1">
      <alignment horizontal="right"/>
    </xf>
    <xf numFmtId="0" fontId="3" fillId="2" borderId="7" xfId="0" applyFont="1" applyFill="1" applyBorder="1"/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0" fillId="0" borderId="0" xfId="0" applyNumberFormat="1"/>
    <xf numFmtId="0" fontId="0" fillId="0" borderId="0" xfId="0"/>
    <xf numFmtId="168" fontId="19" fillId="0" borderId="53" xfId="1" applyNumberFormat="1" applyFont="1" applyFill="1" applyBorder="1" applyAlignment="1">
      <alignment horizontal="right"/>
    </xf>
    <xf numFmtId="49" fontId="3" fillId="2" borderId="54" xfId="0" applyNumberFormat="1" applyFont="1" applyFill="1" applyBorder="1" applyAlignment="1">
      <alignment horizontal="left"/>
    </xf>
    <xf numFmtId="49" fontId="3" fillId="2" borderId="55" xfId="0" applyNumberFormat="1" applyFont="1" applyFill="1" applyBorder="1" applyAlignment="1">
      <alignment horizontal="left"/>
    </xf>
    <xf numFmtId="0" fontId="19" fillId="0" borderId="53" xfId="0" applyFont="1" applyFill="1" applyBorder="1" applyAlignment="1">
      <alignment horizontal="right" wrapText="1"/>
    </xf>
    <xf numFmtId="0" fontId="19" fillId="0" borderId="53" xfId="0" applyFont="1" applyFill="1" applyBorder="1" applyAlignment="1">
      <alignment horizontal="right"/>
    </xf>
    <xf numFmtId="17" fontId="19" fillId="0" borderId="53" xfId="0" applyNumberFormat="1" applyFont="1" applyFill="1" applyBorder="1" applyAlignment="1">
      <alignment horizontal="right" wrapText="1"/>
    </xf>
    <xf numFmtId="49" fontId="3" fillId="2" borderId="6" xfId="0" applyNumberFormat="1" applyFont="1" applyFill="1" applyBorder="1"/>
    <xf numFmtId="0" fontId="3" fillId="2" borderId="6" xfId="0" applyFont="1" applyFill="1" applyBorder="1"/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49" fontId="18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49" fontId="5" fillId="3" borderId="56" xfId="0" applyNumberFormat="1" applyFont="1" applyFill="1" applyBorder="1" applyAlignment="1">
      <alignment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vertical="center"/>
    </xf>
    <xf numFmtId="3" fontId="5" fillId="3" borderId="56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165" fontId="1" fillId="3" borderId="27" xfId="0" applyNumberFormat="1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165" fontId="1" fillId="6" borderId="3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36" zoomScaleNormal="136" workbookViewId="0">
      <selection activeCell="G15" sqref="G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90" customFormat="1" ht="12" customHeight="1" x14ac:dyDescent="0.25">
      <c r="A9" s="83"/>
      <c r="B9" s="84" t="s">
        <v>0</v>
      </c>
      <c r="C9" s="85" t="s">
        <v>1</v>
      </c>
      <c r="D9" s="86"/>
      <c r="E9" s="87" t="s">
        <v>2</v>
      </c>
      <c r="F9" s="88"/>
      <c r="G9" s="85">
        <v>150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</row>
    <row r="10" spans="1:255" s="90" customFormat="1" ht="25.5" customHeight="1" x14ac:dyDescent="0.25">
      <c r="A10" s="83"/>
      <c r="B10" s="6" t="s">
        <v>3</v>
      </c>
      <c r="C10" s="91" t="s">
        <v>101</v>
      </c>
      <c r="D10" s="86"/>
      <c r="E10" s="79" t="s">
        <v>4</v>
      </c>
      <c r="F10" s="80"/>
      <c r="G10" s="91" t="s">
        <v>103</v>
      </c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</row>
    <row r="11" spans="1:255" s="90" customFormat="1" ht="18" customHeight="1" x14ac:dyDescent="0.25">
      <c r="A11" s="83"/>
      <c r="B11" s="6" t="s">
        <v>5</v>
      </c>
      <c r="C11" s="91" t="s">
        <v>6</v>
      </c>
      <c r="D11" s="86"/>
      <c r="E11" s="79" t="s">
        <v>7</v>
      </c>
      <c r="F11" s="80"/>
      <c r="G11" s="91">
        <v>30500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</row>
    <row r="12" spans="1:255" s="90" customFormat="1" ht="11.25" customHeight="1" x14ac:dyDescent="0.25">
      <c r="A12" s="83"/>
      <c r="B12" s="6" t="s">
        <v>8</v>
      </c>
      <c r="C12" s="91" t="s">
        <v>110</v>
      </c>
      <c r="D12" s="86"/>
      <c r="E12" s="92" t="s">
        <v>9</v>
      </c>
      <c r="F12" s="93"/>
      <c r="G12" s="91">
        <f>(G9*G11)</f>
        <v>4575000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</row>
    <row r="13" spans="1:255" s="90" customFormat="1" ht="11.25" customHeight="1" x14ac:dyDescent="0.25">
      <c r="A13" s="83"/>
      <c r="B13" s="6" t="s">
        <v>10</v>
      </c>
      <c r="C13" s="94" t="s">
        <v>102</v>
      </c>
      <c r="D13" s="86"/>
      <c r="E13" s="79" t="s">
        <v>11</v>
      </c>
      <c r="F13" s="80"/>
      <c r="G13" s="94" t="s">
        <v>12</v>
      </c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</row>
    <row r="14" spans="1:255" s="90" customFormat="1" ht="15" x14ac:dyDescent="0.25">
      <c r="A14" s="83"/>
      <c r="B14" s="6" t="s">
        <v>13</v>
      </c>
      <c r="C14" s="95" t="s">
        <v>96</v>
      </c>
      <c r="D14" s="86"/>
      <c r="E14" s="79" t="s">
        <v>14</v>
      </c>
      <c r="F14" s="80"/>
      <c r="G14" s="95" t="s">
        <v>103</v>
      </c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</row>
    <row r="15" spans="1:255" s="90" customFormat="1" ht="40.5" x14ac:dyDescent="0.25">
      <c r="A15" s="83"/>
      <c r="B15" s="6" t="s">
        <v>15</v>
      </c>
      <c r="C15" s="96">
        <v>44927</v>
      </c>
      <c r="D15" s="86"/>
      <c r="E15" s="97" t="s">
        <v>16</v>
      </c>
      <c r="F15" s="98"/>
      <c r="G15" s="96" t="s">
        <v>104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</row>
    <row r="16" spans="1:255" ht="12" customHeight="1" x14ac:dyDescent="0.25">
      <c r="A16" s="2"/>
      <c r="B16" s="7"/>
      <c r="C16" s="8"/>
      <c r="D16" s="9"/>
      <c r="E16" s="10"/>
      <c r="F16" s="10"/>
      <c r="G16" s="99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11"/>
      <c r="B17" s="81" t="s">
        <v>17</v>
      </c>
      <c r="C17" s="82"/>
      <c r="D17" s="82"/>
      <c r="E17" s="82"/>
      <c r="F17" s="82"/>
      <c r="G17" s="82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2"/>
      <c r="C18" s="13"/>
      <c r="D18" s="13"/>
      <c r="E18" s="13"/>
      <c r="F18" s="14"/>
      <c r="G18" s="100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101" t="s">
        <v>18</v>
      </c>
      <c r="C19" s="102"/>
      <c r="D19" s="103"/>
      <c r="E19" s="103"/>
      <c r="F19" s="104"/>
      <c r="G19" s="105"/>
    </row>
    <row r="20" spans="1:255" ht="24" customHeight="1" x14ac:dyDescent="0.25">
      <c r="A20" s="5"/>
      <c r="B20" s="106" t="s">
        <v>19</v>
      </c>
      <c r="C20" s="107" t="s">
        <v>20</v>
      </c>
      <c r="D20" s="107" t="s">
        <v>21</v>
      </c>
      <c r="E20" s="106" t="s">
        <v>22</v>
      </c>
      <c r="F20" s="107" t="s">
        <v>23</v>
      </c>
      <c r="G20" s="106" t="s">
        <v>24</v>
      </c>
    </row>
    <row r="21" spans="1:255" s="90" customFormat="1" ht="12" customHeight="1" x14ac:dyDescent="0.25">
      <c r="A21" s="83"/>
      <c r="B21" s="108" t="s">
        <v>25</v>
      </c>
      <c r="C21" s="109" t="s">
        <v>26</v>
      </c>
      <c r="D21" s="109">
        <v>1</v>
      </c>
      <c r="E21" s="109" t="s">
        <v>27</v>
      </c>
      <c r="F21" s="110">
        <v>25000</v>
      </c>
      <c r="G21" s="111">
        <f>(D21*F21)</f>
        <v>25000</v>
      </c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</row>
    <row r="22" spans="1:255" s="90" customFormat="1" ht="25.5" x14ac:dyDescent="0.25">
      <c r="A22" s="83"/>
      <c r="B22" s="121" t="s">
        <v>28</v>
      </c>
      <c r="C22" s="109" t="s">
        <v>26</v>
      </c>
      <c r="D22" s="109">
        <v>1</v>
      </c>
      <c r="E22" s="109" t="s">
        <v>27</v>
      </c>
      <c r="F22" s="110">
        <v>25000</v>
      </c>
      <c r="G22" s="111">
        <f>(D22*F22)</f>
        <v>25000</v>
      </c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  <c r="IS22" s="89"/>
      <c r="IT22" s="89"/>
      <c r="IU22" s="89"/>
    </row>
    <row r="23" spans="1:255" s="90" customFormat="1" ht="12" customHeight="1" x14ac:dyDescent="0.25">
      <c r="A23" s="83"/>
      <c r="B23" s="108" t="s">
        <v>113</v>
      </c>
      <c r="C23" s="109" t="s">
        <v>26</v>
      </c>
      <c r="D23" s="109">
        <v>6</v>
      </c>
      <c r="E23" s="109" t="s">
        <v>29</v>
      </c>
      <c r="F23" s="110">
        <v>25000</v>
      </c>
      <c r="G23" s="111">
        <f>(D23*F23)</f>
        <v>150000</v>
      </c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  <c r="IS23" s="89"/>
      <c r="IT23" s="89"/>
      <c r="IU23" s="89"/>
    </row>
    <row r="24" spans="1:255" ht="11.25" customHeight="1" x14ac:dyDescent="0.25">
      <c r="B24" s="18" t="s">
        <v>30</v>
      </c>
      <c r="C24" s="19"/>
      <c r="D24" s="19"/>
      <c r="E24" s="19"/>
      <c r="F24" s="20"/>
      <c r="G24" s="21">
        <f>SUM(G21:G23)</f>
        <v>200000</v>
      </c>
    </row>
    <row r="25" spans="1:255" ht="15.75" customHeight="1" x14ac:dyDescent="0.25">
      <c r="A25" s="5"/>
      <c r="B25" s="15"/>
      <c r="C25" s="16"/>
      <c r="D25" s="16"/>
      <c r="E25" s="16"/>
      <c r="F25" s="17"/>
      <c r="G25" s="17"/>
      <c r="K25" s="76"/>
    </row>
    <row r="26" spans="1:255" ht="12" customHeight="1" x14ac:dyDescent="0.25">
      <c r="A26" s="5"/>
      <c r="B26" s="101" t="s">
        <v>31</v>
      </c>
      <c r="C26" s="102"/>
      <c r="D26" s="103"/>
      <c r="E26" s="103"/>
      <c r="F26" s="104"/>
      <c r="G26" s="105"/>
    </row>
    <row r="27" spans="1:255" ht="24" customHeight="1" x14ac:dyDescent="0.25">
      <c r="A27" s="5"/>
      <c r="B27" s="106" t="s">
        <v>19</v>
      </c>
      <c r="C27" s="107" t="s">
        <v>20</v>
      </c>
      <c r="D27" s="107" t="s">
        <v>21</v>
      </c>
      <c r="E27" s="106" t="s">
        <v>22</v>
      </c>
      <c r="F27" s="107" t="s">
        <v>23</v>
      </c>
      <c r="G27" s="106" t="s">
        <v>24</v>
      </c>
    </row>
    <row r="28" spans="1:255" s="90" customFormat="1" ht="12" customHeight="1" x14ac:dyDescent="0.25">
      <c r="A28" s="83"/>
      <c r="B28" s="108"/>
      <c r="C28" s="109"/>
      <c r="D28" s="109"/>
      <c r="E28" s="109"/>
      <c r="F28" s="110"/>
      <c r="G28" s="111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89"/>
      <c r="EC28" s="89"/>
      <c r="ED28" s="89"/>
      <c r="EE28" s="89"/>
      <c r="EF28" s="89"/>
      <c r="EG28" s="89"/>
      <c r="EH28" s="89"/>
      <c r="EI28" s="89"/>
      <c r="EJ28" s="89"/>
      <c r="EK28" s="89"/>
      <c r="EL28" s="89"/>
      <c r="EM28" s="89"/>
      <c r="EN28" s="89"/>
      <c r="EO28" s="89"/>
      <c r="EP28" s="89"/>
      <c r="EQ28" s="89"/>
      <c r="ER28" s="89"/>
      <c r="ES28" s="89"/>
      <c r="ET28" s="89"/>
      <c r="EU28" s="89"/>
      <c r="EV28" s="89"/>
      <c r="EW28" s="89"/>
      <c r="EX28" s="89"/>
      <c r="EY28" s="89"/>
      <c r="EZ28" s="89"/>
      <c r="FA28" s="89"/>
      <c r="FB28" s="89"/>
      <c r="FC28" s="89"/>
      <c r="FD28" s="89"/>
      <c r="FE28" s="89"/>
      <c r="FF28" s="89"/>
      <c r="FG28" s="89"/>
      <c r="FH28" s="89"/>
      <c r="FI28" s="89"/>
      <c r="FJ28" s="89"/>
      <c r="FK28" s="89"/>
      <c r="FL28" s="89"/>
      <c r="FM28" s="89"/>
      <c r="FN28" s="89"/>
      <c r="FO28" s="89"/>
      <c r="FP28" s="89"/>
      <c r="FQ28" s="89"/>
      <c r="FR28" s="89"/>
      <c r="FS28" s="89"/>
      <c r="FT28" s="89"/>
      <c r="FU28" s="89"/>
      <c r="FV28" s="89"/>
      <c r="FW28" s="89"/>
      <c r="FX28" s="89"/>
      <c r="FY28" s="89"/>
      <c r="FZ28" s="89"/>
      <c r="GA28" s="89"/>
      <c r="GB28" s="89"/>
      <c r="GC28" s="89"/>
      <c r="GD28" s="89"/>
      <c r="GE28" s="89"/>
      <c r="GF28" s="89"/>
      <c r="GG28" s="89"/>
      <c r="GH28" s="89"/>
      <c r="GI28" s="89"/>
      <c r="GJ28" s="89"/>
      <c r="GK28" s="89"/>
      <c r="GL28" s="89"/>
      <c r="GM28" s="89"/>
      <c r="GN28" s="89"/>
      <c r="GO28" s="89"/>
      <c r="GP28" s="89"/>
      <c r="GQ28" s="89"/>
      <c r="GR28" s="89"/>
      <c r="GS28" s="89"/>
      <c r="GT28" s="89"/>
      <c r="GU28" s="89"/>
      <c r="GV28" s="89"/>
      <c r="GW28" s="89"/>
      <c r="GX28" s="89"/>
      <c r="GY28" s="89"/>
      <c r="GZ28" s="89"/>
      <c r="HA28" s="89"/>
      <c r="HB28" s="89"/>
      <c r="HC28" s="89"/>
      <c r="HD28" s="89"/>
      <c r="HE28" s="89"/>
      <c r="HF28" s="89"/>
      <c r="HG28" s="89"/>
      <c r="HH28" s="89"/>
      <c r="HI28" s="89"/>
      <c r="HJ28" s="89"/>
      <c r="HK28" s="89"/>
      <c r="HL28" s="89"/>
      <c r="HM28" s="89"/>
      <c r="HN28" s="89"/>
      <c r="HO28" s="89"/>
      <c r="HP28" s="89"/>
      <c r="HQ28" s="89"/>
      <c r="HR28" s="89"/>
      <c r="HS28" s="89"/>
      <c r="HT28" s="89"/>
      <c r="HU28" s="89"/>
      <c r="HV28" s="89"/>
      <c r="HW28" s="89"/>
      <c r="HX28" s="89"/>
      <c r="HY28" s="89"/>
      <c r="HZ28" s="89"/>
      <c r="IA28" s="89"/>
      <c r="IB28" s="89"/>
      <c r="IC28" s="89"/>
      <c r="ID28" s="89"/>
      <c r="IE28" s="89"/>
      <c r="IF28" s="89"/>
      <c r="IG28" s="89"/>
      <c r="IH28" s="89"/>
      <c r="II28" s="89"/>
      <c r="IJ28" s="89"/>
      <c r="IK28" s="89"/>
      <c r="IL28" s="89"/>
      <c r="IM28" s="89"/>
      <c r="IN28" s="89"/>
      <c r="IO28" s="89"/>
      <c r="IP28" s="89"/>
      <c r="IQ28" s="89"/>
      <c r="IR28" s="89"/>
      <c r="IS28" s="89"/>
      <c r="IT28" s="89"/>
      <c r="IU28" s="89"/>
    </row>
    <row r="29" spans="1:255" ht="11.25" customHeight="1" x14ac:dyDescent="0.25">
      <c r="B29" s="18" t="s">
        <v>32</v>
      </c>
      <c r="C29" s="19"/>
      <c r="D29" s="19"/>
      <c r="E29" s="19"/>
      <c r="F29" s="20"/>
      <c r="G29" s="21">
        <f>SUM(G28)</f>
        <v>0</v>
      </c>
    </row>
    <row r="30" spans="1:255" ht="15.75" customHeight="1" x14ac:dyDescent="0.25">
      <c r="A30" s="5"/>
      <c r="B30" s="15"/>
      <c r="C30" s="16"/>
      <c r="D30" s="16"/>
      <c r="E30" s="16"/>
      <c r="F30" s="17"/>
      <c r="G30" s="17"/>
      <c r="K30" s="76"/>
    </row>
    <row r="31" spans="1:255" ht="12" customHeight="1" x14ac:dyDescent="0.25">
      <c r="A31" s="5"/>
      <c r="B31" s="101" t="s">
        <v>33</v>
      </c>
      <c r="C31" s="102"/>
      <c r="D31" s="103"/>
      <c r="E31" s="103"/>
      <c r="F31" s="104"/>
      <c r="G31" s="105"/>
    </row>
    <row r="32" spans="1:255" ht="24" customHeight="1" x14ac:dyDescent="0.25">
      <c r="A32" s="5"/>
      <c r="B32" s="106" t="s">
        <v>19</v>
      </c>
      <c r="C32" s="107" t="s">
        <v>20</v>
      </c>
      <c r="D32" s="107" t="s">
        <v>21</v>
      </c>
      <c r="E32" s="106" t="s">
        <v>22</v>
      </c>
      <c r="F32" s="107" t="s">
        <v>23</v>
      </c>
      <c r="G32" s="106" t="s">
        <v>24</v>
      </c>
    </row>
    <row r="33" spans="1:255" s="90" customFormat="1" ht="12" customHeight="1" x14ac:dyDescent="0.25">
      <c r="A33" s="83"/>
      <c r="B33" s="108" t="s">
        <v>34</v>
      </c>
      <c r="C33" s="109" t="s">
        <v>35</v>
      </c>
      <c r="D33" s="109">
        <v>0.3</v>
      </c>
      <c r="E33" s="109" t="s">
        <v>36</v>
      </c>
      <c r="F33" s="110">
        <v>150000</v>
      </c>
      <c r="G33" s="111">
        <f t="shared" ref="G33:G46" si="0">(D33*F33)</f>
        <v>45000</v>
      </c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89"/>
      <c r="EA33" s="89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89"/>
      <c r="FK33" s="89"/>
      <c r="FL33" s="89"/>
      <c r="FM33" s="89"/>
      <c r="FN33" s="89"/>
      <c r="FO33" s="89"/>
      <c r="FP33" s="89"/>
      <c r="FQ33" s="89"/>
      <c r="FR33" s="89"/>
      <c r="FS33" s="89"/>
      <c r="FT33" s="89"/>
      <c r="FU33" s="89"/>
      <c r="FV33" s="89"/>
      <c r="FW33" s="89"/>
      <c r="FX33" s="89"/>
      <c r="FY33" s="89"/>
      <c r="FZ33" s="89"/>
      <c r="GA33" s="89"/>
      <c r="GB33" s="89"/>
      <c r="GC33" s="89"/>
      <c r="GD33" s="89"/>
      <c r="GE33" s="89"/>
      <c r="GF33" s="89"/>
      <c r="GG33" s="89"/>
      <c r="GH33" s="89"/>
      <c r="GI33" s="89"/>
      <c r="GJ33" s="89"/>
      <c r="GK33" s="89"/>
      <c r="GL33" s="89"/>
      <c r="GM33" s="89"/>
      <c r="GN33" s="89"/>
      <c r="GO33" s="89"/>
      <c r="GP33" s="89"/>
      <c r="GQ33" s="89"/>
      <c r="GR33" s="89"/>
      <c r="GS33" s="89"/>
      <c r="GT33" s="89"/>
      <c r="GU33" s="89"/>
      <c r="GV33" s="89"/>
      <c r="GW33" s="89"/>
      <c r="GX33" s="89"/>
      <c r="GY33" s="89"/>
      <c r="GZ33" s="89"/>
      <c r="HA33" s="89"/>
      <c r="HB33" s="89"/>
      <c r="HC33" s="89"/>
      <c r="HD33" s="89"/>
      <c r="HE33" s="89"/>
      <c r="HF33" s="89"/>
      <c r="HG33" s="89"/>
      <c r="HH33" s="89"/>
      <c r="HI33" s="89"/>
      <c r="HJ33" s="89"/>
      <c r="HK33" s="89"/>
      <c r="HL33" s="89"/>
      <c r="HM33" s="89"/>
      <c r="HN33" s="89"/>
      <c r="HO33" s="89"/>
      <c r="HP33" s="89"/>
      <c r="HQ33" s="89"/>
      <c r="HR33" s="89"/>
      <c r="HS33" s="89"/>
      <c r="HT33" s="89"/>
      <c r="HU33" s="89"/>
      <c r="HV33" s="89"/>
      <c r="HW33" s="89"/>
      <c r="HX33" s="89"/>
      <c r="HY33" s="89"/>
      <c r="HZ33" s="89"/>
      <c r="IA33" s="89"/>
      <c r="IB33" s="89"/>
      <c r="IC33" s="89"/>
      <c r="ID33" s="89"/>
      <c r="IE33" s="89"/>
      <c r="IF33" s="89"/>
      <c r="IG33" s="89"/>
      <c r="IH33" s="89"/>
      <c r="II33" s="89"/>
      <c r="IJ33" s="89"/>
      <c r="IK33" s="89"/>
      <c r="IL33" s="89"/>
      <c r="IM33" s="89"/>
      <c r="IN33" s="89"/>
      <c r="IO33" s="89"/>
      <c r="IP33" s="89"/>
      <c r="IQ33" s="89"/>
      <c r="IR33" s="89"/>
      <c r="IS33" s="89"/>
      <c r="IT33" s="89"/>
      <c r="IU33" s="89"/>
    </row>
    <row r="34" spans="1:255" s="90" customFormat="1" ht="12" customHeight="1" x14ac:dyDescent="0.25">
      <c r="A34" s="83"/>
      <c r="B34" s="108" t="s">
        <v>37</v>
      </c>
      <c r="C34" s="109" t="s">
        <v>35</v>
      </c>
      <c r="D34" s="109">
        <v>0.1</v>
      </c>
      <c r="E34" s="109" t="s">
        <v>36</v>
      </c>
      <c r="F34" s="110">
        <v>200000</v>
      </c>
      <c r="G34" s="111">
        <f t="shared" si="0"/>
        <v>20000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</row>
    <row r="35" spans="1:255" s="90" customFormat="1" ht="12" customHeight="1" x14ac:dyDescent="0.25">
      <c r="A35" s="83"/>
      <c r="B35" s="108" t="s">
        <v>97</v>
      </c>
      <c r="C35" s="109" t="s">
        <v>35</v>
      </c>
      <c r="D35" s="109">
        <v>0.2</v>
      </c>
      <c r="E35" s="109" t="s">
        <v>36</v>
      </c>
      <c r="F35" s="110">
        <v>200000</v>
      </c>
      <c r="G35" s="111">
        <f t="shared" si="0"/>
        <v>40000</v>
      </c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  <c r="IS35" s="89"/>
      <c r="IT35" s="89"/>
      <c r="IU35" s="89"/>
    </row>
    <row r="36" spans="1:255" s="90" customFormat="1" ht="12" customHeight="1" x14ac:dyDescent="0.25">
      <c r="A36" s="83"/>
      <c r="B36" s="108" t="s">
        <v>38</v>
      </c>
      <c r="C36" s="109" t="s">
        <v>35</v>
      </c>
      <c r="D36" s="109">
        <v>0.4</v>
      </c>
      <c r="E36" s="109" t="s">
        <v>39</v>
      </c>
      <c r="F36" s="110">
        <v>250000</v>
      </c>
      <c r="G36" s="111">
        <f t="shared" si="0"/>
        <v>100000</v>
      </c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  <c r="IS36" s="89"/>
      <c r="IT36" s="89"/>
      <c r="IU36" s="89"/>
    </row>
    <row r="37" spans="1:255" s="90" customFormat="1" ht="12" customHeight="1" x14ac:dyDescent="0.25">
      <c r="A37" s="83"/>
      <c r="B37" s="108" t="s">
        <v>98</v>
      </c>
      <c r="C37" s="109" t="s">
        <v>35</v>
      </c>
      <c r="D37" s="109">
        <v>0.2</v>
      </c>
      <c r="E37" s="109" t="s">
        <v>39</v>
      </c>
      <c r="F37" s="110">
        <v>200000</v>
      </c>
      <c r="G37" s="111">
        <f t="shared" si="0"/>
        <v>40000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</row>
    <row r="38" spans="1:255" s="90" customFormat="1" ht="12" customHeight="1" x14ac:dyDescent="0.25">
      <c r="A38" s="83"/>
      <c r="B38" s="108" t="s">
        <v>99</v>
      </c>
      <c r="C38" s="109" t="s">
        <v>35</v>
      </c>
      <c r="D38" s="109">
        <v>0.2</v>
      </c>
      <c r="E38" s="109" t="s">
        <v>39</v>
      </c>
      <c r="F38" s="110">
        <v>200000</v>
      </c>
      <c r="G38" s="111">
        <f t="shared" si="0"/>
        <v>40000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89"/>
      <c r="DY38" s="89"/>
      <c r="DZ38" s="89"/>
      <c r="EA38" s="89"/>
      <c r="EB38" s="89"/>
      <c r="EC38" s="89"/>
      <c r="ED38" s="89"/>
      <c r="EE38" s="89"/>
      <c r="EF38" s="89"/>
      <c r="EG38" s="89"/>
      <c r="EH38" s="89"/>
      <c r="EI38" s="89"/>
      <c r="EJ38" s="89"/>
      <c r="EK38" s="89"/>
      <c r="EL38" s="89"/>
      <c r="EM38" s="89"/>
      <c r="EN38" s="89"/>
      <c r="EO38" s="89"/>
      <c r="EP38" s="89"/>
      <c r="EQ38" s="89"/>
      <c r="ER38" s="89"/>
      <c r="ES38" s="89"/>
      <c r="ET38" s="89"/>
      <c r="EU38" s="89"/>
      <c r="EV38" s="89"/>
      <c r="EW38" s="89"/>
      <c r="EX38" s="89"/>
      <c r="EY38" s="89"/>
      <c r="EZ38" s="89"/>
      <c r="FA38" s="89"/>
      <c r="FB38" s="89"/>
      <c r="FC38" s="89"/>
      <c r="FD38" s="89"/>
      <c r="FE38" s="89"/>
      <c r="FF38" s="89"/>
      <c r="FG38" s="89"/>
      <c r="FH38" s="89"/>
      <c r="FI38" s="89"/>
      <c r="FJ38" s="89"/>
      <c r="FK38" s="89"/>
      <c r="FL38" s="89"/>
      <c r="FM38" s="89"/>
      <c r="FN38" s="89"/>
      <c r="FO38" s="89"/>
      <c r="FP38" s="89"/>
      <c r="FQ38" s="89"/>
      <c r="FR38" s="89"/>
      <c r="FS38" s="89"/>
      <c r="FT38" s="89"/>
      <c r="FU38" s="89"/>
      <c r="FV38" s="89"/>
      <c r="FW38" s="89"/>
      <c r="FX38" s="89"/>
      <c r="FY38" s="89"/>
      <c r="FZ38" s="89"/>
      <c r="GA38" s="89"/>
      <c r="GB38" s="89"/>
      <c r="GC38" s="89"/>
      <c r="GD38" s="89"/>
      <c r="GE38" s="89"/>
      <c r="GF38" s="89"/>
      <c r="GG38" s="89"/>
      <c r="GH38" s="89"/>
      <c r="GI38" s="89"/>
      <c r="GJ38" s="89"/>
      <c r="GK38" s="89"/>
      <c r="GL38" s="89"/>
      <c r="GM38" s="89"/>
      <c r="GN38" s="89"/>
      <c r="GO38" s="89"/>
      <c r="GP38" s="89"/>
      <c r="GQ38" s="89"/>
      <c r="GR38" s="89"/>
      <c r="GS38" s="89"/>
      <c r="GT38" s="89"/>
      <c r="GU38" s="89"/>
      <c r="GV38" s="89"/>
      <c r="GW38" s="89"/>
      <c r="GX38" s="89"/>
      <c r="GY38" s="89"/>
      <c r="GZ38" s="89"/>
      <c r="HA38" s="89"/>
      <c r="HB38" s="89"/>
      <c r="HC38" s="89"/>
      <c r="HD38" s="89"/>
      <c r="HE38" s="89"/>
      <c r="HF38" s="89"/>
      <c r="HG38" s="89"/>
      <c r="HH38" s="89"/>
      <c r="HI38" s="89"/>
      <c r="HJ38" s="89"/>
      <c r="HK38" s="89"/>
      <c r="HL38" s="89"/>
      <c r="HM38" s="89"/>
      <c r="HN38" s="89"/>
      <c r="HO38" s="89"/>
      <c r="HP38" s="89"/>
      <c r="HQ38" s="89"/>
      <c r="HR38" s="89"/>
      <c r="HS38" s="89"/>
      <c r="HT38" s="89"/>
      <c r="HU38" s="89"/>
      <c r="HV38" s="89"/>
      <c r="HW38" s="89"/>
      <c r="HX38" s="89"/>
      <c r="HY38" s="89"/>
      <c r="HZ38" s="89"/>
      <c r="IA38" s="89"/>
      <c r="IB38" s="89"/>
      <c r="IC38" s="89"/>
      <c r="ID38" s="89"/>
      <c r="IE38" s="89"/>
      <c r="IF38" s="89"/>
      <c r="IG38" s="89"/>
      <c r="IH38" s="89"/>
      <c r="II38" s="89"/>
      <c r="IJ38" s="89"/>
      <c r="IK38" s="89"/>
      <c r="IL38" s="89"/>
      <c r="IM38" s="89"/>
      <c r="IN38" s="89"/>
      <c r="IO38" s="89"/>
      <c r="IP38" s="89"/>
      <c r="IQ38" s="89"/>
      <c r="IR38" s="89"/>
      <c r="IS38" s="89"/>
      <c r="IT38" s="89"/>
      <c r="IU38" s="89"/>
    </row>
    <row r="39" spans="1:255" s="90" customFormat="1" ht="25.5" x14ac:dyDescent="0.25">
      <c r="A39" s="83"/>
      <c r="B39" s="121" t="s">
        <v>111</v>
      </c>
      <c r="C39" s="109" t="s">
        <v>35</v>
      </c>
      <c r="D39" s="109">
        <v>0.2</v>
      </c>
      <c r="E39" s="109" t="s">
        <v>40</v>
      </c>
      <c r="F39" s="110">
        <v>200000</v>
      </c>
      <c r="G39" s="111">
        <f t="shared" si="0"/>
        <v>40000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89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89"/>
      <c r="DE39" s="89"/>
      <c r="DF39" s="89"/>
      <c r="DG39" s="89"/>
      <c r="DH39" s="89"/>
      <c r="DI39" s="89"/>
      <c r="DJ39" s="89"/>
      <c r="DK39" s="89"/>
      <c r="DL39" s="89"/>
      <c r="DM39" s="89"/>
      <c r="DN39" s="89"/>
      <c r="DO39" s="89"/>
      <c r="DP39" s="89"/>
      <c r="DQ39" s="89"/>
      <c r="DR39" s="89"/>
      <c r="DS39" s="89"/>
      <c r="DT39" s="89"/>
      <c r="DU39" s="89"/>
      <c r="DV39" s="89"/>
      <c r="DW39" s="89"/>
      <c r="DX39" s="89"/>
      <c r="DY39" s="89"/>
      <c r="DZ39" s="89"/>
      <c r="EA39" s="89"/>
      <c r="EB39" s="89"/>
      <c r="EC39" s="89"/>
      <c r="ED39" s="89"/>
      <c r="EE39" s="89"/>
      <c r="EF39" s="89"/>
      <c r="EG39" s="89"/>
      <c r="EH39" s="89"/>
      <c r="EI39" s="89"/>
      <c r="EJ39" s="89"/>
      <c r="EK39" s="89"/>
      <c r="EL39" s="89"/>
      <c r="EM39" s="89"/>
      <c r="EN39" s="89"/>
      <c r="EO39" s="89"/>
      <c r="EP39" s="89"/>
      <c r="EQ39" s="89"/>
      <c r="ER39" s="89"/>
      <c r="ES39" s="89"/>
      <c r="ET39" s="89"/>
      <c r="EU39" s="89"/>
      <c r="EV39" s="89"/>
      <c r="EW39" s="89"/>
      <c r="EX39" s="89"/>
      <c r="EY39" s="89"/>
      <c r="EZ39" s="89"/>
      <c r="FA39" s="89"/>
      <c r="FB39" s="89"/>
      <c r="FC39" s="89"/>
      <c r="FD39" s="89"/>
      <c r="FE39" s="89"/>
      <c r="FF39" s="89"/>
      <c r="FG39" s="89"/>
      <c r="FH39" s="89"/>
      <c r="FI39" s="89"/>
      <c r="FJ39" s="89"/>
      <c r="FK39" s="89"/>
      <c r="FL39" s="89"/>
      <c r="FM39" s="89"/>
      <c r="FN39" s="89"/>
      <c r="FO39" s="89"/>
      <c r="FP39" s="89"/>
      <c r="FQ39" s="89"/>
      <c r="FR39" s="89"/>
      <c r="FS39" s="89"/>
      <c r="FT39" s="89"/>
      <c r="FU39" s="89"/>
      <c r="FV39" s="89"/>
      <c r="FW39" s="89"/>
      <c r="FX39" s="89"/>
      <c r="FY39" s="89"/>
      <c r="FZ39" s="89"/>
      <c r="GA39" s="89"/>
      <c r="GB39" s="89"/>
      <c r="GC39" s="89"/>
      <c r="GD39" s="89"/>
      <c r="GE39" s="89"/>
      <c r="GF39" s="89"/>
      <c r="GG39" s="89"/>
      <c r="GH39" s="89"/>
      <c r="GI39" s="89"/>
      <c r="GJ39" s="89"/>
      <c r="GK39" s="89"/>
      <c r="GL39" s="89"/>
      <c r="GM39" s="89"/>
      <c r="GN39" s="89"/>
      <c r="GO39" s="89"/>
      <c r="GP39" s="89"/>
      <c r="GQ39" s="89"/>
      <c r="GR39" s="89"/>
      <c r="GS39" s="89"/>
      <c r="GT39" s="89"/>
      <c r="GU39" s="89"/>
      <c r="GV39" s="89"/>
      <c r="GW39" s="89"/>
      <c r="GX39" s="89"/>
      <c r="GY39" s="89"/>
      <c r="GZ39" s="89"/>
      <c r="HA39" s="89"/>
      <c r="HB39" s="89"/>
      <c r="HC39" s="89"/>
      <c r="HD39" s="89"/>
      <c r="HE39" s="89"/>
      <c r="HF39" s="89"/>
      <c r="HG39" s="89"/>
      <c r="HH39" s="89"/>
      <c r="HI39" s="89"/>
      <c r="HJ39" s="89"/>
      <c r="HK39" s="89"/>
      <c r="HL39" s="89"/>
      <c r="HM39" s="89"/>
      <c r="HN39" s="89"/>
      <c r="HO39" s="89"/>
      <c r="HP39" s="89"/>
      <c r="HQ39" s="89"/>
      <c r="HR39" s="89"/>
      <c r="HS39" s="89"/>
      <c r="HT39" s="89"/>
      <c r="HU39" s="89"/>
      <c r="HV39" s="89"/>
      <c r="HW39" s="89"/>
      <c r="HX39" s="89"/>
      <c r="HY39" s="89"/>
      <c r="HZ39" s="89"/>
      <c r="IA39" s="89"/>
      <c r="IB39" s="89"/>
      <c r="IC39" s="89"/>
      <c r="ID39" s="89"/>
      <c r="IE39" s="89"/>
      <c r="IF39" s="89"/>
      <c r="IG39" s="89"/>
      <c r="IH39" s="89"/>
      <c r="II39" s="89"/>
      <c r="IJ39" s="89"/>
      <c r="IK39" s="89"/>
      <c r="IL39" s="89"/>
      <c r="IM39" s="89"/>
      <c r="IN39" s="89"/>
      <c r="IO39" s="89"/>
      <c r="IP39" s="89"/>
      <c r="IQ39" s="89"/>
      <c r="IR39" s="89"/>
      <c r="IS39" s="89"/>
      <c r="IT39" s="89"/>
      <c r="IU39" s="89"/>
    </row>
    <row r="40" spans="1:255" s="90" customFormat="1" ht="25.5" x14ac:dyDescent="0.25">
      <c r="A40" s="83"/>
      <c r="B40" s="121" t="s">
        <v>100</v>
      </c>
      <c r="C40" s="109" t="s">
        <v>35</v>
      </c>
      <c r="D40" s="109">
        <v>0.125</v>
      </c>
      <c r="E40" s="109" t="s">
        <v>40</v>
      </c>
      <c r="F40" s="110">
        <v>200000</v>
      </c>
      <c r="G40" s="111">
        <f t="shared" si="0"/>
        <v>25000</v>
      </c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9"/>
      <c r="CX40" s="89"/>
      <c r="CY40" s="89"/>
      <c r="CZ40" s="89"/>
      <c r="DA40" s="89"/>
      <c r="DB40" s="89"/>
      <c r="DC40" s="89"/>
      <c r="DD40" s="89"/>
      <c r="DE40" s="89"/>
      <c r="DF40" s="89"/>
      <c r="DG40" s="89"/>
      <c r="DH40" s="89"/>
      <c r="DI40" s="89"/>
      <c r="DJ40" s="89"/>
      <c r="DK40" s="89"/>
      <c r="DL40" s="89"/>
      <c r="DM40" s="89"/>
      <c r="DN40" s="89"/>
      <c r="DO40" s="89"/>
      <c r="DP40" s="89"/>
      <c r="DQ40" s="89"/>
      <c r="DR40" s="89"/>
      <c r="DS40" s="89"/>
      <c r="DT40" s="89"/>
      <c r="DU40" s="89"/>
      <c r="DV40" s="89"/>
      <c r="DW40" s="89"/>
      <c r="DX40" s="89"/>
      <c r="DY40" s="89"/>
      <c r="DZ40" s="89"/>
      <c r="EA40" s="89"/>
      <c r="EB40" s="89"/>
      <c r="EC40" s="89"/>
      <c r="ED40" s="89"/>
      <c r="EE40" s="89"/>
      <c r="EF40" s="89"/>
      <c r="EG40" s="89"/>
      <c r="EH40" s="89"/>
      <c r="EI40" s="89"/>
      <c r="EJ40" s="89"/>
      <c r="EK40" s="89"/>
      <c r="EL40" s="89"/>
      <c r="EM40" s="89"/>
      <c r="EN40" s="89"/>
      <c r="EO40" s="89"/>
      <c r="EP40" s="89"/>
      <c r="EQ40" s="89"/>
      <c r="ER40" s="89"/>
      <c r="ES40" s="89"/>
      <c r="ET40" s="89"/>
      <c r="EU40" s="89"/>
      <c r="EV40" s="89"/>
      <c r="EW40" s="89"/>
      <c r="EX40" s="89"/>
      <c r="EY40" s="89"/>
      <c r="EZ40" s="89"/>
      <c r="FA40" s="89"/>
      <c r="FB40" s="89"/>
      <c r="FC40" s="89"/>
      <c r="FD40" s="89"/>
      <c r="FE40" s="89"/>
      <c r="FF40" s="89"/>
      <c r="FG40" s="89"/>
      <c r="FH40" s="89"/>
      <c r="FI40" s="89"/>
      <c r="FJ40" s="89"/>
      <c r="FK40" s="89"/>
      <c r="FL40" s="89"/>
      <c r="FM40" s="89"/>
      <c r="FN40" s="89"/>
      <c r="FO40" s="89"/>
      <c r="FP40" s="89"/>
      <c r="FQ40" s="89"/>
      <c r="FR40" s="89"/>
      <c r="FS40" s="89"/>
      <c r="FT40" s="89"/>
      <c r="FU40" s="89"/>
      <c r="FV40" s="89"/>
      <c r="FW40" s="89"/>
      <c r="FX40" s="89"/>
      <c r="FY40" s="89"/>
      <c r="FZ40" s="89"/>
      <c r="GA40" s="89"/>
      <c r="GB40" s="89"/>
      <c r="GC40" s="89"/>
      <c r="GD40" s="89"/>
      <c r="GE40" s="89"/>
      <c r="GF40" s="89"/>
      <c r="GG40" s="89"/>
      <c r="GH40" s="89"/>
      <c r="GI40" s="89"/>
      <c r="GJ40" s="89"/>
      <c r="GK40" s="89"/>
      <c r="GL40" s="89"/>
      <c r="GM40" s="89"/>
      <c r="GN40" s="89"/>
      <c r="GO40" s="89"/>
      <c r="GP40" s="89"/>
      <c r="GQ40" s="89"/>
      <c r="GR40" s="89"/>
      <c r="GS40" s="89"/>
      <c r="GT40" s="89"/>
      <c r="GU40" s="89"/>
      <c r="GV40" s="89"/>
      <c r="GW40" s="89"/>
      <c r="GX40" s="89"/>
      <c r="GY40" s="89"/>
      <c r="GZ40" s="89"/>
      <c r="HA40" s="89"/>
      <c r="HB40" s="89"/>
      <c r="HC40" s="89"/>
      <c r="HD40" s="89"/>
      <c r="HE40" s="89"/>
      <c r="HF40" s="89"/>
      <c r="HG40" s="89"/>
      <c r="HH40" s="89"/>
      <c r="HI40" s="89"/>
      <c r="HJ40" s="89"/>
      <c r="HK40" s="89"/>
      <c r="HL40" s="89"/>
      <c r="HM40" s="89"/>
      <c r="HN40" s="89"/>
      <c r="HO40" s="89"/>
      <c r="HP40" s="89"/>
      <c r="HQ40" s="89"/>
      <c r="HR40" s="89"/>
      <c r="HS40" s="89"/>
      <c r="HT40" s="89"/>
      <c r="HU40" s="89"/>
      <c r="HV40" s="89"/>
      <c r="HW40" s="89"/>
      <c r="HX40" s="89"/>
      <c r="HY40" s="89"/>
      <c r="HZ40" s="89"/>
      <c r="IA40" s="89"/>
      <c r="IB40" s="89"/>
      <c r="IC40" s="89"/>
      <c r="ID40" s="89"/>
      <c r="IE40" s="89"/>
      <c r="IF40" s="89"/>
      <c r="IG40" s="89"/>
      <c r="IH40" s="89"/>
      <c r="II40" s="89"/>
      <c r="IJ40" s="89"/>
      <c r="IK40" s="89"/>
      <c r="IL40" s="89"/>
      <c r="IM40" s="89"/>
      <c r="IN40" s="89"/>
      <c r="IO40" s="89"/>
      <c r="IP40" s="89"/>
      <c r="IQ40" s="89"/>
      <c r="IR40" s="89"/>
      <c r="IS40" s="89"/>
      <c r="IT40" s="89"/>
      <c r="IU40" s="89"/>
    </row>
    <row r="41" spans="1:255" s="90" customFormat="1" ht="25.5" x14ac:dyDescent="0.25">
      <c r="A41" s="83"/>
      <c r="B41" s="121" t="s">
        <v>41</v>
      </c>
      <c r="C41" s="109" t="s">
        <v>35</v>
      </c>
      <c r="D41" s="109">
        <v>0.125</v>
      </c>
      <c r="E41" s="109" t="s">
        <v>42</v>
      </c>
      <c r="F41" s="110">
        <v>200000</v>
      </c>
      <c r="G41" s="111">
        <f t="shared" si="0"/>
        <v>25000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  <c r="CO41" s="89"/>
      <c r="CP41" s="89"/>
      <c r="CQ41" s="89"/>
      <c r="CR41" s="89"/>
      <c r="CS41" s="89"/>
      <c r="CT41" s="89"/>
      <c r="CU41" s="89"/>
      <c r="CV41" s="89"/>
      <c r="CW41" s="89"/>
      <c r="CX41" s="89"/>
      <c r="CY41" s="89"/>
      <c r="CZ41" s="89"/>
      <c r="DA41" s="89"/>
      <c r="DB41" s="89"/>
      <c r="DC41" s="89"/>
      <c r="DD41" s="89"/>
      <c r="DE41" s="89"/>
      <c r="DF41" s="89"/>
      <c r="DG41" s="89"/>
      <c r="DH41" s="89"/>
      <c r="DI41" s="89"/>
      <c r="DJ41" s="89"/>
      <c r="DK41" s="89"/>
      <c r="DL41" s="89"/>
      <c r="DM41" s="89"/>
      <c r="DN41" s="89"/>
      <c r="DO41" s="89"/>
      <c r="DP41" s="89"/>
      <c r="DQ41" s="89"/>
      <c r="DR41" s="89"/>
      <c r="DS41" s="89"/>
      <c r="DT41" s="89"/>
      <c r="DU41" s="89"/>
      <c r="DV41" s="89"/>
      <c r="DW41" s="89"/>
      <c r="DX41" s="89"/>
      <c r="DY41" s="89"/>
      <c r="DZ41" s="89"/>
      <c r="EA41" s="89"/>
      <c r="EB41" s="89"/>
      <c r="EC41" s="89"/>
      <c r="ED41" s="89"/>
      <c r="EE41" s="89"/>
      <c r="EF41" s="89"/>
      <c r="EG41" s="89"/>
      <c r="EH41" s="89"/>
      <c r="EI41" s="89"/>
      <c r="EJ41" s="89"/>
      <c r="EK41" s="89"/>
      <c r="EL41" s="89"/>
      <c r="EM41" s="89"/>
      <c r="EN41" s="89"/>
      <c r="EO41" s="89"/>
      <c r="EP41" s="89"/>
      <c r="EQ41" s="89"/>
      <c r="ER41" s="89"/>
      <c r="ES41" s="89"/>
      <c r="ET41" s="89"/>
      <c r="EU41" s="89"/>
      <c r="EV41" s="89"/>
      <c r="EW41" s="89"/>
      <c r="EX41" s="89"/>
      <c r="EY41" s="89"/>
      <c r="EZ41" s="89"/>
      <c r="FA41" s="89"/>
      <c r="FB41" s="89"/>
      <c r="FC41" s="89"/>
      <c r="FD41" s="89"/>
      <c r="FE41" s="89"/>
      <c r="FF41" s="89"/>
      <c r="FG41" s="89"/>
      <c r="FH41" s="89"/>
      <c r="FI41" s="89"/>
      <c r="FJ41" s="89"/>
      <c r="FK41" s="89"/>
      <c r="FL41" s="89"/>
      <c r="FM41" s="89"/>
      <c r="FN41" s="89"/>
      <c r="FO41" s="89"/>
      <c r="FP41" s="89"/>
      <c r="FQ41" s="89"/>
      <c r="FR41" s="89"/>
      <c r="FS41" s="89"/>
      <c r="FT41" s="89"/>
      <c r="FU41" s="89"/>
      <c r="FV41" s="89"/>
      <c r="FW41" s="89"/>
      <c r="FX41" s="89"/>
      <c r="FY41" s="89"/>
      <c r="FZ41" s="89"/>
      <c r="GA41" s="89"/>
      <c r="GB41" s="89"/>
      <c r="GC41" s="89"/>
      <c r="GD41" s="89"/>
      <c r="GE41" s="89"/>
      <c r="GF41" s="89"/>
      <c r="GG41" s="89"/>
      <c r="GH41" s="89"/>
      <c r="GI41" s="89"/>
      <c r="GJ41" s="89"/>
      <c r="GK41" s="89"/>
      <c r="GL41" s="89"/>
      <c r="GM41" s="89"/>
      <c r="GN41" s="89"/>
      <c r="GO41" s="89"/>
      <c r="GP41" s="89"/>
      <c r="GQ41" s="89"/>
      <c r="GR41" s="89"/>
      <c r="GS41" s="89"/>
      <c r="GT41" s="89"/>
      <c r="GU41" s="89"/>
      <c r="GV41" s="89"/>
      <c r="GW41" s="89"/>
      <c r="GX41" s="89"/>
      <c r="GY41" s="89"/>
      <c r="GZ41" s="89"/>
      <c r="HA41" s="89"/>
      <c r="HB41" s="89"/>
      <c r="HC41" s="89"/>
      <c r="HD41" s="89"/>
      <c r="HE41" s="89"/>
      <c r="HF41" s="89"/>
      <c r="HG41" s="89"/>
      <c r="HH41" s="89"/>
      <c r="HI41" s="89"/>
      <c r="HJ41" s="89"/>
      <c r="HK41" s="89"/>
      <c r="HL41" s="89"/>
      <c r="HM41" s="89"/>
      <c r="HN41" s="89"/>
      <c r="HO41" s="89"/>
      <c r="HP41" s="89"/>
      <c r="HQ41" s="89"/>
      <c r="HR41" s="89"/>
      <c r="HS41" s="89"/>
      <c r="HT41" s="89"/>
      <c r="HU41" s="89"/>
      <c r="HV41" s="89"/>
      <c r="HW41" s="89"/>
      <c r="HX41" s="89"/>
      <c r="HY41" s="89"/>
      <c r="HZ41" s="89"/>
      <c r="IA41" s="89"/>
      <c r="IB41" s="89"/>
      <c r="IC41" s="89"/>
      <c r="ID41" s="89"/>
      <c r="IE41" s="89"/>
      <c r="IF41" s="89"/>
      <c r="IG41" s="89"/>
      <c r="IH41" s="89"/>
      <c r="II41" s="89"/>
      <c r="IJ41" s="89"/>
      <c r="IK41" s="89"/>
      <c r="IL41" s="89"/>
      <c r="IM41" s="89"/>
      <c r="IN41" s="89"/>
      <c r="IO41" s="89"/>
      <c r="IP41" s="89"/>
      <c r="IQ41" s="89"/>
      <c r="IR41" s="89"/>
      <c r="IS41" s="89"/>
      <c r="IT41" s="89"/>
      <c r="IU41" s="89"/>
    </row>
    <row r="42" spans="1:255" s="90" customFormat="1" ht="12" customHeight="1" x14ac:dyDescent="0.25">
      <c r="A42" s="83"/>
      <c r="B42" s="121" t="s">
        <v>43</v>
      </c>
      <c r="C42" s="109" t="s">
        <v>35</v>
      </c>
      <c r="D42" s="109">
        <v>0.2</v>
      </c>
      <c r="E42" s="109" t="s">
        <v>40</v>
      </c>
      <c r="F42" s="110">
        <v>80000</v>
      </c>
      <c r="G42" s="111">
        <f t="shared" si="0"/>
        <v>16000</v>
      </c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  <c r="DL42" s="89"/>
      <c r="DM42" s="89"/>
      <c r="DN42" s="89"/>
      <c r="DO42" s="89"/>
      <c r="DP42" s="89"/>
      <c r="DQ42" s="89"/>
      <c r="DR42" s="89"/>
      <c r="DS42" s="89"/>
      <c r="DT42" s="89"/>
      <c r="DU42" s="89"/>
      <c r="DV42" s="89"/>
      <c r="DW42" s="89"/>
      <c r="DX42" s="89"/>
      <c r="DY42" s="89"/>
      <c r="DZ42" s="89"/>
      <c r="EA42" s="89"/>
      <c r="EB42" s="89"/>
      <c r="EC42" s="89"/>
      <c r="ED42" s="89"/>
      <c r="EE42" s="89"/>
      <c r="EF42" s="89"/>
      <c r="EG42" s="89"/>
      <c r="EH42" s="89"/>
      <c r="EI42" s="89"/>
      <c r="EJ42" s="89"/>
      <c r="EK42" s="89"/>
      <c r="EL42" s="89"/>
      <c r="EM42" s="89"/>
      <c r="EN42" s="89"/>
      <c r="EO42" s="89"/>
      <c r="EP42" s="89"/>
      <c r="EQ42" s="89"/>
      <c r="ER42" s="89"/>
      <c r="ES42" s="89"/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  <c r="FE42" s="89"/>
      <c r="FF42" s="89"/>
      <c r="FG42" s="89"/>
      <c r="FH42" s="89"/>
      <c r="FI42" s="89"/>
      <c r="FJ42" s="89"/>
      <c r="FK42" s="89"/>
      <c r="FL42" s="89"/>
      <c r="FM42" s="89"/>
      <c r="FN42" s="89"/>
      <c r="FO42" s="89"/>
      <c r="FP42" s="89"/>
      <c r="FQ42" s="89"/>
      <c r="FR42" s="89"/>
      <c r="FS42" s="89"/>
      <c r="FT42" s="89"/>
      <c r="FU42" s="89"/>
      <c r="FV42" s="89"/>
      <c r="FW42" s="89"/>
      <c r="FX42" s="89"/>
      <c r="FY42" s="89"/>
      <c r="FZ42" s="89"/>
      <c r="GA42" s="89"/>
      <c r="GB42" s="89"/>
      <c r="GC42" s="89"/>
      <c r="GD42" s="89"/>
      <c r="GE42" s="89"/>
      <c r="GF42" s="89"/>
      <c r="GG42" s="89"/>
      <c r="GH42" s="89"/>
      <c r="GI42" s="89"/>
      <c r="GJ42" s="89"/>
      <c r="GK42" s="89"/>
      <c r="GL42" s="89"/>
      <c r="GM42" s="89"/>
      <c r="GN42" s="89"/>
      <c r="GO42" s="89"/>
      <c r="GP42" s="89"/>
      <c r="GQ42" s="89"/>
      <c r="GR42" s="89"/>
      <c r="GS42" s="89"/>
      <c r="GT42" s="89"/>
      <c r="GU42" s="89"/>
      <c r="GV42" s="89"/>
      <c r="GW42" s="89"/>
      <c r="GX42" s="89"/>
      <c r="GY42" s="89"/>
      <c r="GZ42" s="89"/>
      <c r="HA42" s="89"/>
      <c r="HB42" s="89"/>
      <c r="HC42" s="89"/>
      <c r="HD42" s="89"/>
      <c r="HE42" s="89"/>
      <c r="HF42" s="89"/>
      <c r="HG42" s="89"/>
      <c r="HH42" s="89"/>
      <c r="HI42" s="89"/>
      <c r="HJ42" s="89"/>
      <c r="HK42" s="89"/>
      <c r="HL42" s="89"/>
      <c r="HM42" s="89"/>
      <c r="HN42" s="89"/>
      <c r="HO42" s="89"/>
      <c r="HP42" s="89"/>
      <c r="HQ42" s="89"/>
      <c r="HR42" s="89"/>
      <c r="HS42" s="89"/>
      <c r="HT42" s="89"/>
      <c r="HU42" s="89"/>
      <c r="HV42" s="89"/>
      <c r="HW42" s="89"/>
      <c r="HX42" s="89"/>
      <c r="HY42" s="89"/>
      <c r="HZ42" s="89"/>
      <c r="IA42" s="89"/>
      <c r="IB42" s="89"/>
      <c r="IC42" s="89"/>
      <c r="ID42" s="89"/>
      <c r="IE42" s="89"/>
      <c r="IF42" s="89"/>
      <c r="IG42" s="89"/>
      <c r="IH42" s="89"/>
      <c r="II42" s="89"/>
      <c r="IJ42" s="89"/>
      <c r="IK42" s="89"/>
      <c r="IL42" s="89"/>
      <c r="IM42" s="89"/>
      <c r="IN42" s="89"/>
      <c r="IO42" s="89"/>
      <c r="IP42" s="89"/>
      <c r="IQ42" s="89"/>
      <c r="IR42" s="89"/>
      <c r="IS42" s="89"/>
      <c r="IT42" s="89"/>
      <c r="IU42" s="89"/>
    </row>
    <row r="43" spans="1:255" s="90" customFormat="1" ht="12" customHeight="1" x14ac:dyDescent="0.25">
      <c r="A43" s="83"/>
      <c r="B43" s="121" t="s">
        <v>44</v>
      </c>
      <c r="C43" s="109" t="s">
        <v>35</v>
      </c>
      <c r="D43" s="109">
        <v>0.2</v>
      </c>
      <c r="E43" s="109" t="s">
        <v>40</v>
      </c>
      <c r="F43" s="110">
        <v>200000</v>
      </c>
      <c r="G43" s="111">
        <f t="shared" si="0"/>
        <v>40000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</row>
    <row r="44" spans="1:255" s="90" customFormat="1" ht="12" customHeight="1" x14ac:dyDescent="0.25">
      <c r="A44" s="83"/>
      <c r="B44" s="121" t="s">
        <v>45</v>
      </c>
      <c r="C44" s="109" t="s">
        <v>35</v>
      </c>
      <c r="D44" s="109">
        <v>0.125</v>
      </c>
      <c r="E44" s="109" t="s">
        <v>40</v>
      </c>
      <c r="F44" s="110">
        <v>120000</v>
      </c>
      <c r="G44" s="111">
        <f t="shared" si="0"/>
        <v>15000</v>
      </c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  <c r="IF44" s="89"/>
      <c r="IG44" s="89"/>
      <c r="IH44" s="89"/>
      <c r="II44" s="89"/>
      <c r="IJ44" s="89"/>
      <c r="IK44" s="89"/>
      <c r="IL44" s="89"/>
      <c r="IM44" s="89"/>
      <c r="IN44" s="89"/>
      <c r="IO44" s="89"/>
      <c r="IP44" s="89"/>
      <c r="IQ44" s="89"/>
      <c r="IR44" s="89"/>
      <c r="IS44" s="89"/>
      <c r="IT44" s="89"/>
      <c r="IU44" s="89"/>
    </row>
    <row r="45" spans="1:255" s="90" customFormat="1" ht="25.5" x14ac:dyDescent="0.25">
      <c r="A45" s="83"/>
      <c r="B45" s="121" t="s">
        <v>46</v>
      </c>
      <c r="C45" s="109" t="s">
        <v>35</v>
      </c>
      <c r="D45" s="109">
        <v>0.2</v>
      </c>
      <c r="E45" s="109" t="s">
        <v>47</v>
      </c>
      <c r="F45" s="110">
        <v>150000</v>
      </c>
      <c r="G45" s="111">
        <f t="shared" si="0"/>
        <v>30000</v>
      </c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89"/>
      <c r="CX45" s="89"/>
      <c r="CY45" s="89"/>
      <c r="CZ45" s="89"/>
      <c r="DA45" s="89"/>
      <c r="DB45" s="89"/>
      <c r="DC45" s="89"/>
      <c r="DD45" s="89"/>
      <c r="DE45" s="89"/>
      <c r="DF45" s="89"/>
      <c r="DG45" s="89"/>
      <c r="DH45" s="89"/>
      <c r="DI45" s="89"/>
      <c r="DJ45" s="89"/>
      <c r="DK45" s="89"/>
      <c r="DL45" s="89"/>
      <c r="DM45" s="89"/>
      <c r="DN45" s="89"/>
      <c r="DO45" s="89"/>
      <c r="DP45" s="89"/>
      <c r="DQ45" s="89"/>
      <c r="DR45" s="89"/>
      <c r="DS45" s="89"/>
      <c r="DT45" s="89"/>
      <c r="DU45" s="89"/>
      <c r="DV45" s="89"/>
      <c r="DW45" s="89"/>
      <c r="DX45" s="89"/>
      <c r="DY45" s="89"/>
      <c r="DZ45" s="89"/>
      <c r="EA45" s="89"/>
      <c r="EB45" s="89"/>
      <c r="EC45" s="89"/>
      <c r="ED45" s="89"/>
      <c r="EE45" s="89"/>
      <c r="EF45" s="89"/>
      <c r="EG45" s="89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  <c r="FE45" s="89"/>
      <c r="FF45" s="89"/>
      <c r="FG45" s="89"/>
      <c r="FH45" s="89"/>
      <c r="FI45" s="89"/>
      <c r="FJ45" s="89"/>
      <c r="FK45" s="89"/>
      <c r="FL45" s="89"/>
      <c r="FM45" s="89"/>
      <c r="FN45" s="89"/>
      <c r="FO45" s="89"/>
      <c r="FP45" s="89"/>
      <c r="FQ45" s="89"/>
      <c r="FR45" s="89"/>
      <c r="FS45" s="89"/>
      <c r="FT45" s="89"/>
      <c r="FU45" s="89"/>
      <c r="FV45" s="89"/>
      <c r="FW45" s="89"/>
      <c r="FX45" s="89"/>
      <c r="FY45" s="89"/>
      <c r="FZ45" s="89"/>
      <c r="GA45" s="89"/>
      <c r="GB45" s="89"/>
      <c r="GC45" s="89"/>
      <c r="GD45" s="89"/>
      <c r="GE45" s="89"/>
      <c r="GF45" s="89"/>
      <c r="GG45" s="89"/>
      <c r="GH45" s="89"/>
      <c r="GI45" s="89"/>
      <c r="GJ45" s="89"/>
      <c r="GK45" s="89"/>
      <c r="GL45" s="89"/>
      <c r="GM45" s="89"/>
      <c r="GN45" s="89"/>
      <c r="GO45" s="89"/>
      <c r="GP45" s="89"/>
      <c r="GQ45" s="89"/>
      <c r="GR45" s="89"/>
      <c r="GS45" s="89"/>
      <c r="GT45" s="89"/>
      <c r="GU45" s="89"/>
      <c r="GV45" s="89"/>
      <c r="GW45" s="89"/>
      <c r="GX45" s="89"/>
      <c r="GY45" s="89"/>
      <c r="GZ45" s="89"/>
      <c r="HA45" s="89"/>
      <c r="HB45" s="89"/>
      <c r="HC45" s="89"/>
      <c r="HD45" s="89"/>
      <c r="HE45" s="89"/>
      <c r="HF45" s="89"/>
      <c r="HG45" s="89"/>
      <c r="HH45" s="89"/>
      <c r="HI45" s="89"/>
      <c r="HJ45" s="89"/>
      <c r="HK45" s="89"/>
      <c r="HL45" s="89"/>
      <c r="HM45" s="89"/>
      <c r="HN45" s="89"/>
      <c r="HO45" s="89"/>
      <c r="HP45" s="89"/>
      <c r="HQ45" s="89"/>
      <c r="HR45" s="89"/>
      <c r="HS45" s="89"/>
      <c r="HT45" s="89"/>
      <c r="HU45" s="89"/>
      <c r="HV45" s="89"/>
      <c r="HW45" s="89"/>
      <c r="HX45" s="89"/>
      <c r="HY45" s="89"/>
      <c r="HZ45" s="89"/>
      <c r="IA45" s="89"/>
      <c r="IB45" s="89"/>
      <c r="IC45" s="89"/>
      <c r="ID45" s="89"/>
      <c r="IE45" s="89"/>
      <c r="IF45" s="89"/>
      <c r="IG45" s="89"/>
      <c r="IH45" s="89"/>
      <c r="II45" s="89"/>
      <c r="IJ45" s="89"/>
      <c r="IK45" s="89"/>
      <c r="IL45" s="89"/>
      <c r="IM45" s="89"/>
      <c r="IN45" s="89"/>
      <c r="IO45" s="89"/>
      <c r="IP45" s="89"/>
      <c r="IQ45" s="89"/>
      <c r="IR45" s="89"/>
      <c r="IS45" s="89"/>
      <c r="IT45" s="89"/>
      <c r="IU45" s="89"/>
    </row>
    <row r="46" spans="1:255" s="90" customFormat="1" ht="12" customHeight="1" x14ac:dyDescent="0.25">
      <c r="A46" s="83"/>
      <c r="B46" s="108" t="s">
        <v>48</v>
      </c>
      <c r="C46" s="109" t="s">
        <v>35</v>
      </c>
      <c r="D46" s="109">
        <v>0.125</v>
      </c>
      <c r="E46" s="109" t="s">
        <v>49</v>
      </c>
      <c r="F46" s="110">
        <v>800000</v>
      </c>
      <c r="G46" s="111">
        <f t="shared" si="0"/>
        <v>100000</v>
      </c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89"/>
      <c r="EE46" s="89"/>
      <c r="EF46" s="89"/>
      <c r="EG46" s="89"/>
      <c r="EH46" s="89"/>
      <c r="EI46" s="89"/>
      <c r="EJ46" s="89"/>
      <c r="EK46" s="89"/>
      <c r="EL46" s="89"/>
      <c r="EM46" s="89"/>
      <c r="EN46" s="89"/>
      <c r="EO46" s="89"/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  <c r="FF46" s="89"/>
      <c r="FG46" s="89"/>
      <c r="FH46" s="89"/>
      <c r="FI46" s="89"/>
      <c r="FJ46" s="89"/>
      <c r="FK46" s="89"/>
      <c r="FL46" s="89"/>
      <c r="FM46" s="89"/>
      <c r="FN46" s="89"/>
      <c r="FO46" s="89"/>
      <c r="FP46" s="89"/>
      <c r="FQ46" s="89"/>
      <c r="FR46" s="89"/>
      <c r="FS46" s="89"/>
      <c r="FT46" s="89"/>
      <c r="FU46" s="89"/>
      <c r="FV46" s="89"/>
      <c r="FW46" s="89"/>
      <c r="FX46" s="89"/>
      <c r="FY46" s="89"/>
      <c r="FZ46" s="89"/>
      <c r="GA46" s="89"/>
      <c r="GB46" s="89"/>
      <c r="GC46" s="89"/>
      <c r="GD46" s="89"/>
      <c r="GE46" s="89"/>
      <c r="GF46" s="89"/>
      <c r="GG46" s="89"/>
      <c r="GH46" s="89"/>
      <c r="GI46" s="89"/>
      <c r="GJ46" s="89"/>
      <c r="GK46" s="89"/>
      <c r="GL46" s="89"/>
      <c r="GM46" s="89"/>
      <c r="GN46" s="89"/>
      <c r="GO46" s="89"/>
      <c r="GP46" s="89"/>
      <c r="GQ46" s="89"/>
      <c r="GR46" s="89"/>
      <c r="GS46" s="89"/>
      <c r="GT46" s="89"/>
      <c r="GU46" s="89"/>
      <c r="GV46" s="89"/>
      <c r="GW46" s="89"/>
      <c r="GX46" s="89"/>
      <c r="GY46" s="89"/>
      <c r="GZ46" s="89"/>
      <c r="HA46" s="89"/>
      <c r="HB46" s="89"/>
      <c r="HC46" s="89"/>
      <c r="HD46" s="89"/>
      <c r="HE46" s="89"/>
      <c r="HF46" s="89"/>
      <c r="HG46" s="89"/>
      <c r="HH46" s="89"/>
      <c r="HI46" s="89"/>
      <c r="HJ46" s="89"/>
      <c r="HK46" s="89"/>
      <c r="HL46" s="89"/>
      <c r="HM46" s="89"/>
      <c r="HN46" s="89"/>
      <c r="HO46" s="89"/>
      <c r="HP46" s="89"/>
      <c r="HQ46" s="89"/>
      <c r="HR46" s="89"/>
      <c r="HS46" s="89"/>
      <c r="HT46" s="89"/>
      <c r="HU46" s="89"/>
      <c r="HV46" s="89"/>
      <c r="HW46" s="89"/>
      <c r="HX46" s="89"/>
      <c r="HY46" s="89"/>
      <c r="HZ46" s="89"/>
      <c r="IA46" s="89"/>
      <c r="IB46" s="89"/>
      <c r="IC46" s="89"/>
      <c r="ID46" s="89"/>
      <c r="IE46" s="89"/>
      <c r="IF46" s="89"/>
      <c r="IG46" s="89"/>
      <c r="IH46" s="89"/>
      <c r="II46" s="89"/>
      <c r="IJ46" s="89"/>
      <c r="IK46" s="89"/>
      <c r="IL46" s="89"/>
      <c r="IM46" s="89"/>
      <c r="IN46" s="89"/>
      <c r="IO46" s="89"/>
      <c r="IP46" s="89"/>
      <c r="IQ46" s="89"/>
      <c r="IR46" s="89"/>
      <c r="IS46" s="89"/>
      <c r="IT46" s="89"/>
      <c r="IU46" s="89"/>
    </row>
    <row r="47" spans="1:255" ht="12" customHeight="1" x14ac:dyDescent="0.25">
      <c r="A47" s="36"/>
      <c r="B47" s="112" t="s">
        <v>50</v>
      </c>
      <c r="C47" s="113"/>
      <c r="D47" s="113"/>
      <c r="E47" s="113"/>
      <c r="F47" s="114"/>
      <c r="G47" s="115">
        <f>SUM(G33:G46)</f>
        <v>576000</v>
      </c>
    </row>
    <row r="48" spans="1:255" ht="12" customHeight="1" x14ac:dyDescent="0.25">
      <c r="A48" s="36"/>
      <c r="B48" s="15"/>
      <c r="C48" s="16"/>
      <c r="D48" s="16"/>
      <c r="E48" s="16"/>
      <c r="F48" s="17"/>
      <c r="G48" s="17"/>
    </row>
    <row r="49" spans="1:255" ht="12" customHeight="1" x14ac:dyDescent="0.25">
      <c r="A49" s="5"/>
      <c r="B49" s="101" t="s">
        <v>51</v>
      </c>
      <c r="C49" s="102"/>
      <c r="D49" s="103"/>
      <c r="E49" s="103"/>
      <c r="F49" s="104"/>
      <c r="G49" s="105"/>
    </row>
    <row r="50" spans="1:255" ht="24" customHeight="1" x14ac:dyDescent="0.25">
      <c r="A50" s="5"/>
      <c r="B50" s="106" t="s">
        <v>52</v>
      </c>
      <c r="C50" s="107" t="s">
        <v>53</v>
      </c>
      <c r="D50" s="107" t="s">
        <v>54</v>
      </c>
      <c r="E50" s="106" t="s">
        <v>22</v>
      </c>
      <c r="F50" s="107" t="s">
        <v>23</v>
      </c>
      <c r="G50" s="106" t="s">
        <v>24</v>
      </c>
    </row>
    <row r="51" spans="1:255" s="90" customFormat="1" ht="12" customHeight="1" x14ac:dyDescent="0.25">
      <c r="A51" s="83"/>
      <c r="B51" s="116" t="s">
        <v>55</v>
      </c>
      <c r="C51" s="109"/>
      <c r="D51" s="109"/>
      <c r="E51" s="109"/>
      <c r="F51" s="110"/>
      <c r="G51" s="111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  <c r="CO51" s="89"/>
      <c r="CP51" s="89"/>
      <c r="CQ51" s="89"/>
      <c r="CR51" s="89"/>
      <c r="CS51" s="89"/>
      <c r="CT51" s="89"/>
      <c r="CU51" s="89"/>
      <c r="CV51" s="89"/>
      <c r="CW51" s="89"/>
      <c r="CX51" s="89"/>
      <c r="CY51" s="89"/>
      <c r="CZ51" s="89"/>
      <c r="DA51" s="89"/>
      <c r="DB51" s="89"/>
      <c r="DC51" s="89"/>
      <c r="DD51" s="89"/>
      <c r="DE51" s="89"/>
      <c r="DF51" s="89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89"/>
      <c r="DR51" s="89"/>
      <c r="DS51" s="89"/>
      <c r="DT51" s="89"/>
      <c r="DU51" s="89"/>
      <c r="DV51" s="89"/>
      <c r="DW51" s="89"/>
      <c r="DX51" s="89"/>
      <c r="DY51" s="89"/>
      <c r="DZ51" s="89"/>
      <c r="EA51" s="89"/>
      <c r="EB51" s="89"/>
      <c r="EC51" s="89"/>
      <c r="ED51" s="89"/>
      <c r="EE51" s="89"/>
      <c r="EF51" s="89"/>
      <c r="EG51" s="89"/>
      <c r="EH51" s="89"/>
      <c r="EI51" s="89"/>
      <c r="EJ51" s="89"/>
      <c r="EK51" s="89"/>
      <c r="EL51" s="89"/>
      <c r="EM51" s="89"/>
      <c r="EN51" s="89"/>
      <c r="EO51" s="89"/>
      <c r="EP51" s="89"/>
      <c r="EQ51" s="89"/>
      <c r="ER51" s="89"/>
      <c r="ES51" s="89"/>
      <c r="ET51" s="89"/>
      <c r="EU51" s="89"/>
      <c r="EV51" s="89"/>
      <c r="EW51" s="89"/>
      <c r="EX51" s="89"/>
      <c r="EY51" s="89"/>
      <c r="EZ51" s="89"/>
      <c r="FA51" s="89"/>
      <c r="FB51" s="89"/>
      <c r="FC51" s="89"/>
      <c r="FD51" s="89"/>
      <c r="FE51" s="89"/>
      <c r="FF51" s="89"/>
      <c r="FG51" s="89"/>
      <c r="FH51" s="89"/>
      <c r="FI51" s="89"/>
      <c r="FJ51" s="89"/>
      <c r="FK51" s="89"/>
      <c r="FL51" s="89"/>
      <c r="FM51" s="89"/>
      <c r="FN51" s="89"/>
      <c r="FO51" s="89"/>
      <c r="FP51" s="89"/>
      <c r="FQ51" s="89"/>
      <c r="FR51" s="89"/>
      <c r="FS51" s="89"/>
      <c r="FT51" s="89"/>
      <c r="FU51" s="89"/>
      <c r="FV51" s="89"/>
      <c r="FW51" s="89"/>
      <c r="FX51" s="89"/>
      <c r="FY51" s="89"/>
      <c r="FZ51" s="89"/>
      <c r="GA51" s="89"/>
      <c r="GB51" s="89"/>
      <c r="GC51" s="89"/>
      <c r="GD51" s="89"/>
      <c r="GE51" s="89"/>
      <c r="GF51" s="89"/>
      <c r="GG51" s="89"/>
      <c r="GH51" s="89"/>
      <c r="GI51" s="89"/>
      <c r="GJ51" s="89"/>
      <c r="GK51" s="89"/>
      <c r="GL51" s="89"/>
      <c r="GM51" s="89"/>
      <c r="GN51" s="89"/>
      <c r="GO51" s="89"/>
      <c r="GP51" s="89"/>
      <c r="GQ51" s="89"/>
      <c r="GR51" s="89"/>
      <c r="GS51" s="89"/>
      <c r="GT51" s="89"/>
      <c r="GU51" s="89"/>
      <c r="GV51" s="89"/>
      <c r="GW51" s="89"/>
      <c r="GX51" s="89"/>
      <c r="GY51" s="89"/>
      <c r="GZ51" s="89"/>
      <c r="HA51" s="89"/>
      <c r="HB51" s="89"/>
      <c r="HC51" s="89"/>
      <c r="HD51" s="89"/>
      <c r="HE51" s="89"/>
      <c r="HF51" s="89"/>
      <c r="HG51" s="89"/>
      <c r="HH51" s="89"/>
      <c r="HI51" s="89"/>
      <c r="HJ51" s="89"/>
      <c r="HK51" s="89"/>
      <c r="HL51" s="89"/>
      <c r="HM51" s="89"/>
      <c r="HN51" s="89"/>
      <c r="HO51" s="89"/>
      <c r="HP51" s="89"/>
      <c r="HQ51" s="89"/>
      <c r="HR51" s="89"/>
      <c r="HS51" s="89"/>
      <c r="HT51" s="89"/>
      <c r="HU51" s="89"/>
      <c r="HV51" s="89"/>
      <c r="HW51" s="89"/>
      <c r="HX51" s="89"/>
      <c r="HY51" s="89"/>
      <c r="HZ51" s="89"/>
      <c r="IA51" s="89"/>
      <c r="IB51" s="89"/>
      <c r="IC51" s="89"/>
      <c r="ID51" s="89"/>
      <c r="IE51" s="89"/>
      <c r="IF51" s="89"/>
      <c r="IG51" s="89"/>
      <c r="IH51" s="89"/>
      <c r="II51" s="89"/>
      <c r="IJ51" s="89"/>
      <c r="IK51" s="89"/>
      <c r="IL51" s="89"/>
      <c r="IM51" s="89"/>
      <c r="IN51" s="89"/>
      <c r="IO51" s="89"/>
      <c r="IP51" s="89"/>
      <c r="IQ51" s="89"/>
      <c r="IR51" s="89"/>
      <c r="IS51" s="89"/>
      <c r="IT51" s="89"/>
      <c r="IU51" s="89"/>
    </row>
    <row r="52" spans="1:255" s="90" customFormat="1" ht="12" customHeight="1" x14ac:dyDescent="0.25">
      <c r="A52" s="83"/>
      <c r="B52" s="108" t="s">
        <v>56</v>
      </c>
      <c r="C52" s="109" t="s">
        <v>57</v>
      </c>
      <c r="D52" s="109">
        <v>2.1</v>
      </c>
      <c r="E52" s="109" t="s">
        <v>42</v>
      </c>
      <c r="F52" s="110">
        <v>146516</v>
      </c>
      <c r="G52" s="111">
        <f>(D52*F52)</f>
        <v>307683.60000000003</v>
      </c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  <c r="CO52" s="89"/>
      <c r="CP52" s="89"/>
      <c r="CQ52" s="89"/>
      <c r="CR52" s="89"/>
      <c r="CS52" s="89"/>
      <c r="CT52" s="89"/>
      <c r="CU52" s="89"/>
      <c r="CV52" s="89"/>
      <c r="CW52" s="89"/>
      <c r="CX52" s="89"/>
      <c r="CY52" s="89"/>
      <c r="CZ52" s="89"/>
      <c r="DA52" s="89"/>
      <c r="DB52" s="89"/>
      <c r="DC52" s="89"/>
      <c r="DD52" s="89"/>
      <c r="DE52" s="89"/>
      <c r="DF52" s="89"/>
      <c r="DG52" s="89"/>
      <c r="DH52" s="89"/>
      <c r="DI52" s="89"/>
      <c r="DJ52" s="89"/>
      <c r="DK52" s="89"/>
      <c r="DL52" s="89"/>
      <c r="DM52" s="89"/>
      <c r="DN52" s="89"/>
      <c r="DO52" s="89"/>
      <c r="DP52" s="89"/>
      <c r="DQ52" s="89"/>
      <c r="DR52" s="89"/>
      <c r="DS52" s="89"/>
      <c r="DT52" s="89"/>
      <c r="DU52" s="89"/>
      <c r="DV52" s="89"/>
      <c r="DW52" s="89"/>
      <c r="DX52" s="89"/>
      <c r="DY52" s="89"/>
      <c r="DZ52" s="89"/>
      <c r="EA52" s="89"/>
      <c r="EB52" s="89"/>
      <c r="EC52" s="89"/>
      <c r="ED52" s="89"/>
      <c r="EE52" s="89"/>
      <c r="EF52" s="89"/>
      <c r="EG52" s="89"/>
      <c r="EH52" s="89"/>
      <c r="EI52" s="89"/>
      <c r="EJ52" s="89"/>
      <c r="EK52" s="89"/>
      <c r="EL52" s="89"/>
      <c r="EM52" s="89"/>
      <c r="EN52" s="89"/>
      <c r="EO52" s="89"/>
      <c r="EP52" s="89"/>
      <c r="EQ52" s="89"/>
      <c r="ER52" s="89"/>
      <c r="ES52" s="89"/>
      <c r="ET52" s="89"/>
      <c r="EU52" s="89"/>
      <c r="EV52" s="89"/>
      <c r="EW52" s="89"/>
      <c r="EX52" s="89"/>
      <c r="EY52" s="89"/>
      <c r="EZ52" s="89"/>
      <c r="FA52" s="89"/>
      <c r="FB52" s="89"/>
      <c r="FC52" s="89"/>
      <c r="FD52" s="89"/>
      <c r="FE52" s="89"/>
      <c r="FF52" s="89"/>
      <c r="FG52" s="89"/>
      <c r="FH52" s="89"/>
      <c r="FI52" s="89"/>
      <c r="FJ52" s="89"/>
      <c r="FK52" s="89"/>
      <c r="FL52" s="89"/>
      <c r="FM52" s="89"/>
      <c r="FN52" s="89"/>
      <c r="FO52" s="89"/>
      <c r="FP52" s="89"/>
      <c r="FQ52" s="89"/>
      <c r="FR52" s="89"/>
      <c r="FS52" s="89"/>
      <c r="FT52" s="89"/>
      <c r="FU52" s="89"/>
      <c r="FV52" s="89"/>
      <c r="FW52" s="89"/>
      <c r="FX52" s="89"/>
      <c r="FY52" s="89"/>
      <c r="FZ52" s="89"/>
      <c r="GA52" s="89"/>
      <c r="GB52" s="89"/>
      <c r="GC52" s="89"/>
      <c r="GD52" s="89"/>
      <c r="GE52" s="89"/>
      <c r="GF52" s="89"/>
      <c r="GG52" s="89"/>
      <c r="GH52" s="89"/>
      <c r="GI52" s="89"/>
      <c r="GJ52" s="89"/>
      <c r="GK52" s="89"/>
      <c r="GL52" s="89"/>
      <c r="GM52" s="89"/>
      <c r="GN52" s="89"/>
      <c r="GO52" s="89"/>
      <c r="GP52" s="89"/>
      <c r="GQ52" s="89"/>
      <c r="GR52" s="89"/>
      <c r="GS52" s="89"/>
      <c r="GT52" s="89"/>
      <c r="GU52" s="89"/>
      <c r="GV52" s="89"/>
      <c r="GW52" s="89"/>
      <c r="GX52" s="89"/>
      <c r="GY52" s="89"/>
      <c r="GZ52" s="89"/>
      <c r="HA52" s="89"/>
      <c r="HB52" s="89"/>
      <c r="HC52" s="89"/>
      <c r="HD52" s="89"/>
      <c r="HE52" s="89"/>
      <c r="HF52" s="89"/>
      <c r="HG52" s="89"/>
      <c r="HH52" s="89"/>
      <c r="HI52" s="89"/>
      <c r="HJ52" s="89"/>
      <c r="HK52" s="89"/>
      <c r="HL52" s="89"/>
      <c r="HM52" s="89"/>
      <c r="HN52" s="89"/>
      <c r="HO52" s="89"/>
      <c r="HP52" s="89"/>
      <c r="HQ52" s="89"/>
      <c r="HR52" s="89"/>
      <c r="HS52" s="89"/>
      <c r="HT52" s="89"/>
      <c r="HU52" s="89"/>
      <c r="HV52" s="89"/>
      <c r="HW52" s="89"/>
      <c r="HX52" s="89"/>
      <c r="HY52" s="89"/>
      <c r="HZ52" s="89"/>
      <c r="IA52" s="89"/>
      <c r="IB52" s="89"/>
      <c r="IC52" s="89"/>
      <c r="ID52" s="89"/>
      <c r="IE52" s="89"/>
      <c r="IF52" s="89"/>
      <c r="IG52" s="89"/>
      <c r="IH52" s="89"/>
      <c r="II52" s="89"/>
      <c r="IJ52" s="89"/>
      <c r="IK52" s="89"/>
      <c r="IL52" s="89"/>
      <c r="IM52" s="89"/>
      <c r="IN52" s="89"/>
      <c r="IO52" s="89"/>
      <c r="IP52" s="89"/>
      <c r="IQ52" s="89"/>
      <c r="IR52" s="89"/>
      <c r="IS52" s="89"/>
      <c r="IT52" s="89"/>
      <c r="IU52" s="89"/>
    </row>
    <row r="53" spans="1:255" s="90" customFormat="1" ht="12" customHeight="1" x14ac:dyDescent="0.25">
      <c r="A53" s="83"/>
      <c r="B53" s="116" t="s">
        <v>58</v>
      </c>
      <c r="C53" s="109"/>
      <c r="D53" s="109"/>
      <c r="E53" s="109"/>
      <c r="F53" s="110"/>
      <c r="G53" s="111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  <c r="CO53" s="89"/>
      <c r="CP53" s="89"/>
      <c r="CQ53" s="89"/>
      <c r="CR53" s="89"/>
      <c r="CS53" s="89"/>
      <c r="CT53" s="89"/>
      <c r="CU53" s="89"/>
      <c r="CV53" s="89"/>
      <c r="CW53" s="89"/>
      <c r="CX53" s="89"/>
      <c r="CY53" s="89"/>
      <c r="CZ53" s="89"/>
      <c r="DA53" s="89"/>
      <c r="DB53" s="89"/>
      <c r="DC53" s="89"/>
      <c r="DD53" s="89"/>
      <c r="DE53" s="89"/>
      <c r="DF53" s="89"/>
      <c r="DG53" s="89"/>
      <c r="DH53" s="89"/>
      <c r="DI53" s="89"/>
      <c r="DJ53" s="89"/>
      <c r="DK53" s="89"/>
      <c r="DL53" s="89"/>
      <c r="DM53" s="89"/>
      <c r="DN53" s="89"/>
      <c r="DO53" s="89"/>
      <c r="DP53" s="89"/>
      <c r="DQ53" s="89"/>
      <c r="DR53" s="89"/>
      <c r="DS53" s="89"/>
      <c r="DT53" s="89"/>
      <c r="DU53" s="89"/>
      <c r="DV53" s="89"/>
      <c r="DW53" s="89"/>
      <c r="DX53" s="89"/>
      <c r="DY53" s="89"/>
      <c r="DZ53" s="89"/>
      <c r="EA53" s="89"/>
      <c r="EB53" s="89"/>
      <c r="EC53" s="89"/>
      <c r="ED53" s="89"/>
      <c r="EE53" s="89"/>
      <c r="EF53" s="89"/>
      <c r="EG53" s="89"/>
      <c r="EH53" s="89"/>
      <c r="EI53" s="89"/>
      <c r="EJ53" s="89"/>
      <c r="EK53" s="89"/>
      <c r="EL53" s="89"/>
      <c r="EM53" s="89"/>
      <c r="EN53" s="89"/>
      <c r="EO53" s="89"/>
      <c r="EP53" s="89"/>
      <c r="EQ53" s="89"/>
      <c r="ER53" s="89"/>
      <c r="ES53" s="89"/>
      <c r="ET53" s="89"/>
      <c r="EU53" s="89"/>
      <c r="EV53" s="89"/>
      <c r="EW53" s="89"/>
      <c r="EX53" s="89"/>
      <c r="EY53" s="89"/>
      <c r="EZ53" s="89"/>
      <c r="FA53" s="89"/>
      <c r="FB53" s="89"/>
      <c r="FC53" s="89"/>
      <c r="FD53" s="89"/>
      <c r="FE53" s="89"/>
      <c r="FF53" s="89"/>
      <c r="FG53" s="89"/>
      <c r="FH53" s="89"/>
      <c r="FI53" s="89"/>
      <c r="FJ53" s="89"/>
      <c r="FK53" s="89"/>
      <c r="FL53" s="89"/>
      <c r="FM53" s="89"/>
      <c r="FN53" s="89"/>
      <c r="FO53" s="89"/>
      <c r="FP53" s="89"/>
      <c r="FQ53" s="89"/>
      <c r="FR53" s="89"/>
      <c r="FS53" s="89"/>
      <c r="FT53" s="89"/>
      <c r="FU53" s="89"/>
      <c r="FV53" s="89"/>
      <c r="FW53" s="89"/>
      <c r="FX53" s="89"/>
      <c r="FY53" s="89"/>
      <c r="FZ53" s="89"/>
      <c r="GA53" s="89"/>
      <c r="GB53" s="89"/>
      <c r="GC53" s="89"/>
      <c r="GD53" s="89"/>
      <c r="GE53" s="89"/>
      <c r="GF53" s="89"/>
      <c r="GG53" s="89"/>
      <c r="GH53" s="89"/>
      <c r="GI53" s="89"/>
      <c r="GJ53" s="89"/>
      <c r="GK53" s="89"/>
      <c r="GL53" s="89"/>
      <c r="GM53" s="89"/>
      <c r="GN53" s="89"/>
      <c r="GO53" s="89"/>
      <c r="GP53" s="89"/>
      <c r="GQ53" s="89"/>
      <c r="GR53" s="89"/>
      <c r="GS53" s="89"/>
      <c r="GT53" s="89"/>
      <c r="GU53" s="89"/>
      <c r="GV53" s="89"/>
      <c r="GW53" s="89"/>
      <c r="GX53" s="89"/>
      <c r="GY53" s="89"/>
      <c r="GZ53" s="89"/>
      <c r="HA53" s="89"/>
      <c r="HB53" s="89"/>
      <c r="HC53" s="89"/>
      <c r="HD53" s="89"/>
      <c r="HE53" s="89"/>
      <c r="HF53" s="89"/>
      <c r="HG53" s="89"/>
      <c r="HH53" s="89"/>
      <c r="HI53" s="89"/>
      <c r="HJ53" s="89"/>
      <c r="HK53" s="89"/>
      <c r="HL53" s="89"/>
      <c r="HM53" s="89"/>
      <c r="HN53" s="89"/>
      <c r="HO53" s="89"/>
      <c r="HP53" s="89"/>
      <c r="HQ53" s="89"/>
      <c r="HR53" s="89"/>
      <c r="HS53" s="89"/>
      <c r="HT53" s="89"/>
      <c r="HU53" s="89"/>
      <c r="HV53" s="89"/>
      <c r="HW53" s="89"/>
      <c r="HX53" s="89"/>
      <c r="HY53" s="89"/>
      <c r="HZ53" s="89"/>
      <c r="IA53" s="89"/>
      <c r="IB53" s="89"/>
      <c r="IC53" s="89"/>
      <c r="ID53" s="89"/>
      <c r="IE53" s="89"/>
      <c r="IF53" s="89"/>
      <c r="IG53" s="89"/>
      <c r="IH53" s="89"/>
      <c r="II53" s="89"/>
      <c r="IJ53" s="89"/>
      <c r="IK53" s="89"/>
      <c r="IL53" s="89"/>
      <c r="IM53" s="89"/>
      <c r="IN53" s="89"/>
      <c r="IO53" s="89"/>
      <c r="IP53" s="89"/>
      <c r="IQ53" s="89"/>
      <c r="IR53" s="89"/>
      <c r="IS53" s="89"/>
      <c r="IT53" s="89"/>
      <c r="IU53" s="89"/>
    </row>
    <row r="54" spans="1:255" s="90" customFormat="1" ht="12" customHeight="1" x14ac:dyDescent="0.25">
      <c r="A54" s="83"/>
      <c r="B54" s="108" t="s">
        <v>59</v>
      </c>
      <c r="C54" s="109" t="s">
        <v>60</v>
      </c>
      <c r="D54" s="109">
        <v>600</v>
      </c>
      <c r="E54" s="109" t="s">
        <v>42</v>
      </c>
      <c r="F54" s="110">
        <v>1200</v>
      </c>
      <c r="G54" s="111">
        <f>(D54*F54)</f>
        <v>720000</v>
      </c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  <c r="CO54" s="89"/>
      <c r="CP54" s="89"/>
      <c r="CQ54" s="89"/>
      <c r="CR54" s="89"/>
      <c r="CS54" s="89"/>
      <c r="CT54" s="89"/>
      <c r="CU54" s="89"/>
      <c r="CV54" s="89"/>
      <c r="CW54" s="89"/>
      <c r="CX54" s="89"/>
      <c r="CY54" s="89"/>
      <c r="CZ54" s="89"/>
      <c r="DA54" s="89"/>
      <c r="DB54" s="89"/>
      <c r="DC54" s="89"/>
      <c r="DD54" s="89"/>
      <c r="DE54" s="89"/>
      <c r="DF54" s="89"/>
      <c r="DG54" s="89"/>
      <c r="DH54" s="89"/>
      <c r="DI54" s="89"/>
      <c r="DJ54" s="89"/>
      <c r="DK54" s="89"/>
      <c r="DL54" s="89"/>
      <c r="DM54" s="89"/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89"/>
      <c r="DY54" s="89"/>
      <c r="DZ54" s="89"/>
      <c r="EA54" s="89"/>
      <c r="EB54" s="89"/>
      <c r="EC54" s="89"/>
      <c r="ED54" s="89"/>
      <c r="EE54" s="89"/>
      <c r="EF54" s="89"/>
      <c r="EG54" s="89"/>
      <c r="EH54" s="89"/>
      <c r="EI54" s="89"/>
      <c r="EJ54" s="89"/>
      <c r="EK54" s="89"/>
      <c r="EL54" s="89"/>
      <c r="EM54" s="89"/>
      <c r="EN54" s="89"/>
      <c r="EO54" s="89"/>
      <c r="EP54" s="89"/>
      <c r="EQ54" s="89"/>
      <c r="ER54" s="89"/>
      <c r="ES54" s="89"/>
      <c r="ET54" s="89"/>
      <c r="EU54" s="89"/>
      <c r="EV54" s="89"/>
      <c r="EW54" s="89"/>
      <c r="EX54" s="89"/>
      <c r="EY54" s="89"/>
      <c r="EZ54" s="89"/>
      <c r="FA54" s="89"/>
      <c r="FB54" s="89"/>
      <c r="FC54" s="89"/>
      <c r="FD54" s="89"/>
      <c r="FE54" s="89"/>
      <c r="FF54" s="89"/>
      <c r="FG54" s="89"/>
      <c r="FH54" s="89"/>
      <c r="FI54" s="89"/>
      <c r="FJ54" s="89"/>
      <c r="FK54" s="89"/>
      <c r="FL54" s="89"/>
      <c r="FM54" s="89"/>
      <c r="FN54" s="89"/>
      <c r="FO54" s="89"/>
      <c r="FP54" s="89"/>
      <c r="FQ54" s="89"/>
      <c r="FR54" s="89"/>
      <c r="FS54" s="89"/>
      <c r="FT54" s="89"/>
      <c r="FU54" s="89"/>
      <c r="FV54" s="89"/>
      <c r="FW54" s="89"/>
      <c r="FX54" s="89"/>
      <c r="FY54" s="89"/>
      <c r="FZ54" s="89"/>
      <c r="GA54" s="89"/>
      <c r="GB54" s="89"/>
      <c r="GC54" s="89"/>
      <c r="GD54" s="89"/>
      <c r="GE54" s="89"/>
      <c r="GF54" s="89"/>
      <c r="GG54" s="89"/>
      <c r="GH54" s="89"/>
      <c r="GI54" s="89"/>
      <c r="GJ54" s="89"/>
      <c r="GK54" s="89"/>
      <c r="GL54" s="89"/>
      <c r="GM54" s="89"/>
      <c r="GN54" s="89"/>
      <c r="GO54" s="89"/>
      <c r="GP54" s="89"/>
      <c r="GQ54" s="89"/>
      <c r="GR54" s="89"/>
      <c r="GS54" s="89"/>
      <c r="GT54" s="89"/>
      <c r="GU54" s="89"/>
      <c r="GV54" s="89"/>
      <c r="GW54" s="89"/>
      <c r="GX54" s="89"/>
      <c r="GY54" s="89"/>
      <c r="GZ54" s="89"/>
      <c r="HA54" s="89"/>
      <c r="HB54" s="89"/>
      <c r="HC54" s="89"/>
      <c r="HD54" s="89"/>
      <c r="HE54" s="89"/>
      <c r="HF54" s="89"/>
      <c r="HG54" s="89"/>
      <c r="HH54" s="89"/>
      <c r="HI54" s="89"/>
      <c r="HJ54" s="89"/>
      <c r="HK54" s="89"/>
      <c r="HL54" s="89"/>
      <c r="HM54" s="89"/>
      <c r="HN54" s="89"/>
      <c r="HO54" s="89"/>
      <c r="HP54" s="89"/>
      <c r="HQ54" s="89"/>
      <c r="HR54" s="89"/>
      <c r="HS54" s="89"/>
      <c r="HT54" s="89"/>
      <c r="HU54" s="89"/>
      <c r="HV54" s="89"/>
      <c r="HW54" s="89"/>
      <c r="HX54" s="89"/>
      <c r="HY54" s="89"/>
      <c r="HZ54" s="89"/>
      <c r="IA54" s="89"/>
      <c r="IB54" s="89"/>
      <c r="IC54" s="89"/>
      <c r="ID54" s="89"/>
      <c r="IE54" s="89"/>
      <c r="IF54" s="89"/>
      <c r="IG54" s="89"/>
      <c r="IH54" s="89"/>
      <c r="II54" s="89"/>
      <c r="IJ54" s="89"/>
      <c r="IK54" s="89"/>
      <c r="IL54" s="89"/>
      <c r="IM54" s="89"/>
      <c r="IN54" s="89"/>
      <c r="IO54" s="89"/>
      <c r="IP54" s="89"/>
      <c r="IQ54" s="89"/>
      <c r="IR54" s="89"/>
      <c r="IS54" s="89"/>
      <c r="IT54" s="89"/>
      <c r="IU54" s="89"/>
    </row>
    <row r="55" spans="1:255" s="90" customFormat="1" ht="12" customHeight="1" x14ac:dyDescent="0.25">
      <c r="A55" s="83"/>
      <c r="B55" s="108" t="s">
        <v>61</v>
      </c>
      <c r="C55" s="109" t="s">
        <v>62</v>
      </c>
      <c r="D55" s="109">
        <v>500</v>
      </c>
      <c r="E55" s="109" t="s">
        <v>42</v>
      </c>
      <c r="F55" s="110">
        <v>1157</v>
      </c>
      <c r="G55" s="111">
        <f>(D55*F55)</f>
        <v>578500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89"/>
      <c r="EH55" s="89"/>
      <c r="EI55" s="89"/>
      <c r="EJ55" s="89"/>
      <c r="EK55" s="89"/>
      <c r="EL55" s="89"/>
      <c r="EM55" s="89"/>
      <c r="EN55" s="89"/>
      <c r="EO55" s="89"/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  <c r="FE55" s="89"/>
      <c r="FF55" s="89"/>
      <c r="FG55" s="89"/>
      <c r="FH55" s="89"/>
      <c r="FI55" s="89"/>
      <c r="FJ55" s="89"/>
      <c r="FK55" s="89"/>
      <c r="FL55" s="89"/>
      <c r="FM55" s="89"/>
      <c r="FN55" s="89"/>
      <c r="FO55" s="89"/>
      <c r="FP55" s="89"/>
      <c r="FQ55" s="89"/>
      <c r="FR55" s="89"/>
      <c r="FS55" s="89"/>
      <c r="FT55" s="89"/>
      <c r="FU55" s="89"/>
      <c r="FV55" s="89"/>
      <c r="FW55" s="89"/>
      <c r="FX55" s="89"/>
      <c r="FY55" s="89"/>
      <c r="FZ55" s="89"/>
      <c r="GA55" s="89"/>
      <c r="GB55" s="89"/>
      <c r="GC55" s="89"/>
      <c r="GD55" s="89"/>
      <c r="GE55" s="89"/>
      <c r="GF55" s="89"/>
      <c r="GG55" s="89"/>
      <c r="GH55" s="89"/>
      <c r="GI55" s="89"/>
      <c r="GJ55" s="89"/>
      <c r="GK55" s="89"/>
      <c r="GL55" s="89"/>
      <c r="GM55" s="89"/>
      <c r="GN55" s="89"/>
      <c r="GO55" s="89"/>
      <c r="GP55" s="89"/>
      <c r="GQ55" s="89"/>
      <c r="GR55" s="89"/>
      <c r="GS55" s="89"/>
      <c r="GT55" s="89"/>
      <c r="GU55" s="89"/>
      <c r="GV55" s="89"/>
      <c r="GW55" s="89"/>
      <c r="GX55" s="89"/>
      <c r="GY55" s="89"/>
      <c r="GZ55" s="89"/>
      <c r="HA55" s="89"/>
      <c r="HB55" s="89"/>
      <c r="HC55" s="89"/>
      <c r="HD55" s="89"/>
      <c r="HE55" s="89"/>
      <c r="HF55" s="89"/>
      <c r="HG55" s="89"/>
      <c r="HH55" s="89"/>
      <c r="HI55" s="89"/>
      <c r="HJ55" s="89"/>
      <c r="HK55" s="89"/>
      <c r="HL55" s="89"/>
      <c r="HM55" s="89"/>
      <c r="HN55" s="89"/>
      <c r="HO55" s="89"/>
      <c r="HP55" s="89"/>
      <c r="HQ55" s="89"/>
      <c r="HR55" s="89"/>
      <c r="HS55" s="89"/>
      <c r="HT55" s="89"/>
      <c r="HU55" s="89"/>
      <c r="HV55" s="89"/>
      <c r="HW55" s="89"/>
      <c r="HX55" s="89"/>
      <c r="HY55" s="89"/>
      <c r="HZ55" s="89"/>
      <c r="IA55" s="89"/>
      <c r="IB55" s="89"/>
      <c r="IC55" s="89"/>
      <c r="ID55" s="89"/>
      <c r="IE55" s="89"/>
      <c r="IF55" s="89"/>
      <c r="IG55" s="89"/>
      <c r="IH55" s="89"/>
      <c r="II55" s="89"/>
      <c r="IJ55" s="89"/>
      <c r="IK55" s="89"/>
      <c r="IL55" s="89"/>
      <c r="IM55" s="89"/>
      <c r="IN55" s="89"/>
      <c r="IO55" s="89"/>
      <c r="IP55" s="89"/>
      <c r="IQ55" s="89"/>
      <c r="IR55" s="89"/>
      <c r="IS55" s="89"/>
      <c r="IT55" s="89"/>
      <c r="IU55" s="89"/>
    </row>
    <row r="56" spans="1:255" s="90" customFormat="1" ht="12" customHeight="1" x14ac:dyDescent="0.25">
      <c r="A56" s="83"/>
      <c r="B56" s="116" t="s">
        <v>63</v>
      </c>
      <c r="C56" s="109"/>
      <c r="D56" s="109"/>
      <c r="E56" s="109"/>
      <c r="F56" s="110"/>
      <c r="G56" s="111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  <c r="DL56" s="89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  <c r="EG56" s="89"/>
      <c r="EH56" s="89"/>
      <c r="EI56" s="89"/>
      <c r="EJ56" s="89"/>
      <c r="EK56" s="89"/>
      <c r="EL56" s="89"/>
      <c r="EM56" s="89"/>
      <c r="EN56" s="89"/>
      <c r="EO56" s="89"/>
      <c r="EP56" s="89"/>
      <c r="EQ56" s="89"/>
      <c r="ER56" s="89"/>
      <c r="ES56" s="89"/>
      <c r="ET56" s="89"/>
      <c r="EU56" s="89"/>
      <c r="EV56" s="89"/>
      <c r="EW56" s="89"/>
      <c r="EX56" s="89"/>
      <c r="EY56" s="89"/>
      <c r="EZ56" s="89"/>
      <c r="FA56" s="89"/>
      <c r="FB56" s="89"/>
      <c r="FC56" s="89"/>
      <c r="FD56" s="89"/>
      <c r="FE56" s="89"/>
      <c r="FF56" s="89"/>
      <c r="FG56" s="89"/>
      <c r="FH56" s="89"/>
      <c r="FI56" s="89"/>
      <c r="FJ56" s="89"/>
      <c r="FK56" s="89"/>
      <c r="FL56" s="89"/>
      <c r="FM56" s="89"/>
      <c r="FN56" s="89"/>
      <c r="FO56" s="89"/>
      <c r="FP56" s="89"/>
      <c r="FQ56" s="89"/>
      <c r="FR56" s="89"/>
      <c r="FS56" s="89"/>
      <c r="FT56" s="89"/>
      <c r="FU56" s="89"/>
      <c r="FV56" s="89"/>
      <c r="FW56" s="89"/>
      <c r="FX56" s="89"/>
      <c r="FY56" s="89"/>
      <c r="FZ56" s="89"/>
      <c r="GA56" s="89"/>
      <c r="GB56" s="89"/>
      <c r="GC56" s="89"/>
      <c r="GD56" s="89"/>
      <c r="GE56" s="89"/>
      <c r="GF56" s="89"/>
      <c r="GG56" s="89"/>
      <c r="GH56" s="89"/>
      <c r="GI56" s="89"/>
      <c r="GJ56" s="89"/>
      <c r="GK56" s="89"/>
      <c r="GL56" s="89"/>
      <c r="GM56" s="89"/>
      <c r="GN56" s="89"/>
      <c r="GO56" s="89"/>
      <c r="GP56" s="89"/>
      <c r="GQ56" s="89"/>
      <c r="GR56" s="89"/>
      <c r="GS56" s="89"/>
      <c r="GT56" s="89"/>
      <c r="GU56" s="89"/>
      <c r="GV56" s="89"/>
      <c r="GW56" s="89"/>
      <c r="GX56" s="89"/>
      <c r="GY56" s="89"/>
      <c r="GZ56" s="89"/>
      <c r="HA56" s="89"/>
      <c r="HB56" s="89"/>
      <c r="HC56" s="89"/>
      <c r="HD56" s="89"/>
      <c r="HE56" s="89"/>
      <c r="HF56" s="89"/>
      <c r="HG56" s="89"/>
      <c r="HH56" s="89"/>
      <c r="HI56" s="89"/>
      <c r="HJ56" s="89"/>
      <c r="HK56" s="89"/>
      <c r="HL56" s="89"/>
      <c r="HM56" s="89"/>
      <c r="HN56" s="89"/>
      <c r="HO56" s="89"/>
      <c r="HP56" s="89"/>
      <c r="HQ56" s="89"/>
      <c r="HR56" s="89"/>
      <c r="HS56" s="89"/>
      <c r="HT56" s="89"/>
      <c r="HU56" s="89"/>
      <c r="HV56" s="89"/>
      <c r="HW56" s="89"/>
      <c r="HX56" s="89"/>
      <c r="HY56" s="89"/>
      <c r="HZ56" s="89"/>
      <c r="IA56" s="89"/>
      <c r="IB56" s="89"/>
      <c r="IC56" s="89"/>
      <c r="ID56" s="89"/>
      <c r="IE56" s="89"/>
      <c r="IF56" s="89"/>
      <c r="IG56" s="89"/>
      <c r="IH56" s="89"/>
      <c r="II56" s="89"/>
      <c r="IJ56" s="89"/>
      <c r="IK56" s="89"/>
      <c r="IL56" s="89"/>
      <c r="IM56" s="89"/>
      <c r="IN56" s="89"/>
      <c r="IO56" s="89"/>
      <c r="IP56" s="89"/>
      <c r="IQ56" s="89"/>
      <c r="IR56" s="89"/>
      <c r="IS56" s="89"/>
      <c r="IT56" s="89"/>
      <c r="IU56" s="89"/>
    </row>
    <row r="57" spans="1:255" s="90" customFormat="1" ht="12" customHeight="1" x14ac:dyDescent="0.25">
      <c r="A57" s="83"/>
      <c r="B57" s="108" t="s">
        <v>105</v>
      </c>
      <c r="C57" s="109" t="s">
        <v>64</v>
      </c>
      <c r="D57" s="109">
        <v>0.4</v>
      </c>
      <c r="E57" s="109" t="s">
        <v>42</v>
      </c>
      <c r="F57" s="110">
        <v>140291</v>
      </c>
      <c r="G57" s="111">
        <f>(D57*F57)</f>
        <v>56116.4</v>
      </c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89"/>
      <c r="CR57" s="89"/>
      <c r="CS57" s="89"/>
      <c r="CT57" s="89"/>
      <c r="CU57" s="89"/>
      <c r="CV57" s="89"/>
      <c r="CW57" s="89"/>
      <c r="CX57" s="89"/>
      <c r="CY57" s="89"/>
      <c r="CZ57" s="89"/>
      <c r="DA57" s="89"/>
      <c r="DB57" s="89"/>
      <c r="DC57" s="89"/>
      <c r="DD57" s="89"/>
      <c r="DE57" s="89"/>
      <c r="DF57" s="89"/>
      <c r="DG57" s="89"/>
      <c r="DH57" s="89"/>
      <c r="DI57" s="89"/>
      <c r="DJ57" s="89"/>
      <c r="DK57" s="89"/>
      <c r="DL57" s="89"/>
      <c r="DM57" s="89"/>
      <c r="DN57" s="89"/>
      <c r="DO57" s="89"/>
      <c r="DP57" s="89"/>
      <c r="DQ57" s="89"/>
      <c r="DR57" s="89"/>
      <c r="DS57" s="89"/>
      <c r="DT57" s="89"/>
      <c r="DU57" s="89"/>
      <c r="DV57" s="89"/>
      <c r="DW57" s="89"/>
      <c r="DX57" s="89"/>
      <c r="DY57" s="89"/>
      <c r="DZ57" s="89"/>
      <c r="EA57" s="89"/>
      <c r="EB57" s="89"/>
      <c r="EC57" s="89"/>
      <c r="ED57" s="89"/>
      <c r="EE57" s="89"/>
      <c r="EF57" s="89"/>
      <c r="EG57" s="89"/>
      <c r="EH57" s="89"/>
      <c r="EI57" s="89"/>
      <c r="EJ57" s="89"/>
      <c r="EK57" s="89"/>
      <c r="EL57" s="89"/>
      <c r="EM57" s="89"/>
      <c r="EN57" s="89"/>
      <c r="EO57" s="89"/>
      <c r="EP57" s="89"/>
      <c r="EQ57" s="89"/>
      <c r="ER57" s="89"/>
      <c r="ES57" s="89"/>
      <c r="ET57" s="89"/>
      <c r="EU57" s="89"/>
      <c r="EV57" s="89"/>
      <c r="EW57" s="89"/>
      <c r="EX57" s="89"/>
      <c r="EY57" s="89"/>
      <c r="EZ57" s="89"/>
      <c r="FA57" s="89"/>
      <c r="FB57" s="89"/>
      <c r="FC57" s="89"/>
      <c r="FD57" s="89"/>
      <c r="FE57" s="89"/>
      <c r="FF57" s="89"/>
      <c r="FG57" s="89"/>
      <c r="FH57" s="89"/>
      <c r="FI57" s="89"/>
      <c r="FJ57" s="89"/>
      <c r="FK57" s="89"/>
      <c r="FL57" s="89"/>
      <c r="FM57" s="89"/>
      <c r="FN57" s="89"/>
      <c r="FO57" s="89"/>
      <c r="FP57" s="89"/>
      <c r="FQ57" s="89"/>
      <c r="FR57" s="89"/>
      <c r="FS57" s="89"/>
      <c r="FT57" s="89"/>
      <c r="FU57" s="89"/>
      <c r="FV57" s="89"/>
      <c r="FW57" s="89"/>
      <c r="FX57" s="89"/>
      <c r="FY57" s="89"/>
      <c r="FZ57" s="89"/>
      <c r="GA57" s="89"/>
      <c r="GB57" s="89"/>
      <c r="GC57" s="89"/>
      <c r="GD57" s="89"/>
      <c r="GE57" s="89"/>
      <c r="GF57" s="89"/>
      <c r="GG57" s="89"/>
      <c r="GH57" s="89"/>
      <c r="GI57" s="89"/>
      <c r="GJ57" s="89"/>
      <c r="GK57" s="89"/>
      <c r="GL57" s="89"/>
      <c r="GM57" s="89"/>
      <c r="GN57" s="89"/>
      <c r="GO57" s="89"/>
      <c r="GP57" s="89"/>
      <c r="GQ57" s="89"/>
      <c r="GR57" s="89"/>
      <c r="GS57" s="89"/>
      <c r="GT57" s="89"/>
      <c r="GU57" s="89"/>
      <c r="GV57" s="89"/>
      <c r="GW57" s="89"/>
      <c r="GX57" s="89"/>
      <c r="GY57" s="89"/>
      <c r="GZ57" s="89"/>
      <c r="HA57" s="89"/>
      <c r="HB57" s="89"/>
      <c r="HC57" s="89"/>
      <c r="HD57" s="89"/>
      <c r="HE57" s="89"/>
      <c r="HF57" s="89"/>
      <c r="HG57" s="89"/>
      <c r="HH57" s="89"/>
      <c r="HI57" s="89"/>
      <c r="HJ57" s="89"/>
      <c r="HK57" s="89"/>
      <c r="HL57" s="89"/>
      <c r="HM57" s="89"/>
      <c r="HN57" s="89"/>
      <c r="HO57" s="89"/>
      <c r="HP57" s="89"/>
      <c r="HQ57" s="89"/>
      <c r="HR57" s="89"/>
      <c r="HS57" s="89"/>
      <c r="HT57" s="89"/>
      <c r="HU57" s="89"/>
      <c r="HV57" s="89"/>
      <c r="HW57" s="89"/>
      <c r="HX57" s="89"/>
      <c r="HY57" s="89"/>
      <c r="HZ57" s="89"/>
      <c r="IA57" s="89"/>
      <c r="IB57" s="89"/>
      <c r="IC57" s="89"/>
      <c r="ID57" s="89"/>
      <c r="IE57" s="89"/>
      <c r="IF57" s="89"/>
      <c r="IG57" s="89"/>
      <c r="IH57" s="89"/>
      <c r="II57" s="89"/>
      <c r="IJ57" s="89"/>
      <c r="IK57" s="89"/>
      <c r="IL57" s="89"/>
      <c r="IM57" s="89"/>
      <c r="IN57" s="89"/>
      <c r="IO57" s="89"/>
      <c r="IP57" s="89"/>
      <c r="IQ57" s="89"/>
      <c r="IR57" s="89"/>
      <c r="IS57" s="89"/>
      <c r="IT57" s="89"/>
      <c r="IU57" s="89"/>
    </row>
    <row r="58" spans="1:255" s="90" customFormat="1" ht="12" customHeight="1" x14ac:dyDescent="0.25">
      <c r="A58" s="83"/>
      <c r="B58" s="108" t="s">
        <v>112</v>
      </c>
      <c r="C58" s="109" t="s">
        <v>60</v>
      </c>
      <c r="D58" s="109">
        <v>1</v>
      </c>
      <c r="E58" s="109" t="s">
        <v>42</v>
      </c>
      <c r="F58" s="110">
        <v>40636</v>
      </c>
      <c r="G58" s="111">
        <f>(D58*F58)</f>
        <v>40636</v>
      </c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  <c r="FE58" s="89"/>
      <c r="FF58" s="89"/>
      <c r="FG58" s="89"/>
      <c r="FH58" s="89"/>
      <c r="FI58" s="89"/>
      <c r="FJ58" s="89"/>
      <c r="FK58" s="89"/>
      <c r="FL58" s="89"/>
      <c r="FM58" s="89"/>
      <c r="FN58" s="89"/>
      <c r="FO58" s="89"/>
      <c r="FP58" s="89"/>
      <c r="FQ58" s="89"/>
      <c r="FR58" s="89"/>
      <c r="FS58" s="89"/>
      <c r="FT58" s="89"/>
      <c r="FU58" s="89"/>
      <c r="FV58" s="89"/>
      <c r="FW58" s="89"/>
      <c r="FX58" s="89"/>
      <c r="FY58" s="89"/>
      <c r="FZ58" s="89"/>
      <c r="GA58" s="89"/>
      <c r="GB58" s="89"/>
      <c r="GC58" s="89"/>
      <c r="GD58" s="89"/>
      <c r="GE58" s="89"/>
      <c r="GF58" s="89"/>
      <c r="GG58" s="89"/>
      <c r="GH58" s="89"/>
      <c r="GI58" s="89"/>
      <c r="GJ58" s="89"/>
      <c r="GK58" s="89"/>
      <c r="GL58" s="89"/>
      <c r="GM58" s="89"/>
      <c r="GN58" s="89"/>
      <c r="GO58" s="89"/>
      <c r="GP58" s="89"/>
      <c r="GQ58" s="89"/>
      <c r="GR58" s="89"/>
      <c r="GS58" s="89"/>
      <c r="GT58" s="89"/>
      <c r="GU58" s="89"/>
      <c r="GV58" s="89"/>
      <c r="GW58" s="89"/>
      <c r="GX58" s="89"/>
      <c r="GY58" s="89"/>
      <c r="GZ58" s="89"/>
      <c r="HA58" s="89"/>
      <c r="HB58" s="89"/>
      <c r="HC58" s="89"/>
      <c r="HD58" s="89"/>
      <c r="HE58" s="89"/>
      <c r="HF58" s="89"/>
      <c r="HG58" s="89"/>
      <c r="HH58" s="89"/>
      <c r="HI58" s="89"/>
      <c r="HJ58" s="89"/>
      <c r="HK58" s="89"/>
      <c r="HL58" s="89"/>
      <c r="HM58" s="89"/>
      <c r="HN58" s="89"/>
      <c r="HO58" s="89"/>
      <c r="HP58" s="89"/>
      <c r="HQ58" s="89"/>
      <c r="HR58" s="89"/>
      <c r="HS58" s="89"/>
      <c r="HT58" s="89"/>
      <c r="HU58" s="89"/>
      <c r="HV58" s="89"/>
      <c r="HW58" s="89"/>
      <c r="HX58" s="89"/>
      <c r="HY58" s="89"/>
      <c r="HZ58" s="89"/>
      <c r="IA58" s="89"/>
      <c r="IB58" s="89"/>
      <c r="IC58" s="89"/>
      <c r="ID58" s="89"/>
      <c r="IE58" s="89"/>
      <c r="IF58" s="89"/>
      <c r="IG58" s="89"/>
      <c r="IH58" s="89"/>
      <c r="II58" s="89"/>
      <c r="IJ58" s="89"/>
      <c r="IK58" s="89"/>
      <c r="IL58" s="89"/>
      <c r="IM58" s="89"/>
      <c r="IN58" s="89"/>
      <c r="IO58" s="89"/>
      <c r="IP58" s="89"/>
      <c r="IQ58" s="89"/>
      <c r="IR58" s="89"/>
      <c r="IS58" s="89"/>
      <c r="IT58" s="89"/>
      <c r="IU58" s="89"/>
    </row>
    <row r="59" spans="1:255" s="90" customFormat="1" ht="12" customHeight="1" x14ac:dyDescent="0.25">
      <c r="A59" s="83"/>
      <c r="B59" s="108" t="s">
        <v>109</v>
      </c>
      <c r="C59" s="109" t="s">
        <v>64</v>
      </c>
      <c r="D59" s="109">
        <v>1</v>
      </c>
      <c r="E59" s="109" t="s">
        <v>42</v>
      </c>
      <c r="F59" s="110">
        <v>9311</v>
      </c>
      <c r="G59" s="111">
        <f>(D59*F59)</f>
        <v>9311</v>
      </c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  <c r="HH59" s="89"/>
      <c r="HI59" s="89"/>
      <c r="HJ59" s="89"/>
      <c r="HK59" s="89"/>
      <c r="HL59" s="89"/>
      <c r="HM59" s="89"/>
      <c r="HN59" s="89"/>
      <c r="HO59" s="89"/>
      <c r="HP59" s="89"/>
      <c r="HQ59" s="89"/>
      <c r="HR59" s="89"/>
      <c r="HS59" s="89"/>
      <c r="HT59" s="89"/>
      <c r="HU59" s="89"/>
      <c r="HV59" s="89"/>
      <c r="HW59" s="89"/>
      <c r="HX59" s="89"/>
      <c r="HY59" s="89"/>
      <c r="HZ59" s="89"/>
      <c r="IA59" s="89"/>
      <c r="IB59" s="89"/>
      <c r="IC59" s="89"/>
      <c r="ID59" s="89"/>
      <c r="IE59" s="89"/>
      <c r="IF59" s="89"/>
      <c r="IG59" s="89"/>
      <c r="IH59" s="89"/>
      <c r="II59" s="89"/>
      <c r="IJ59" s="89"/>
      <c r="IK59" s="89"/>
      <c r="IL59" s="89"/>
      <c r="IM59" s="89"/>
      <c r="IN59" s="89"/>
      <c r="IO59" s="89"/>
      <c r="IP59" s="89"/>
      <c r="IQ59" s="89"/>
      <c r="IR59" s="89"/>
      <c r="IS59" s="89"/>
      <c r="IT59" s="89"/>
      <c r="IU59" s="89"/>
    </row>
    <row r="60" spans="1:255" s="90" customFormat="1" ht="12" customHeight="1" x14ac:dyDescent="0.25">
      <c r="A60" s="83"/>
      <c r="B60" s="116" t="s">
        <v>65</v>
      </c>
      <c r="C60" s="109"/>
      <c r="D60" s="109"/>
      <c r="E60" s="109"/>
      <c r="F60" s="110"/>
      <c r="G60" s="111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89"/>
      <c r="CY60" s="89"/>
      <c r="CZ60" s="89"/>
      <c r="DA60" s="89"/>
      <c r="DB60" s="89"/>
      <c r="DC60" s="89"/>
      <c r="DD60" s="89"/>
      <c r="DE60" s="89"/>
      <c r="DF60" s="89"/>
      <c r="DG60" s="89"/>
      <c r="DH60" s="89"/>
      <c r="DI60" s="89"/>
      <c r="DJ60" s="89"/>
      <c r="DK60" s="89"/>
      <c r="DL60" s="89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89"/>
      <c r="EA60" s="89"/>
      <c r="EB60" s="89"/>
      <c r="EC60" s="89"/>
      <c r="ED60" s="89"/>
      <c r="EE60" s="89"/>
      <c r="EF60" s="89"/>
      <c r="EG60" s="89"/>
      <c r="EH60" s="89"/>
      <c r="EI60" s="89"/>
      <c r="EJ60" s="89"/>
      <c r="EK60" s="89"/>
      <c r="EL60" s="89"/>
      <c r="EM60" s="89"/>
      <c r="EN60" s="89"/>
      <c r="EO60" s="89"/>
      <c r="EP60" s="89"/>
      <c r="EQ60" s="89"/>
      <c r="ER60" s="89"/>
      <c r="ES60" s="89"/>
      <c r="ET60" s="89"/>
      <c r="EU60" s="89"/>
      <c r="EV60" s="89"/>
      <c r="EW60" s="89"/>
      <c r="EX60" s="89"/>
      <c r="EY60" s="89"/>
      <c r="EZ60" s="89"/>
      <c r="FA60" s="89"/>
      <c r="FB60" s="89"/>
      <c r="FC60" s="89"/>
      <c r="FD60" s="89"/>
      <c r="FE60" s="89"/>
      <c r="FF60" s="89"/>
      <c r="FG60" s="89"/>
      <c r="FH60" s="89"/>
      <c r="FI60" s="89"/>
      <c r="FJ60" s="89"/>
      <c r="FK60" s="89"/>
      <c r="FL60" s="89"/>
      <c r="FM60" s="89"/>
      <c r="FN60" s="89"/>
      <c r="FO60" s="89"/>
      <c r="FP60" s="89"/>
      <c r="FQ60" s="89"/>
      <c r="FR60" s="89"/>
      <c r="FS60" s="89"/>
      <c r="FT60" s="89"/>
      <c r="FU60" s="89"/>
      <c r="FV60" s="89"/>
      <c r="FW60" s="89"/>
      <c r="FX60" s="89"/>
      <c r="FY60" s="89"/>
      <c r="FZ60" s="89"/>
      <c r="GA60" s="89"/>
      <c r="GB60" s="89"/>
      <c r="GC60" s="89"/>
      <c r="GD60" s="89"/>
      <c r="GE60" s="89"/>
      <c r="GF60" s="89"/>
      <c r="GG60" s="89"/>
      <c r="GH60" s="89"/>
      <c r="GI60" s="89"/>
      <c r="GJ60" s="89"/>
      <c r="GK60" s="89"/>
      <c r="GL60" s="89"/>
      <c r="GM60" s="89"/>
      <c r="GN60" s="89"/>
      <c r="GO60" s="89"/>
      <c r="GP60" s="89"/>
      <c r="GQ60" s="89"/>
      <c r="GR60" s="89"/>
      <c r="GS60" s="89"/>
      <c r="GT60" s="89"/>
      <c r="GU60" s="89"/>
      <c r="GV60" s="89"/>
      <c r="GW60" s="89"/>
      <c r="GX60" s="89"/>
      <c r="GY60" s="89"/>
      <c r="GZ60" s="89"/>
      <c r="HA60" s="89"/>
      <c r="HB60" s="89"/>
      <c r="HC60" s="89"/>
      <c r="HD60" s="89"/>
      <c r="HE60" s="89"/>
      <c r="HF60" s="89"/>
      <c r="HG60" s="89"/>
      <c r="HH60" s="89"/>
      <c r="HI60" s="89"/>
      <c r="HJ60" s="89"/>
      <c r="HK60" s="89"/>
      <c r="HL60" s="89"/>
      <c r="HM60" s="89"/>
      <c r="HN60" s="89"/>
      <c r="HO60" s="89"/>
      <c r="HP60" s="89"/>
      <c r="HQ60" s="89"/>
      <c r="HR60" s="89"/>
      <c r="HS60" s="89"/>
      <c r="HT60" s="89"/>
      <c r="HU60" s="89"/>
      <c r="HV60" s="89"/>
      <c r="HW60" s="89"/>
      <c r="HX60" s="89"/>
      <c r="HY60" s="89"/>
      <c r="HZ60" s="89"/>
      <c r="IA60" s="89"/>
      <c r="IB60" s="89"/>
      <c r="IC60" s="89"/>
      <c r="ID60" s="89"/>
      <c r="IE60" s="89"/>
      <c r="IF60" s="89"/>
      <c r="IG60" s="89"/>
      <c r="IH60" s="89"/>
      <c r="II60" s="89"/>
      <c r="IJ60" s="89"/>
      <c r="IK60" s="89"/>
      <c r="IL60" s="89"/>
      <c r="IM60" s="89"/>
      <c r="IN60" s="89"/>
      <c r="IO60" s="89"/>
      <c r="IP60" s="89"/>
      <c r="IQ60" s="89"/>
      <c r="IR60" s="89"/>
      <c r="IS60" s="89"/>
      <c r="IT60" s="89"/>
      <c r="IU60" s="89"/>
    </row>
    <row r="61" spans="1:255" s="90" customFormat="1" ht="12" customHeight="1" x14ac:dyDescent="0.25">
      <c r="A61" s="83"/>
      <c r="B61" s="108" t="s">
        <v>106</v>
      </c>
      <c r="C61" s="109" t="s">
        <v>64</v>
      </c>
      <c r="D61" s="109">
        <v>4</v>
      </c>
      <c r="E61" s="109" t="s">
        <v>42</v>
      </c>
      <c r="F61" s="110">
        <v>9004</v>
      </c>
      <c r="G61" s="111">
        <f>(D61*F61)</f>
        <v>36016</v>
      </c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9"/>
      <c r="IC61" s="89"/>
      <c r="ID61" s="89"/>
      <c r="IE61" s="89"/>
      <c r="IF61" s="89"/>
      <c r="IG61" s="89"/>
      <c r="IH61" s="89"/>
      <c r="II61" s="89"/>
      <c r="IJ61" s="89"/>
      <c r="IK61" s="89"/>
      <c r="IL61" s="89"/>
      <c r="IM61" s="89"/>
      <c r="IN61" s="89"/>
      <c r="IO61" s="89"/>
      <c r="IP61" s="89"/>
      <c r="IQ61" s="89"/>
      <c r="IR61" s="89"/>
      <c r="IS61" s="89"/>
      <c r="IT61" s="89"/>
      <c r="IU61" s="89"/>
    </row>
    <row r="62" spans="1:255" ht="11.25" customHeight="1" x14ac:dyDescent="0.25">
      <c r="B62" s="18" t="s">
        <v>66</v>
      </c>
      <c r="C62" s="19"/>
      <c r="D62" s="19"/>
      <c r="E62" s="19"/>
      <c r="F62" s="20"/>
      <c r="G62" s="21">
        <f>SUM(G51:G61)</f>
        <v>1748263</v>
      </c>
    </row>
    <row r="63" spans="1:255" ht="11.25" customHeight="1" x14ac:dyDescent="0.25">
      <c r="B63" s="15"/>
      <c r="C63" s="16"/>
      <c r="D63" s="16"/>
      <c r="E63" s="22"/>
      <c r="F63" s="17"/>
      <c r="G63" s="17"/>
    </row>
    <row r="64" spans="1:255" ht="12" customHeight="1" x14ac:dyDescent="0.25">
      <c r="A64" s="5"/>
      <c r="B64" s="101" t="s">
        <v>67</v>
      </c>
      <c r="C64" s="102"/>
      <c r="D64" s="103"/>
      <c r="E64" s="103"/>
      <c r="F64" s="104"/>
      <c r="G64" s="105"/>
    </row>
    <row r="65" spans="1:255" ht="24" customHeight="1" x14ac:dyDescent="0.25">
      <c r="A65" s="5"/>
      <c r="B65" s="106" t="s">
        <v>68</v>
      </c>
      <c r="C65" s="107" t="s">
        <v>53</v>
      </c>
      <c r="D65" s="107" t="s">
        <v>54</v>
      </c>
      <c r="E65" s="106" t="s">
        <v>22</v>
      </c>
      <c r="F65" s="107" t="s">
        <v>23</v>
      </c>
      <c r="G65" s="106" t="s">
        <v>24</v>
      </c>
    </row>
    <row r="66" spans="1:255" s="90" customFormat="1" ht="12" customHeight="1" x14ac:dyDescent="0.25">
      <c r="A66" s="83"/>
      <c r="B66" s="108" t="s">
        <v>107</v>
      </c>
      <c r="C66" s="109" t="s">
        <v>62</v>
      </c>
      <c r="D66" s="109">
        <v>15000</v>
      </c>
      <c r="E66" s="109" t="s">
        <v>108</v>
      </c>
      <c r="F66" s="110">
        <v>10</v>
      </c>
      <c r="G66" s="111">
        <f>(D66*F66)</f>
        <v>150000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  <c r="CO66" s="89"/>
      <c r="CP66" s="89"/>
      <c r="CQ66" s="89"/>
      <c r="CR66" s="89"/>
      <c r="CS66" s="89"/>
      <c r="CT66" s="89"/>
      <c r="CU66" s="89"/>
      <c r="CV66" s="89"/>
      <c r="CW66" s="89"/>
      <c r="CX66" s="89"/>
      <c r="CY66" s="89"/>
      <c r="CZ66" s="89"/>
      <c r="DA66" s="89"/>
      <c r="DB66" s="89"/>
      <c r="DC66" s="89"/>
      <c r="DD66" s="89"/>
      <c r="DE66" s="89"/>
      <c r="DF66" s="89"/>
      <c r="DG66" s="89"/>
      <c r="DH66" s="89"/>
      <c r="DI66" s="89"/>
      <c r="DJ66" s="89"/>
      <c r="DK66" s="89"/>
      <c r="DL66" s="89"/>
      <c r="DM66" s="89"/>
      <c r="DN66" s="89"/>
      <c r="DO66" s="89"/>
      <c r="DP66" s="89"/>
      <c r="DQ66" s="89"/>
      <c r="DR66" s="89"/>
      <c r="DS66" s="89"/>
      <c r="DT66" s="89"/>
      <c r="DU66" s="89"/>
      <c r="DV66" s="89"/>
      <c r="DW66" s="89"/>
      <c r="DX66" s="89"/>
      <c r="DY66" s="89"/>
      <c r="DZ66" s="89"/>
      <c r="EA66" s="89"/>
      <c r="EB66" s="89"/>
      <c r="EC66" s="89"/>
      <c r="ED66" s="89"/>
      <c r="EE66" s="89"/>
      <c r="EF66" s="89"/>
      <c r="EG66" s="89"/>
      <c r="EH66" s="89"/>
      <c r="EI66" s="89"/>
      <c r="EJ66" s="89"/>
      <c r="EK66" s="89"/>
      <c r="EL66" s="89"/>
      <c r="EM66" s="89"/>
      <c r="EN66" s="89"/>
      <c r="EO66" s="89"/>
      <c r="EP66" s="89"/>
      <c r="EQ66" s="89"/>
      <c r="ER66" s="89"/>
      <c r="ES66" s="89"/>
      <c r="ET66" s="89"/>
      <c r="EU66" s="89"/>
      <c r="EV66" s="89"/>
      <c r="EW66" s="89"/>
      <c r="EX66" s="89"/>
      <c r="EY66" s="89"/>
      <c r="EZ66" s="89"/>
      <c r="FA66" s="89"/>
      <c r="FB66" s="89"/>
      <c r="FC66" s="89"/>
      <c r="FD66" s="89"/>
      <c r="FE66" s="89"/>
      <c r="FF66" s="89"/>
      <c r="FG66" s="89"/>
      <c r="FH66" s="89"/>
      <c r="FI66" s="89"/>
      <c r="FJ66" s="89"/>
      <c r="FK66" s="89"/>
      <c r="FL66" s="89"/>
      <c r="FM66" s="89"/>
      <c r="FN66" s="89"/>
      <c r="FO66" s="89"/>
      <c r="FP66" s="89"/>
      <c r="FQ66" s="89"/>
      <c r="FR66" s="89"/>
      <c r="FS66" s="89"/>
      <c r="FT66" s="89"/>
      <c r="FU66" s="89"/>
      <c r="FV66" s="89"/>
      <c r="FW66" s="89"/>
      <c r="FX66" s="89"/>
      <c r="FY66" s="89"/>
      <c r="FZ66" s="89"/>
      <c r="GA66" s="89"/>
      <c r="GB66" s="89"/>
      <c r="GC66" s="89"/>
      <c r="GD66" s="89"/>
      <c r="GE66" s="89"/>
      <c r="GF66" s="89"/>
      <c r="GG66" s="89"/>
      <c r="GH66" s="89"/>
      <c r="GI66" s="89"/>
      <c r="GJ66" s="89"/>
      <c r="GK66" s="89"/>
      <c r="GL66" s="89"/>
      <c r="GM66" s="89"/>
      <c r="GN66" s="89"/>
      <c r="GO66" s="89"/>
      <c r="GP66" s="89"/>
      <c r="GQ66" s="89"/>
      <c r="GR66" s="89"/>
      <c r="GS66" s="89"/>
      <c r="GT66" s="89"/>
      <c r="GU66" s="89"/>
      <c r="GV66" s="89"/>
      <c r="GW66" s="89"/>
      <c r="GX66" s="89"/>
      <c r="GY66" s="89"/>
      <c r="GZ66" s="89"/>
      <c r="HA66" s="89"/>
      <c r="HB66" s="89"/>
      <c r="HC66" s="89"/>
      <c r="HD66" s="89"/>
      <c r="HE66" s="89"/>
      <c r="HF66" s="89"/>
      <c r="HG66" s="89"/>
      <c r="HH66" s="89"/>
      <c r="HI66" s="89"/>
      <c r="HJ66" s="89"/>
      <c r="HK66" s="89"/>
      <c r="HL66" s="89"/>
      <c r="HM66" s="89"/>
      <c r="HN66" s="89"/>
      <c r="HO66" s="89"/>
      <c r="HP66" s="89"/>
      <c r="HQ66" s="89"/>
      <c r="HR66" s="89"/>
      <c r="HS66" s="89"/>
      <c r="HT66" s="89"/>
      <c r="HU66" s="89"/>
      <c r="HV66" s="89"/>
      <c r="HW66" s="89"/>
      <c r="HX66" s="89"/>
      <c r="HY66" s="89"/>
      <c r="HZ66" s="89"/>
      <c r="IA66" s="89"/>
      <c r="IB66" s="89"/>
      <c r="IC66" s="89"/>
      <c r="ID66" s="89"/>
      <c r="IE66" s="89"/>
      <c r="IF66" s="89"/>
      <c r="IG66" s="89"/>
      <c r="IH66" s="89"/>
      <c r="II66" s="89"/>
      <c r="IJ66" s="89"/>
      <c r="IK66" s="89"/>
      <c r="IL66" s="89"/>
      <c r="IM66" s="89"/>
      <c r="IN66" s="89"/>
      <c r="IO66" s="89"/>
      <c r="IP66" s="89"/>
      <c r="IQ66" s="89"/>
      <c r="IR66" s="89"/>
      <c r="IS66" s="89"/>
      <c r="IT66" s="89"/>
      <c r="IU66" s="89"/>
    </row>
    <row r="67" spans="1:255" ht="11.25" customHeight="1" x14ac:dyDescent="0.25">
      <c r="B67" s="18" t="s">
        <v>69</v>
      </c>
      <c r="C67" s="19"/>
      <c r="D67" s="19"/>
      <c r="E67" s="19"/>
      <c r="F67" s="20"/>
      <c r="G67" s="21">
        <f>SUM(G66)</f>
        <v>150000</v>
      </c>
    </row>
    <row r="68" spans="1:255" ht="11.25" customHeight="1" x14ac:dyDescent="0.25">
      <c r="B68" s="39"/>
      <c r="C68" s="39"/>
      <c r="D68" s="39"/>
      <c r="E68" s="39"/>
      <c r="F68" s="40"/>
      <c r="G68" s="40"/>
    </row>
    <row r="69" spans="1:255" ht="11.25" customHeight="1" x14ac:dyDescent="0.25">
      <c r="B69" s="41" t="s">
        <v>70</v>
      </c>
      <c r="C69" s="42"/>
      <c r="D69" s="42"/>
      <c r="E69" s="42"/>
      <c r="F69" s="42"/>
      <c r="G69" s="117">
        <f>G24+G29+G47+G62+G67</f>
        <v>2674263</v>
      </c>
    </row>
    <row r="70" spans="1:255" ht="11.25" customHeight="1" x14ac:dyDescent="0.25">
      <c r="B70" s="43" t="s">
        <v>71</v>
      </c>
      <c r="C70" s="24"/>
      <c r="D70" s="24"/>
      <c r="E70" s="24"/>
      <c r="F70" s="24"/>
      <c r="G70" s="118">
        <f>G69*0.05</f>
        <v>133713.15</v>
      </c>
    </row>
    <row r="71" spans="1:255" ht="11.25" customHeight="1" x14ac:dyDescent="0.25">
      <c r="B71" s="44" t="s">
        <v>72</v>
      </c>
      <c r="C71" s="23"/>
      <c r="D71" s="23"/>
      <c r="E71" s="23"/>
      <c r="F71" s="23"/>
      <c r="G71" s="119">
        <f>G70+G69</f>
        <v>2807976.15</v>
      </c>
    </row>
    <row r="72" spans="1:255" ht="11.25" customHeight="1" x14ac:dyDescent="0.25">
      <c r="B72" s="43" t="s">
        <v>73</v>
      </c>
      <c r="C72" s="24"/>
      <c r="D72" s="24"/>
      <c r="E72" s="24"/>
      <c r="F72" s="24"/>
      <c r="G72" s="118">
        <f>G12</f>
        <v>4575000</v>
      </c>
    </row>
    <row r="73" spans="1:255" ht="11.25" customHeight="1" x14ac:dyDescent="0.25">
      <c r="B73" s="45" t="s">
        <v>74</v>
      </c>
      <c r="C73" s="46"/>
      <c r="D73" s="46"/>
      <c r="E73" s="46"/>
      <c r="F73" s="46"/>
      <c r="G73" s="120">
        <f>G72-G71</f>
        <v>1767023.85</v>
      </c>
    </row>
    <row r="74" spans="1:255" ht="12" customHeight="1" x14ac:dyDescent="0.25">
      <c r="A74" s="36"/>
      <c r="B74" s="37" t="s">
        <v>75</v>
      </c>
      <c r="C74" s="38"/>
      <c r="D74" s="38"/>
      <c r="E74" s="38"/>
      <c r="F74" s="38"/>
      <c r="G74" s="33"/>
    </row>
    <row r="75" spans="1:255" ht="12.75" customHeight="1" thickBot="1" x14ac:dyDescent="0.3">
      <c r="A75" s="36"/>
      <c r="B75" s="47"/>
      <c r="C75" s="38"/>
      <c r="D75" s="38"/>
      <c r="E75" s="38"/>
      <c r="F75" s="38"/>
      <c r="G75" s="33"/>
    </row>
    <row r="76" spans="1:255" ht="12" customHeight="1" x14ac:dyDescent="0.25">
      <c r="A76" s="36"/>
      <c r="B76" s="59" t="s">
        <v>76</v>
      </c>
      <c r="C76" s="60"/>
      <c r="D76" s="60"/>
      <c r="E76" s="60"/>
      <c r="F76" s="61"/>
      <c r="G76" s="33"/>
    </row>
    <row r="77" spans="1:255" ht="12" customHeight="1" x14ac:dyDescent="0.25">
      <c r="A77" s="36"/>
      <c r="B77" s="62" t="s">
        <v>77</v>
      </c>
      <c r="C77" s="35"/>
      <c r="D77" s="35"/>
      <c r="E77" s="35"/>
      <c r="F77" s="63"/>
      <c r="G77" s="33"/>
    </row>
    <row r="78" spans="1:255" ht="12" customHeight="1" x14ac:dyDescent="0.25">
      <c r="A78" s="36"/>
      <c r="B78" s="62" t="s">
        <v>78</v>
      </c>
      <c r="C78" s="35"/>
      <c r="D78" s="35"/>
      <c r="E78" s="35"/>
      <c r="F78" s="63"/>
      <c r="G78" s="33"/>
    </row>
    <row r="79" spans="1:255" ht="12" customHeight="1" x14ac:dyDescent="0.25">
      <c r="A79" s="36"/>
      <c r="B79" s="62" t="s">
        <v>79</v>
      </c>
      <c r="C79" s="35"/>
      <c r="D79" s="35"/>
      <c r="E79" s="35"/>
      <c r="F79" s="63"/>
      <c r="G79" s="33"/>
    </row>
    <row r="80" spans="1:255" ht="12" customHeight="1" x14ac:dyDescent="0.25">
      <c r="A80" s="36"/>
      <c r="B80" s="62" t="s">
        <v>80</v>
      </c>
      <c r="C80" s="35"/>
      <c r="D80" s="35"/>
      <c r="E80" s="35"/>
      <c r="F80" s="63"/>
      <c r="G80" s="33"/>
    </row>
    <row r="81" spans="1:7" ht="12" customHeight="1" x14ac:dyDescent="0.25">
      <c r="A81" s="36"/>
      <c r="B81" s="62" t="s">
        <v>81</v>
      </c>
      <c r="C81" s="35"/>
      <c r="D81" s="35"/>
      <c r="E81" s="35"/>
      <c r="F81" s="63"/>
      <c r="G81" s="33"/>
    </row>
    <row r="82" spans="1:7" ht="12.75" customHeight="1" thickBot="1" x14ac:dyDescent="0.3">
      <c r="A82" s="36"/>
      <c r="B82" s="64" t="s">
        <v>82</v>
      </c>
      <c r="C82" s="65"/>
      <c r="D82" s="65"/>
      <c r="E82" s="65"/>
      <c r="F82" s="66"/>
      <c r="G82" s="33"/>
    </row>
    <row r="83" spans="1:7" ht="12.75" customHeight="1" x14ac:dyDescent="0.25">
      <c r="A83" s="36"/>
      <c r="B83" s="57"/>
      <c r="C83" s="35"/>
      <c r="D83" s="35"/>
      <c r="E83" s="35"/>
      <c r="F83" s="35"/>
      <c r="G83" s="33"/>
    </row>
    <row r="84" spans="1:7" ht="15" customHeight="1" thickBot="1" x14ac:dyDescent="0.3">
      <c r="A84" s="36"/>
      <c r="B84" s="77" t="s">
        <v>83</v>
      </c>
      <c r="C84" s="78"/>
      <c r="D84" s="56"/>
      <c r="E84" s="26"/>
      <c r="F84" s="26"/>
      <c r="G84" s="33"/>
    </row>
    <row r="85" spans="1:7" ht="12" customHeight="1" x14ac:dyDescent="0.25">
      <c r="A85" s="36"/>
      <c r="B85" s="49" t="s">
        <v>68</v>
      </c>
      <c r="C85" s="27" t="s">
        <v>84</v>
      </c>
      <c r="D85" s="50" t="s">
        <v>85</v>
      </c>
      <c r="E85" s="26"/>
      <c r="F85" s="26"/>
      <c r="G85" s="33"/>
    </row>
    <row r="86" spans="1:7" ht="12" customHeight="1" x14ac:dyDescent="0.25">
      <c r="A86" s="36"/>
      <c r="B86" s="51" t="s">
        <v>86</v>
      </c>
      <c r="C86" s="28">
        <v>160000</v>
      </c>
      <c r="D86" s="52">
        <f>(C86/C92)</f>
        <v>6.5024949260219275E-2</v>
      </c>
      <c r="E86" s="26"/>
      <c r="F86" s="26"/>
      <c r="G86" s="33"/>
    </row>
    <row r="87" spans="1:7" ht="12" customHeight="1" x14ac:dyDescent="0.25">
      <c r="A87" s="36"/>
      <c r="B87" s="51" t="s">
        <v>87</v>
      </c>
      <c r="C87" s="29">
        <v>0</v>
      </c>
      <c r="D87" s="52">
        <v>0</v>
      </c>
      <c r="E87" s="26"/>
      <c r="F87" s="26"/>
      <c r="G87" s="33"/>
    </row>
    <row r="88" spans="1:7" ht="12" customHeight="1" x14ac:dyDescent="0.25">
      <c r="A88" s="36"/>
      <c r="B88" s="51" t="s">
        <v>88</v>
      </c>
      <c r="C88" s="28">
        <v>432100</v>
      </c>
      <c r="D88" s="52">
        <f>(C88/C92)</f>
        <v>0.17560800359587969</v>
      </c>
      <c r="E88" s="26"/>
      <c r="F88" s="26"/>
      <c r="G88" s="33"/>
    </row>
    <row r="89" spans="1:7" ht="12" customHeight="1" x14ac:dyDescent="0.25">
      <c r="A89" s="36"/>
      <c r="B89" s="51" t="s">
        <v>52</v>
      </c>
      <c r="C89" s="28">
        <v>1631323</v>
      </c>
      <c r="D89" s="52">
        <f>(C89/C92)</f>
        <v>0.66297934563767935</v>
      </c>
      <c r="E89" s="26"/>
      <c r="F89" s="26"/>
      <c r="G89" s="33"/>
    </row>
    <row r="90" spans="1:7" ht="12" customHeight="1" x14ac:dyDescent="0.25">
      <c r="A90" s="36"/>
      <c r="B90" s="51" t="s">
        <v>89</v>
      </c>
      <c r="C90" s="30">
        <v>120000</v>
      </c>
      <c r="D90" s="52">
        <f>(C90/C92)</f>
        <v>4.876871194516446E-2</v>
      </c>
      <c r="E90" s="32"/>
      <c r="F90" s="32"/>
      <c r="G90" s="33"/>
    </row>
    <row r="91" spans="1:7" ht="12" customHeight="1" x14ac:dyDescent="0.25">
      <c r="A91" s="36"/>
      <c r="B91" s="51" t="s">
        <v>90</v>
      </c>
      <c r="C91" s="30">
        <v>117171</v>
      </c>
      <c r="D91" s="52">
        <f>(C91/C92)</f>
        <v>4.7618989561057208E-2</v>
      </c>
      <c r="E91" s="32"/>
      <c r="F91" s="32"/>
      <c r="G91" s="33"/>
    </row>
    <row r="92" spans="1:7" ht="12.75" customHeight="1" thickBot="1" x14ac:dyDescent="0.3">
      <c r="A92" s="36"/>
      <c r="B92" s="53" t="s">
        <v>91</v>
      </c>
      <c r="C92" s="54">
        <f>SUM(C86:C91)</f>
        <v>2460594</v>
      </c>
      <c r="D92" s="55">
        <f>SUM(D86:D91)</f>
        <v>1</v>
      </c>
      <c r="E92" s="32"/>
      <c r="F92" s="32"/>
      <c r="G92" s="33"/>
    </row>
    <row r="93" spans="1:7" ht="12" customHeight="1" x14ac:dyDescent="0.25">
      <c r="A93" s="36"/>
      <c r="B93" s="47"/>
      <c r="C93" s="38"/>
      <c r="D93" s="38"/>
      <c r="E93" s="38"/>
      <c r="F93" s="38"/>
      <c r="G93" s="33"/>
    </row>
    <row r="94" spans="1:7" ht="12.75" customHeight="1" x14ac:dyDescent="0.25">
      <c r="A94" s="36"/>
      <c r="B94" s="48"/>
      <c r="C94" s="38"/>
      <c r="D94" s="38"/>
      <c r="E94" s="38"/>
      <c r="F94" s="38"/>
      <c r="G94" s="33"/>
    </row>
    <row r="95" spans="1:7" ht="12" customHeight="1" thickBot="1" x14ac:dyDescent="0.3">
      <c r="A95" s="25"/>
      <c r="B95" s="68"/>
      <c r="C95" s="69" t="s">
        <v>92</v>
      </c>
      <c r="D95" s="70"/>
      <c r="E95" s="71"/>
      <c r="F95" s="31"/>
      <c r="G95" s="33"/>
    </row>
    <row r="96" spans="1:7" ht="12" customHeight="1" x14ac:dyDescent="0.25">
      <c r="A96" s="36"/>
      <c r="B96" s="72" t="s">
        <v>93</v>
      </c>
      <c r="C96" s="73">
        <v>130</v>
      </c>
      <c r="D96" s="73">
        <v>150</v>
      </c>
      <c r="E96" s="74">
        <v>170</v>
      </c>
      <c r="F96" s="67"/>
      <c r="G96" s="34"/>
    </row>
    <row r="97" spans="1:7" ht="12.75" customHeight="1" thickBot="1" x14ac:dyDescent="0.3">
      <c r="A97" s="36"/>
      <c r="B97" s="53" t="s">
        <v>94</v>
      </c>
      <c r="C97" s="54">
        <f>(G71/C96)</f>
        <v>21599.816538461539</v>
      </c>
      <c r="D97" s="54">
        <f>(G71/D96)</f>
        <v>18719.841</v>
      </c>
      <c r="E97" s="75">
        <f>(G71/E96)</f>
        <v>16517.506764705882</v>
      </c>
      <c r="F97" s="67"/>
      <c r="G97" s="34"/>
    </row>
    <row r="98" spans="1:7" ht="15.6" customHeight="1" x14ac:dyDescent="0.25">
      <c r="A98" s="36"/>
      <c r="B98" s="58" t="s">
        <v>95</v>
      </c>
      <c r="C98" s="35"/>
      <c r="D98" s="35"/>
      <c r="E98" s="35"/>
      <c r="F98" s="35"/>
      <c r="G98" s="35"/>
    </row>
  </sheetData>
  <mergeCells count="9">
    <mergeCell ref="B84:C8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MAIZ GRANO</vt:lpstr>
      <vt:lpstr>'MAIZ GRANO'!Área_de_impresión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2022-06-17T11:59:58Z</cp:lastPrinted>
  <dcterms:created xsi:type="dcterms:W3CDTF">2020-11-27T12:49:26Z</dcterms:created>
  <dcterms:modified xsi:type="dcterms:W3CDTF">2023-02-15T16:09:35Z</dcterms:modified>
</cp:coreProperties>
</file>