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"/>
    </mc:Choice>
  </mc:AlternateContent>
  <bookViews>
    <workbookView xWindow="0" yWindow="0" windowWidth="28800" windowHeight="18000"/>
  </bookViews>
  <sheets>
    <sheet name="MELON TUNA" sheetId="1" r:id="rId1"/>
  </sheets>
  <definedNames>
    <definedName name="_xlnm.Print_Area" localSheetId="0">'MELON TUNA'!$A$1:$G$122</definedName>
  </definedNames>
  <calcPr calcId="162913"/>
</workbook>
</file>

<file path=xl/calcChain.xml><?xml version="1.0" encoding="utf-8"?>
<calcChain xmlns="http://schemas.openxmlformats.org/spreadsheetml/2006/main">
  <c r="G52" i="1" l="1"/>
  <c r="G87" i="1" l="1"/>
  <c r="G86" i="1" l="1"/>
  <c r="G43" i="1" l="1"/>
  <c r="G73" i="1"/>
  <c r="G76" i="1"/>
  <c r="G75" i="1"/>
  <c r="G67" i="1"/>
  <c r="G68" i="1"/>
  <c r="G69" i="1"/>
  <c r="G70" i="1"/>
  <c r="G71" i="1"/>
  <c r="G74" i="1"/>
  <c r="G65" i="1"/>
  <c r="G78" i="1"/>
  <c r="G79" i="1"/>
  <c r="G80" i="1"/>
  <c r="G81" i="1"/>
  <c r="G60" i="1"/>
  <c r="G61" i="1"/>
  <c r="G62" i="1"/>
  <c r="G63" i="1"/>
  <c r="G64" i="1"/>
  <c r="G59" i="1"/>
  <c r="G82" i="1" l="1"/>
  <c r="C113" i="1" s="1"/>
  <c r="G90" i="1"/>
  <c r="G51" i="1"/>
  <c r="G50" i="1"/>
  <c r="G49" i="1"/>
  <c r="G48" i="1"/>
  <c r="G44" i="1"/>
  <c r="C111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3" i="1"/>
  <c r="G39" i="1" l="1"/>
  <c r="G92" i="1" s="1"/>
  <c r="C112" i="1"/>
  <c r="C114" i="1"/>
  <c r="C110" i="1" l="1"/>
  <c r="G95" i="1"/>
  <c r="G93" i="1" l="1"/>
  <c r="C115" i="1" l="1"/>
  <c r="C116" i="1" s="1"/>
  <c r="D111" i="1" s="1"/>
  <c r="G94" i="1"/>
  <c r="G96" i="1" s="1"/>
  <c r="D110" i="1" l="1"/>
  <c r="D113" i="1"/>
  <c r="D112" i="1"/>
  <c r="D114" i="1"/>
  <c r="D115" i="1"/>
  <c r="D121" i="1"/>
  <c r="C121" i="1"/>
  <c r="E121" i="1"/>
  <c r="D116" i="1" l="1"/>
</calcChain>
</file>

<file path=xl/sharedStrings.xml><?xml version="1.0" encoding="utf-8"?>
<sst xmlns="http://schemas.openxmlformats.org/spreadsheetml/2006/main" count="246" uniqueCount="144">
  <si>
    <t>RUBRO O CULTIVO</t>
  </si>
  <si>
    <t>VARIEDAD</t>
  </si>
  <si>
    <t>FECHA ESTIMADA  PRECIO VENTA</t>
  </si>
  <si>
    <t>Medio</t>
  </si>
  <si>
    <t>REGIÓN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</si>
  <si>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</si>
  <si>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</si>
  <si>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</si>
  <si>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</si>
  <si>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</si>
  <si>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</si>
  <si>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</si>
  <si>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</si>
  <si>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</si>
  <si>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</si>
  <si>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</si>
  <si>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</si>
  <si>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</si>
  <si>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</si>
  <si>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</si>
  <si>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</si>
  <si>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</si>
  <si>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</si>
  <si>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</si>
  <si>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</si>
  <si>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</si>
  <si>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</si>
  <si>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</si>
  <si>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</si>
  <si>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</si>
  <si>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</si>
  <si>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</si>
  <si>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</si>
  <si>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</si>
  <si>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</si>
  <si>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</si>
  <si>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</si>
  <si>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</si>
  <si>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</si>
  <si>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</si>
  <si>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</si>
  <si>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</si>
  <si>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</si>
  <si>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</si>
  <si>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</si>
  <si>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</si>
  <si>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</si>
  <si>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</si>
  <si>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</si>
  <si>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</si>
  <si>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</si>
  <si>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</si>
  <si>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</si>
  <si>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</si>
  <si>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Doñihue</t>
  </si>
  <si>
    <t>FUNGICIDAS</t>
  </si>
  <si>
    <t xml:space="preserve"> </t>
  </si>
  <si>
    <t xml:space="preserve">NUMH DE MIEL </t>
  </si>
  <si>
    <t>NIVEL TECNOLOGICO</t>
  </si>
  <si>
    <t>Lib. B. O'Higgins</t>
  </si>
  <si>
    <t>ÁREA</t>
  </si>
  <si>
    <t>Todas</t>
  </si>
  <si>
    <t>Noviembre</t>
  </si>
  <si>
    <t>Mercado mayorista</t>
  </si>
  <si>
    <t>Diciembre</t>
  </si>
  <si>
    <t>Heladas, lluvia extemporánea, sequía</t>
  </si>
  <si>
    <t>Septiembre</t>
  </si>
  <si>
    <t>Instalación de plástico y horquillas</t>
  </si>
  <si>
    <t>Riego pre-transplante</t>
  </si>
  <si>
    <t>Plantación</t>
  </si>
  <si>
    <t>Aplicación de fungicida</t>
  </si>
  <si>
    <t>Paleo de acequias</t>
  </si>
  <si>
    <t>Riegos (2)</t>
  </si>
  <si>
    <t>Aporca</t>
  </si>
  <si>
    <t>Octubre</t>
  </si>
  <si>
    <t>Aplicación bioestimulante foliar</t>
  </si>
  <si>
    <t xml:space="preserve">Limpia manual </t>
  </si>
  <si>
    <t>Octubre - Noviembre</t>
  </si>
  <si>
    <t>Aplicación de insecticida</t>
  </si>
  <si>
    <t>Octubre - Diciembre</t>
  </si>
  <si>
    <t>Arreglo de guías</t>
  </si>
  <si>
    <t>Limpia manual</t>
  </si>
  <si>
    <t>Noviembre - Diciembre</t>
  </si>
  <si>
    <t>Aplicación de acaricida - bioestimulante</t>
  </si>
  <si>
    <t>Enero</t>
  </si>
  <si>
    <t>Corta y acarreo</t>
  </si>
  <si>
    <t>Retiro de mulch</t>
  </si>
  <si>
    <t>Rastraje (2)</t>
  </si>
  <si>
    <t>Surqueadura</t>
  </si>
  <si>
    <t>Acequiadura</t>
  </si>
  <si>
    <t>Superfosfato triple</t>
  </si>
  <si>
    <t>Fosfimax 40-20</t>
  </si>
  <si>
    <t>Nitrato de potasio</t>
  </si>
  <si>
    <t>Muriato de potasio</t>
  </si>
  <si>
    <t>Nitrato de calcio</t>
  </si>
  <si>
    <t>Diciembre - Enero</t>
  </si>
  <si>
    <t>Previcur Energy 840 SL</t>
  </si>
  <si>
    <t>Amistar Top</t>
  </si>
  <si>
    <t>Septiembre - Diciembre</t>
  </si>
  <si>
    <t>Topas 200 EW</t>
  </si>
  <si>
    <t>Septiembre - Noviembre</t>
  </si>
  <si>
    <t>Nutrifarm Size Up</t>
  </si>
  <si>
    <t>Flower Power</t>
  </si>
  <si>
    <t>Polietileno 0.03 micrones 1,2 mts</t>
  </si>
  <si>
    <t>Plantines (speedling)</t>
  </si>
  <si>
    <t xml:space="preserve"> kg </t>
  </si>
  <si>
    <t xml:space="preserve"> Kg </t>
  </si>
  <si>
    <t>Agosto</t>
  </si>
  <si>
    <t>Flete</t>
  </si>
  <si>
    <t>Otros gastos de venta</t>
  </si>
  <si>
    <t>ESCENARIOS COSTO UNITARIO  ($/Ha)</t>
  </si>
  <si>
    <t>Rendimiento (unidades/hà)</t>
  </si>
  <si>
    <t>Costo unitario ($/unidad) (*)</t>
  </si>
  <si>
    <t>Timorex</t>
  </si>
  <si>
    <t>kg</t>
  </si>
  <si>
    <t>RENDIMIENTO (Unidades/Há.)</t>
  </si>
  <si>
    <t>Subtotal maquinaria</t>
  </si>
  <si>
    <t>Octubre- Noviembre - Diciembre</t>
  </si>
  <si>
    <t>Colmenas</t>
  </si>
  <si>
    <t>Septiembre - Octubre</t>
  </si>
  <si>
    <t>PRECIO ESPERADO ($/unidad)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</si>
  <si>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</si>
  <si>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</si>
  <si>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Basfoliar Algae SL</t>
  </si>
  <si>
    <t xml:space="preserve">Polietileno </t>
  </si>
  <si>
    <t>SEMILLAS O PLANTAS MELON</t>
  </si>
  <si>
    <t>Urea Granulada</t>
  </si>
  <si>
    <t>Aliette 80 WP</t>
  </si>
  <si>
    <t>Actara 25 WG</t>
  </si>
  <si>
    <t xml:space="preserve">ciromas 75% WP
</t>
  </si>
  <si>
    <t>Karate Zeon</t>
  </si>
  <si>
    <t>Vertimec 018 ec</t>
  </si>
  <si>
    <t>Bactive NPK</t>
  </si>
  <si>
    <t>L</t>
  </si>
  <si>
    <t>u</t>
  </si>
  <si>
    <t xml:space="preserve"> rollos</t>
  </si>
  <si>
    <t>Noviembre -Diciembre</t>
  </si>
  <si>
    <t>3. Los insumos aplicados (tipo y dosis) son referenciales y deben correspoder al territorio en particular</t>
  </si>
  <si>
    <t>4. El costo de la maquinaria incluye costo del operador, combustible y  arriendo de la maquinaria propiamente tal</t>
  </si>
  <si>
    <t>5. El  costo de la mano de obra incluye impuestos e  imposiciones</t>
  </si>
  <si>
    <t>6. Densidad de plantacion 2 m x 0,5 m.</t>
  </si>
  <si>
    <t>Septiembre-Diciembre</t>
  </si>
  <si>
    <t>Escarificado</t>
  </si>
  <si>
    <t>MELON 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</si>
</sst>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9"/>
      <color rgb="FF000000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6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vertical="center" wrapText="1"/>
    </xf>
    <xf numFmtId="49" fontId="2" fillId="4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/>
    <xf numFmtId="0" fontId="1" fillId="2" borderId="16" xfId="0" applyFont="1" applyFill="1" applyBorder="1" applyAlignment="1"/>
    <xf numFmtId="49" fontId="3" fillId="3" borderId="35" xfId="0" applyNumberFormat="1" applyFont="1" applyFill="1" applyBorder="1" applyAlignment="1">
      <alignment vertical="center"/>
    </xf>
    <xf numFmtId="0" fontId="3" fillId="3" borderId="35" xfId="0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167" fontId="2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/>
    <xf numFmtId="49" fontId="5" fillId="2" borderId="27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1" fillId="2" borderId="28" xfId="0" applyNumberFormat="1" applyFont="1" applyFill="1" applyBorder="1" applyAlignment="1"/>
    <xf numFmtId="168" fontId="5" fillId="2" borderId="6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/>
    </xf>
    <xf numFmtId="49" fontId="5" fillId="6" borderId="29" xfId="0" applyNumberFormat="1" applyFont="1" applyFill="1" applyBorder="1" applyAlignment="1">
      <alignment vertical="center"/>
    </xf>
    <xf numFmtId="168" fontId="5" fillId="6" borderId="30" xfId="0" applyNumberFormat="1" applyFont="1" applyFill="1" applyBorder="1" applyAlignment="1">
      <alignment vertical="center"/>
    </xf>
    <xf numFmtId="9" fontId="5" fillId="6" borderId="31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49" fontId="5" fillId="6" borderId="32" xfId="0" applyNumberFormat="1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167" fontId="5" fillId="2" borderId="16" xfId="0" applyNumberFormat="1" applyFont="1" applyFill="1" applyBorder="1" applyAlignment="1">
      <alignment vertical="center"/>
    </xf>
    <xf numFmtId="168" fontId="5" fillId="6" borderId="3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41" fontId="5" fillId="6" borderId="33" xfId="1" applyFont="1" applyFill="1" applyBorder="1" applyAlignment="1">
      <alignment vertical="center"/>
    </xf>
    <xf numFmtId="41" fontId="5" fillId="6" borderId="34" xfId="1" applyFont="1" applyFill="1" applyBorder="1" applyAlignment="1">
      <alignment horizontal="center" vertical="center" wrapText="1"/>
    </xf>
    <xf numFmtId="0" fontId="1" fillId="2" borderId="39" xfId="0" applyFont="1" applyFill="1" applyBorder="1" applyAlignment="1"/>
    <xf numFmtId="49" fontId="5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1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6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/>
    <xf numFmtId="49" fontId="5" fillId="6" borderId="48" xfId="0" applyNumberFormat="1" applyFont="1" applyFill="1" applyBorder="1" applyAlignment="1">
      <alignment vertical="center"/>
    </xf>
    <xf numFmtId="49" fontId="5" fillId="6" borderId="38" xfId="0" applyNumberFormat="1" applyFont="1" applyFill="1" applyBorder="1" applyAlignment="1">
      <alignment vertical="center"/>
    </xf>
    <xf numFmtId="49" fontId="1" fillId="6" borderId="49" xfId="0" applyNumberFormat="1" applyFont="1" applyFill="1" applyBorder="1" applyAlignment="1"/>
    <xf numFmtId="0" fontId="1" fillId="7" borderId="52" xfId="0" applyFont="1" applyFill="1" applyBorder="1" applyAlignment="1"/>
    <xf numFmtId="0" fontId="2" fillId="7" borderId="50" xfId="0" applyFont="1" applyFill="1" applyBorder="1" applyAlignment="1">
      <alignment vertical="center"/>
    </xf>
    <xf numFmtId="49" fontId="7" fillId="7" borderId="51" xfId="0" applyNumberFormat="1" applyFont="1" applyFill="1" applyBorder="1" applyAlignment="1">
      <alignment vertical="center"/>
    </xf>
    <xf numFmtId="0" fontId="2" fillId="7" borderId="51" xfId="0" applyFont="1" applyFill="1" applyBorder="1" applyAlignment="1">
      <alignment vertical="center"/>
    </xf>
    <xf numFmtId="0" fontId="2" fillId="7" borderId="52" xfId="0" applyFont="1" applyFill="1" applyBorder="1" applyAlignment="1">
      <alignment horizontal="center" vertical="center" wrapText="1"/>
    </xf>
    <xf numFmtId="49" fontId="7" fillId="7" borderId="50" xfId="0" applyNumberFormat="1" applyFont="1" applyFill="1" applyBorder="1" applyAlignment="1">
      <alignment vertical="center"/>
    </xf>
    <xf numFmtId="49" fontId="7" fillId="7" borderId="51" xfId="0" applyNumberFormat="1" applyFont="1" applyFill="1" applyBorder="1" applyAlignment="1">
      <alignment vertical="center"/>
    </xf>
    <xf numFmtId="0" fontId="0" fillId="2" borderId="4" xfId="0" applyFill="1" applyBorder="1"/>
    <xf numFmtId="3" fontId="9" fillId="0" borderId="53" xfId="0" applyNumberFormat="1" applyFont="1" applyBorder="1" applyAlignment="1">
      <alignment horizontal="right"/>
    </xf>
    <xf numFmtId="0" fontId="1" fillId="2" borderId="7" xfId="0" applyFont="1" applyFill="1" applyBorder="1"/>
    <xf numFmtId="49" fontId="3" fillId="3" borderId="36" xfId="0" applyNumberFormat="1" applyFont="1" applyFill="1" applyBorder="1" applyAlignment="1">
      <alignment horizontal="left" wrapText="1"/>
    </xf>
    <xf numFmtId="49" fontId="3" fillId="3" borderId="37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49" fontId="1" fillId="2" borderId="5" xfId="0" applyNumberFormat="1" applyFont="1" applyFill="1" applyBorder="1" applyAlignment="1">
      <alignment vertical="center" wrapText="1"/>
    </xf>
    <xf numFmtId="49" fontId="1" fillId="2" borderId="36" xfId="0" applyNumberFormat="1" applyFont="1" applyFill="1" applyBorder="1" applyAlignment="1">
      <alignment vertical="center" wrapText="1"/>
    </xf>
    <xf numFmtId="49" fontId="1" fillId="2" borderId="37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3" fontId="9" fillId="0" borderId="53" xfId="0" applyNumberFormat="1" applyFont="1" applyBorder="1" applyAlignment="1">
      <alignment horizontal="right" wrapText="1"/>
    </xf>
    <xf numFmtId="49" fontId="1" fillId="2" borderId="36" xfId="0" applyNumberFormat="1" applyFont="1" applyFill="1" applyBorder="1" applyAlignment="1">
      <alignment vertical="center"/>
    </xf>
    <xf numFmtId="49" fontId="1" fillId="2" borderId="37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10" fillId="2" borderId="8" xfId="0" applyFont="1" applyFill="1" applyBorder="1" applyAlignment="1">
      <alignment wrapText="1"/>
    </xf>
    <xf numFmtId="14" fontId="10" fillId="2" borderId="9" xfId="0" applyNumberFormat="1" applyFont="1" applyFill="1" applyBorder="1" applyAlignment="1"/>
    <xf numFmtId="0" fontId="10" fillId="2" borderId="3" xfId="0" applyFont="1" applyFill="1" applyBorder="1" applyAlignment="1"/>
    <xf numFmtId="0" fontId="10" fillId="2" borderId="9" xfId="0" applyFont="1" applyFill="1" applyBorder="1" applyAlignment="1"/>
    <xf numFmtId="0" fontId="10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10" xfId="0" applyFont="1" applyFill="1" applyBorder="1" applyAlignment="1"/>
    <xf numFmtId="49" fontId="11" fillId="3" borderId="6" xfId="0" applyNumberFormat="1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0" fillId="2" borderId="11" xfId="0" applyFont="1" applyFill="1" applyBorder="1" applyAlignment="1"/>
    <xf numFmtId="0" fontId="10" fillId="2" borderId="12" xfId="0" applyFont="1" applyFill="1" applyBorder="1" applyAlignment="1">
      <alignment horizontal="left"/>
    </xf>
    <xf numFmtId="0" fontId="10" fillId="2" borderId="12" xfId="0" applyFont="1" applyFill="1" applyBorder="1" applyAlignment="1"/>
    <xf numFmtId="0" fontId="10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0" fontId="1" fillId="2" borderId="2" xfId="0" applyFont="1" applyFill="1" applyBorder="1" applyAlignment="1">
      <alignment horizontal="right" vertical="center"/>
    </xf>
    <xf numFmtId="0" fontId="0" fillId="0" borderId="4" xfId="0" applyFill="1" applyBorder="1"/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0" fontId="0" fillId="2" borderId="17" xfId="0" applyFont="1" applyFill="1" applyBorder="1" applyAlignment="1"/>
    <xf numFmtId="0" fontId="3" fillId="3" borderId="35" xfId="0" applyFont="1" applyFill="1" applyBorder="1" applyAlignment="1">
      <alignment vertical="center"/>
    </xf>
    <xf numFmtId="3" fontId="3" fillId="3" borderId="35" xfId="0" applyNumberFormat="1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0" fillId="2" borderId="15" xfId="0" applyFont="1" applyFill="1" applyBorder="1" applyAlignment="1"/>
    <xf numFmtId="3" fontId="10" fillId="2" borderId="15" xfId="0" applyNumberFormat="1" applyFont="1" applyFill="1" applyBorder="1" applyAlignment="1"/>
    <xf numFmtId="0" fontId="5" fillId="0" borderId="13" xfId="0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0" fontId="10" fillId="2" borderId="18" xfId="0" applyFont="1" applyFill="1" applyBorder="1" applyAlignment="1"/>
    <xf numFmtId="3" fontId="10" fillId="2" borderId="18" xfId="0" applyNumberFormat="1" applyFont="1" applyFill="1" applyBorder="1" applyAlignment="1"/>
    <xf numFmtId="49" fontId="14" fillId="4" borderId="19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vertical="center"/>
    </xf>
    <xf numFmtId="167" fontId="14" fillId="4" borderId="21" xfId="0" applyNumberFormat="1" applyFont="1" applyFill="1" applyBorder="1" applyAlignment="1">
      <alignment vertical="center"/>
    </xf>
    <xf numFmtId="49" fontId="14" fillId="3" borderId="22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7" fontId="14" fillId="3" borderId="23" xfId="0" applyNumberFormat="1" applyFont="1" applyFill="1" applyBorder="1" applyAlignment="1">
      <alignment vertical="center"/>
    </xf>
    <xf numFmtId="49" fontId="14" fillId="4" borderId="22" xfId="0" applyNumberFormat="1" applyFont="1" applyFill="1" applyBorder="1" applyAlignment="1">
      <alignment vertical="center"/>
    </xf>
    <xf numFmtId="0" fontId="14" fillId="4" borderId="13" xfId="0" applyFont="1" applyFill="1" applyBorder="1" applyAlignment="1">
      <alignment vertical="center"/>
    </xf>
    <xf numFmtId="167" fontId="14" fillId="4" borderId="23" xfId="0" applyNumberFormat="1" applyFont="1" applyFill="1" applyBorder="1" applyAlignment="1">
      <alignment vertical="center"/>
    </xf>
    <xf numFmtId="49" fontId="14" fillId="4" borderId="24" xfId="0" applyNumberFormat="1" applyFont="1" applyFill="1" applyBorder="1" applyAlignment="1">
      <alignment vertical="center"/>
    </xf>
    <xf numFmtId="0" fontId="15" fillId="4" borderId="25" xfId="0" applyFont="1" applyFill="1" applyBorder="1" applyAlignment="1">
      <alignment vertical="center"/>
    </xf>
    <xf numFmtId="167" fontId="14" fillId="9" borderId="2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167" fontId="14" fillId="2" borderId="16" xfId="0" applyNumberFormat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0</xdr:rowOff>
    </xdr:from>
    <xdr:to>
      <xdr:col>7</xdr:col>
      <xdr:colOff>16144</xdr:colOff>
      <xdr:row>8</xdr:row>
      <xdr:rowOff>97769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0"/>
          <a:ext cx="7229153" cy="164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2"/>
  <sheetViews>
    <sheetView showGridLines="0" tabSelected="1" topLeftCell="B1" zoomScale="118" zoomScaleNormal="118" workbookViewId="0">
      <selection activeCell="D10" sqref="D10"/>
    </sheetView>
  </sheetViews>
  <sheetFormatPr baseColWidth="10" defaultColWidth="10.85546875" defaultRowHeight="11.25" customHeight="1" x14ac:dyDescent="0.25"/>
  <cols>
    <col min="1" max="1" width="4.42578125" style="3" customWidth="1"/>
    <col min="2" max="3" width="22.5703125" style="3" customWidth="1"/>
    <col min="4" max="4" width="8.28515625" style="3" customWidth="1"/>
    <col min="5" max="5" width="21.5703125" style="41" customWidth="1"/>
    <col min="6" max="6" width="9.7109375" style="3" customWidth="1"/>
    <col min="7" max="7" width="21.85546875" style="3" customWidth="1"/>
    <col min="8" max="255" width="10.85546875" style="3" customWidth="1"/>
    <col min="256" max="16384" width="10.85546875" style="4"/>
  </cols>
  <sheetData>
    <row r="1" spans="1:255" ht="15" customHeight="1" x14ac:dyDescent="0.25">
      <c r="A1" s="1"/>
      <c r="B1" s="1"/>
      <c r="C1" s="1"/>
      <c r="D1" s="1"/>
      <c r="E1" s="2"/>
      <c r="F1" s="1"/>
      <c r="G1" s="1"/>
    </row>
    <row r="2" spans="1:255" ht="15" customHeight="1" x14ac:dyDescent="0.25">
      <c r="A2" s="1"/>
      <c r="B2" s="1"/>
      <c r="C2" s="1"/>
      <c r="D2" s="1"/>
      <c r="E2" s="2"/>
      <c r="F2" s="1"/>
      <c r="G2" s="1"/>
    </row>
    <row r="3" spans="1:255" ht="15" customHeight="1" x14ac:dyDescent="0.25">
      <c r="A3" s="1"/>
      <c r="B3" s="1"/>
      <c r="C3" s="1"/>
      <c r="D3" s="1"/>
      <c r="E3" s="2"/>
      <c r="F3" s="1"/>
      <c r="G3" s="1"/>
    </row>
    <row r="4" spans="1:255" ht="15" customHeight="1" x14ac:dyDescent="0.25">
      <c r="A4" s="1"/>
      <c r="B4" s="1"/>
      <c r="C4" s="1"/>
      <c r="D4" s="1"/>
      <c r="E4" s="2"/>
      <c r="F4" s="1"/>
    </row>
    <row r="5" spans="1:255" ht="15" customHeight="1" x14ac:dyDescent="0.25">
      <c r="A5" s="1"/>
      <c r="B5" s="1"/>
      <c r="C5" s="1"/>
      <c r="D5" s="1"/>
      <c r="E5" s="2"/>
      <c r="F5" s="1"/>
    </row>
    <row r="6" spans="1:255" ht="15" customHeight="1" x14ac:dyDescent="0.25">
      <c r="A6" s="1"/>
      <c r="B6" s="1"/>
      <c r="C6" s="1"/>
      <c r="D6" s="1"/>
      <c r="E6" s="2"/>
      <c r="F6" s="1"/>
    </row>
    <row r="7" spans="1:255" ht="15" customHeight="1" x14ac:dyDescent="0.25">
      <c r="A7" s="1"/>
      <c r="B7" s="1"/>
      <c r="C7" s="1"/>
      <c r="D7" s="1"/>
      <c r="E7" s="2"/>
      <c r="F7" s="1"/>
    </row>
    <row r="8" spans="1:255" ht="15" customHeight="1" x14ac:dyDescent="0.25">
      <c r="A8" s="1"/>
      <c r="B8" s="1"/>
      <c r="C8" s="1"/>
      <c r="D8" s="1"/>
      <c r="E8" s="2"/>
      <c r="F8" s="1"/>
      <c r="G8" s="1"/>
    </row>
    <row r="9" spans="1:255" ht="15" customHeight="1" x14ac:dyDescent="0.25">
      <c r="A9" s="1"/>
      <c r="B9" s="5"/>
      <c r="C9" s="6"/>
      <c r="D9" s="1"/>
      <c r="E9" s="7"/>
      <c r="F9" s="6"/>
      <c r="G9" s="44"/>
    </row>
    <row r="10" spans="1:255" s="71" customFormat="1" ht="27.75" customHeight="1" x14ac:dyDescent="0.25">
      <c r="A10" s="65"/>
      <c r="B10" s="8" t="s">
        <v>0</v>
      </c>
      <c r="C10" s="66" t="s">
        <v>143</v>
      </c>
      <c r="D10" s="67"/>
      <c r="E10" s="68" t="s">
        <v>115</v>
      </c>
      <c r="F10" s="69"/>
      <c r="G10" s="66">
        <v>30000</v>
      </c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</row>
    <row r="11" spans="1:255" s="71" customFormat="1" ht="25.5" customHeight="1" x14ac:dyDescent="0.25">
      <c r="A11" s="65"/>
      <c r="B11" s="72" t="s">
        <v>1</v>
      </c>
      <c r="C11" s="66" t="s">
        <v>57</v>
      </c>
      <c r="D11" s="67"/>
      <c r="E11" s="73" t="s">
        <v>2</v>
      </c>
      <c r="F11" s="74"/>
      <c r="G11" s="66" t="s">
        <v>62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</row>
    <row r="12" spans="1:255" s="71" customFormat="1" ht="18" customHeight="1" x14ac:dyDescent="0.25">
      <c r="A12" s="65"/>
      <c r="B12" s="72" t="s">
        <v>58</v>
      </c>
      <c r="C12" s="66" t="s">
        <v>3</v>
      </c>
      <c r="D12" s="67"/>
      <c r="E12" s="73" t="s">
        <v>120</v>
      </c>
      <c r="F12" s="74"/>
      <c r="G12" s="66">
        <v>575</v>
      </c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</row>
    <row r="13" spans="1:255" s="71" customFormat="1" ht="11.25" customHeight="1" x14ac:dyDescent="0.25">
      <c r="A13" s="65"/>
      <c r="B13" s="72" t="s">
        <v>4</v>
      </c>
      <c r="C13" s="66" t="s">
        <v>59</v>
      </c>
      <c r="D13" s="67"/>
      <c r="E13" s="75" t="s">
        <v>5</v>
      </c>
      <c r="F13" s="76"/>
      <c r="G13" s="66">
        <f>G10*G12</f>
        <v>17250000</v>
      </c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</row>
    <row r="14" spans="1:255" s="71" customFormat="1" ht="15" customHeight="1" x14ac:dyDescent="0.25">
      <c r="A14" s="65"/>
      <c r="B14" s="72" t="s">
        <v>60</v>
      </c>
      <c r="C14" s="66" t="s">
        <v>54</v>
      </c>
      <c r="D14" s="67"/>
      <c r="E14" s="73" t="s">
        <v>6</v>
      </c>
      <c r="F14" s="74"/>
      <c r="G14" s="66" t="s">
        <v>63</v>
      </c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</row>
    <row r="15" spans="1:255" s="71" customFormat="1" ht="15" x14ac:dyDescent="0.25">
      <c r="A15" s="65"/>
      <c r="B15" s="72" t="s">
        <v>7</v>
      </c>
      <c r="C15" s="77" t="s">
        <v>61</v>
      </c>
      <c r="D15" s="67"/>
      <c r="E15" s="73" t="s">
        <v>8</v>
      </c>
      <c r="F15" s="74"/>
      <c r="G15" s="77" t="s">
        <v>64</v>
      </c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</row>
    <row r="16" spans="1:255" s="71" customFormat="1" ht="25.5" customHeight="1" x14ac:dyDescent="0.25">
      <c r="A16" s="65"/>
      <c r="B16" s="72" t="s">
        <v>9</v>
      </c>
      <c r="C16" s="77" t="s">
        <v>84</v>
      </c>
      <c r="D16" s="67"/>
      <c r="E16" s="78" t="s">
        <v>10</v>
      </c>
      <c r="F16" s="79"/>
      <c r="G16" s="77" t="s">
        <v>65</v>
      </c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</row>
    <row r="17" spans="1:255" customFormat="1" ht="12" customHeight="1" x14ac:dyDescent="0.25">
      <c r="A17" s="80"/>
      <c r="B17" s="81"/>
      <c r="C17" s="82"/>
      <c r="D17" s="83"/>
      <c r="E17" s="84"/>
      <c r="F17" s="84"/>
      <c r="G17" s="85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</row>
    <row r="18" spans="1:255" customFormat="1" ht="12" customHeight="1" x14ac:dyDescent="0.25">
      <c r="A18" s="87"/>
      <c r="B18" s="88" t="s">
        <v>11</v>
      </c>
      <c r="C18" s="89"/>
      <c r="D18" s="89"/>
      <c r="E18" s="89"/>
      <c r="F18" s="89"/>
      <c r="G18" s="89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</row>
    <row r="19" spans="1:255" customFormat="1" ht="12" customHeight="1" x14ac:dyDescent="0.25">
      <c r="A19" s="80"/>
      <c r="B19" s="90"/>
      <c r="C19" s="91"/>
      <c r="D19" s="91"/>
      <c r="E19" s="91"/>
      <c r="F19" s="92"/>
      <c r="G19" s="93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</row>
    <row r="20" spans="1:255" customFormat="1" ht="12" customHeight="1" x14ac:dyDescent="0.25">
      <c r="A20" s="94"/>
      <c r="B20" s="9" t="s">
        <v>12</v>
      </c>
      <c r="C20" s="10"/>
      <c r="D20" s="11"/>
      <c r="E20" s="11"/>
      <c r="F20" s="12"/>
      <c r="G20" s="95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</row>
    <row r="21" spans="1:255" customFormat="1" ht="24" customHeight="1" x14ac:dyDescent="0.25">
      <c r="A21" s="94"/>
      <c r="B21" s="13" t="s">
        <v>13</v>
      </c>
      <c r="C21" s="14" t="s">
        <v>14</v>
      </c>
      <c r="D21" s="14" t="s">
        <v>15</v>
      </c>
      <c r="E21" s="13" t="s">
        <v>16</v>
      </c>
      <c r="F21" s="14" t="s">
        <v>17</v>
      </c>
      <c r="G21" s="13" t="s">
        <v>18</v>
      </c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</row>
    <row r="22" spans="1:255" s="102" customFormat="1" ht="12" customHeight="1" x14ac:dyDescent="0.25">
      <c r="A22" s="96"/>
      <c r="B22" s="97" t="s">
        <v>67</v>
      </c>
      <c r="C22" s="98" t="s">
        <v>19</v>
      </c>
      <c r="D22" s="98">
        <v>6</v>
      </c>
      <c r="E22" s="98" t="s">
        <v>66</v>
      </c>
      <c r="F22" s="99">
        <v>25000</v>
      </c>
      <c r="G22" s="100">
        <f t="shared" ref="G22:G38" si="0">D22*F22</f>
        <v>150000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  <c r="CB22" s="101"/>
      <c r="CC22" s="101"/>
      <c r="CD22" s="101"/>
      <c r="CE22" s="101"/>
      <c r="CF22" s="101"/>
      <c r="CG22" s="101"/>
      <c r="CH22" s="101"/>
      <c r="CI22" s="101"/>
      <c r="CJ22" s="101"/>
      <c r="CK22" s="101"/>
      <c r="CL22" s="101"/>
      <c r="CM22" s="101"/>
      <c r="CN22" s="101"/>
      <c r="CO22" s="101"/>
      <c r="CP22" s="101"/>
      <c r="CQ22" s="101"/>
      <c r="CR22" s="101"/>
      <c r="CS22" s="101"/>
      <c r="CT22" s="101"/>
      <c r="CU22" s="101"/>
      <c r="CV22" s="101"/>
      <c r="CW22" s="101"/>
      <c r="CX22" s="101"/>
      <c r="CY22" s="101"/>
      <c r="CZ22" s="101"/>
      <c r="DA22" s="101"/>
      <c r="DB22" s="101"/>
      <c r="DC22" s="101"/>
      <c r="DD22" s="101"/>
      <c r="DE22" s="101"/>
      <c r="DF22" s="101"/>
      <c r="DG22" s="101"/>
      <c r="DH22" s="101"/>
      <c r="DI22" s="101"/>
      <c r="DJ22" s="101"/>
      <c r="DK22" s="101"/>
      <c r="DL22" s="101"/>
      <c r="DM22" s="101"/>
      <c r="DN22" s="101"/>
      <c r="DO22" s="101"/>
      <c r="DP22" s="101"/>
      <c r="DQ22" s="101"/>
      <c r="DR22" s="101"/>
      <c r="DS22" s="101"/>
      <c r="DT22" s="101"/>
      <c r="DU22" s="101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  <c r="HJ22" s="101"/>
      <c r="HK22" s="101"/>
      <c r="HL22" s="101"/>
      <c r="HM22" s="101"/>
      <c r="HN22" s="101"/>
      <c r="HO22" s="101"/>
      <c r="HP22" s="101"/>
      <c r="HQ22" s="101"/>
      <c r="HR22" s="101"/>
      <c r="HS22" s="101"/>
      <c r="HT22" s="101"/>
      <c r="HU22" s="101"/>
      <c r="HV22" s="101"/>
      <c r="HW22" s="101"/>
      <c r="HX22" s="101"/>
      <c r="HY22" s="101"/>
      <c r="HZ22" s="101"/>
      <c r="IA22" s="101"/>
      <c r="IB22" s="101"/>
      <c r="IC22" s="101"/>
      <c r="ID22" s="101"/>
      <c r="IE22" s="101"/>
      <c r="IF22" s="101"/>
      <c r="IG22" s="101"/>
      <c r="IH22" s="101"/>
      <c r="II22" s="101"/>
      <c r="IJ22" s="101"/>
      <c r="IK22" s="101"/>
      <c r="IL22" s="101"/>
      <c r="IM22" s="101"/>
      <c r="IN22" s="101"/>
      <c r="IO22" s="101"/>
      <c r="IP22" s="101"/>
      <c r="IQ22" s="101"/>
      <c r="IR22" s="101"/>
      <c r="IS22" s="101"/>
      <c r="IT22" s="101"/>
      <c r="IU22" s="101"/>
    </row>
    <row r="23" spans="1:255" s="102" customFormat="1" ht="12" customHeight="1" x14ac:dyDescent="0.25">
      <c r="A23" s="96"/>
      <c r="B23" s="97" t="s">
        <v>68</v>
      </c>
      <c r="C23" s="98" t="s">
        <v>19</v>
      </c>
      <c r="D23" s="98">
        <v>1</v>
      </c>
      <c r="E23" s="98" t="s">
        <v>66</v>
      </c>
      <c r="F23" s="99">
        <v>25000</v>
      </c>
      <c r="G23" s="100">
        <f t="shared" si="0"/>
        <v>25000</v>
      </c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1"/>
      <c r="BR23" s="101"/>
      <c r="BS23" s="101"/>
      <c r="BT23" s="101"/>
      <c r="BU23" s="101"/>
      <c r="BV23" s="101"/>
      <c r="BW23" s="101"/>
      <c r="BX23" s="101"/>
      <c r="BY23" s="101"/>
      <c r="BZ23" s="101"/>
      <c r="CA23" s="101"/>
      <c r="CB23" s="101"/>
      <c r="CC23" s="101"/>
      <c r="CD23" s="101"/>
      <c r="CE23" s="101"/>
      <c r="CF23" s="101"/>
      <c r="CG23" s="101"/>
      <c r="CH23" s="101"/>
      <c r="CI23" s="101"/>
      <c r="CJ23" s="101"/>
      <c r="CK23" s="101"/>
      <c r="CL23" s="101"/>
      <c r="CM23" s="101"/>
      <c r="CN23" s="101"/>
      <c r="CO23" s="101"/>
      <c r="CP23" s="101"/>
      <c r="CQ23" s="101"/>
      <c r="CR23" s="101"/>
      <c r="CS23" s="101"/>
      <c r="CT23" s="101"/>
      <c r="CU23" s="101"/>
      <c r="CV23" s="101"/>
      <c r="CW23" s="101"/>
      <c r="CX23" s="101"/>
      <c r="CY23" s="101"/>
      <c r="CZ23" s="101"/>
      <c r="DA23" s="101"/>
      <c r="DB23" s="101"/>
      <c r="DC23" s="101"/>
      <c r="DD23" s="101"/>
      <c r="DE23" s="101"/>
      <c r="DF23" s="101"/>
      <c r="DG23" s="101"/>
      <c r="DH23" s="101"/>
      <c r="DI23" s="101"/>
      <c r="DJ23" s="101"/>
      <c r="DK23" s="101"/>
      <c r="DL23" s="101"/>
      <c r="DM23" s="101"/>
      <c r="DN23" s="101"/>
      <c r="DO23" s="101"/>
      <c r="DP23" s="101"/>
      <c r="DQ23" s="101"/>
      <c r="DR23" s="101"/>
      <c r="DS23" s="101"/>
      <c r="DT23" s="101"/>
      <c r="DU23" s="101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  <c r="HJ23" s="101"/>
      <c r="HK23" s="101"/>
      <c r="HL23" s="101"/>
      <c r="HM23" s="101"/>
      <c r="HN23" s="101"/>
      <c r="HO23" s="101"/>
      <c r="HP23" s="101"/>
      <c r="HQ23" s="101"/>
      <c r="HR23" s="101"/>
      <c r="HS23" s="101"/>
      <c r="HT23" s="101"/>
      <c r="HU23" s="101"/>
      <c r="HV23" s="101"/>
      <c r="HW23" s="101"/>
      <c r="HX23" s="101"/>
      <c r="HY23" s="101"/>
      <c r="HZ23" s="101"/>
      <c r="IA23" s="101"/>
      <c r="IB23" s="101"/>
      <c r="IC23" s="101"/>
      <c r="ID23" s="101"/>
      <c r="IE23" s="101"/>
      <c r="IF23" s="101"/>
      <c r="IG23" s="101"/>
      <c r="IH23" s="101"/>
      <c r="II23" s="101"/>
      <c r="IJ23" s="101"/>
      <c r="IK23" s="101"/>
      <c r="IL23" s="101"/>
      <c r="IM23" s="101"/>
      <c r="IN23" s="101"/>
      <c r="IO23" s="101"/>
      <c r="IP23" s="101"/>
      <c r="IQ23" s="101"/>
      <c r="IR23" s="101"/>
      <c r="IS23" s="101"/>
      <c r="IT23" s="101"/>
      <c r="IU23" s="101"/>
    </row>
    <row r="24" spans="1:255" s="102" customFormat="1" ht="12" customHeight="1" x14ac:dyDescent="0.25">
      <c r="A24" s="96"/>
      <c r="B24" s="97" t="s">
        <v>69</v>
      </c>
      <c r="C24" s="98" t="s">
        <v>19</v>
      </c>
      <c r="D24" s="98">
        <v>3</v>
      </c>
      <c r="E24" s="98" t="s">
        <v>66</v>
      </c>
      <c r="F24" s="99">
        <v>25000</v>
      </c>
      <c r="G24" s="100">
        <f t="shared" si="0"/>
        <v>75000</v>
      </c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1"/>
      <c r="BV24" s="101"/>
      <c r="BW24" s="101"/>
      <c r="BX24" s="101"/>
      <c r="BY24" s="101"/>
      <c r="BZ24" s="101"/>
      <c r="CA24" s="101"/>
      <c r="CB24" s="101"/>
      <c r="CC24" s="101"/>
      <c r="CD24" s="101"/>
      <c r="CE24" s="101"/>
      <c r="CF24" s="101"/>
      <c r="CG24" s="101"/>
      <c r="CH24" s="101"/>
      <c r="CI24" s="101"/>
      <c r="CJ24" s="101"/>
      <c r="CK24" s="101"/>
      <c r="CL24" s="101"/>
      <c r="CM24" s="101"/>
      <c r="CN24" s="101"/>
      <c r="CO24" s="101"/>
      <c r="CP24" s="101"/>
      <c r="CQ24" s="101"/>
      <c r="CR24" s="101"/>
      <c r="CS24" s="101"/>
      <c r="CT24" s="101"/>
      <c r="CU24" s="101"/>
      <c r="CV24" s="101"/>
      <c r="CW24" s="101"/>
      <c r="CX24" s="101"/>
      <c r="CY24" s="101"/>
      <c r="CZ24" s="101"/>
      <c r="DA24" s="101"/>
      <c r="DB24" s="101"/>
      <c r="DC24" s="101"/>
      <c r="DD24" s="101"/>
      <c r="DE24" s="101"/>
      <c r="DF24" s="101"/>
      <c r="DG24" s="101"/>
      <c r="DH24" s="101"/>
      <c r="DI24" s="101"/>
      <c r="DJ24" s="101"/>
      <c r="DK24" s="101"/>
      <c r="DL24" s="101"/>
      <c r="DM24" s="101"/>
      <c r="DN24" s="101"/>
      <c r="DO24" s="101"/>
      <c r="DP24" s="101"/>
      <c r="DQ24" s="101"/>
      <c r="DR24" s="101"/>
      <c r="DS24" s="101"/>
      <c r="DT24" s="101"/>
      <c r="DU24" s="101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  <c r="HJ24" s="101"/>
      <c r="HK24" s="101"/>
      <c r="HL24" s="101"/>
      <c r="HM24" s="101"/>
      <c r="HN24" s="101"/>
      <c r="HO24" s="101"/>
      <c r="HP24" s="101"/>
      <c r="HQ24" s="101"/>
      <c r="HR24" s="101"/>
      <c r="HS24" s="101"/>
      <c r="HT24" s="101"/>
      <c r="HU24" s="101"/>
      <c r="HV24" s="101"/>
      <c r="HW24" s="101"/>
      <c r="HX24" s="101"/>
      <c r="HY24" s="101"/>
      <c r="HZ24" s="101"/>
      <c r="IA24" s="101"/>
      <c r="IB24" s="101"/>
      <c r="IC24" s="101"/>
      <c r="ID24" s="101"/>
      <c r="IE24" s="101"/>
      <c r="IF24" s="101"/>
      <c r="IG24" s="101"/>
      <c r="IH24" s="101"/>
      <c r="II24" s="101"/>
      <c r="IJ24" s="101"/>
      <c r="IK24" s="101"/>
      <c r="IL24" s="101"/>
      <c r="IM24" s="101"/>
      <c r="IN24" s="101"/>
      <c r="IO24" s="101"/>
      <c r="IP24" s="101"/>
      <c r="IQ24" s="101"/>
      <c r="IR24" s="101"/>
      <c r="IS24" s="101"/>
      <c r="IT24" s="101"/>
      <c r="IU24" s="101"/>
    </row>
    <row r="25" spans="1:255" s="102" customFormat="1" ht="12" customHeight="1" x14ac:dyDescent="0.25">
      <c r="A25" s="96"/>
      <c r="B25" s="97" t="s">
        <v>70</v>
      </c>
      <c r="C25" s="98" t="s">
        <v>19</v>
      </c>
      <c r="D25" s="98">
        <v>1</v>
      </c>
      <c r="E25" s="98" t="s">
        <v>66</v>
      </c>
      <c r="F25" s="99">
        <v>25000</v>
      </c>
      <c r="G25" s="100">
        <f t="shared" si="0"/>
        <v>25000</v>
      </c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101"/>
      <c r="CC25" s="101"/>
      <c r="CD25" s="101"/>
      <c r="CE25" s="101"/>
      <c r="CF25" s="101"/>
      <c r="CG25" s="101"/>
      <c r="CH25" s="101"/>
      <c r="CI25" s="101"/>
      <c r="CJ25" s="101"/>
      <c r="CK25" s="101"/>
      <c r="CL25" s="101"/>
      <c r="CM25" s="101"/>
      <c r="CN25" s="101"/>
      <c r="CO25" s="101"/>
      <c r="CP25" s="101"/>
      <c r="CQ25" s="101"/>
      <c r="CR25" s="101"/>
      <c r="CS25" s="101"/>
      <c r="CT25" s="101"/>
      <c r="CU25" s="101"/>
      <c r="CV25" s="101"/>
      <c r="CW25" s="101"/>
      <c r="CX25" s="101"/>
      <c r="CY25" s="101"/>
      <c r="CZ25" s="101"/>
      <c r="DA25" s="101"/>
      <c r="DB25" s="101"/>
      <c r="DC25" s="101"/>
      <c r="DD25" s="101"/>
      <c r="DE25" s="101"/>
      <c r="DF25" s="101"/>
      <c r="DG25" s="101"/>
      <c r="DH25" s="101"/>
      <c r="DI25" s="101"/>
      <c r="DJ25" s="101"/>
      <c r="DK25" s="101"/>
      <c r="DL25" s="101"/>
      <c r="DM25" s="101"/>
      <c r="DN25" s="101"/>
      <c r="DO25" s="101"/>
      <c r="DP25" s="101"/>
      <c r="DQ25" s="101"/>
      <c r="DR25" s="101"/>
      <c r="DS25" s="101"/>
      <c r="DT25" s="101"/>
      <c r="DU25" s="101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  <c r="HJ25" s="101"/>
      <c r="HK25" s="101"/>
      <c r="HL25" s="101"/>
      <c r="HM25" s="101"/>
      <c r="HN25" s="101"/>
      <c r="HO25" s="101"/>
      <c r="HP25" s="101"/>
      <c r="HQ25" s="101"/>
      <c r="HR25" s="101"/>
      <c r="HS25" s="101"/>
      <c r="HT25" s="101"/>
      <c r="HU25" s="101"/>
      <c r="HV25" s="101"/>
      <c r="HW25" s="101"/>
      <c r="HX25" s="101"/>
      <c r="HY25" s="101"/>
      <c r="HZ25" s="101"/>
      <c r="IA25" s="101"/>
      <c r="IB25" s="101"/>
      <c r="IC25" s="101"/>
      <c r="ID25" s="101"/>
      <c r="IE25" s="101"/>
      <c r="IF25" s="101"/>
      <c r="IG25" s="101"/>
      <c r="IH25" s="101"/>
      <c r="II25" s="101"/>
      <c r="IJ25" s="101"/>
      <c r="IK25" s="101"/>
      <c r="IL25" s="101"/>
      <c r="IM25" s="101"/>
      <c r="IN25" s="101"/>
      <c r="IO25" s="101"/>
      <c r="IP25" s="101"/>
      <c r="IQ25" s="101"/>
      <c r="IR25" s="101"/>
      <c r="IS25" s="101"/>
      <c r="IT25" s="101"/>
      <c r="IU25" s="101"/>
    </row>
    <row r="26" spans="1:255" s="102" customFormat="1" ht="12" customHeight="1" x14ac:dyDescent="0.25">
      <c r="A26" s="96"/>
      <c r="B26" s="97" t="s">
        <v>71</v>
      </c>
      <c r="C26" s="98" t="s">
        <v>19</v>
      </c>
      <c r="D26" s="98">
        <v>1</v>
      </c>
      <c r="E26" s="98" t="s">
        <v>66</v>
      </c>
      <c r="F26" s="99">
        <v>25000</v>
      </c>
      <c r="G26" s="100">
        <f t="shared" si="0"/>
        <v>25000</v>
      </c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  <c r="CB26" s="101"/>
      <c r="CC26" s="101"/>
      <c r="CD26" s="101"/>
      <c r="CE26" s="101"/>
      <c r="CF26" s="101"/>
      <c r="CG26" s="101"/>
      <c r="CH26" s="101"/>
      <c r="CI26" s="101"/>
      <c r="CJ26" s="101"/>
      <c r="CK26" s="101"/>
      <c r="CL26" s="101"/>
      <c r="CM26" s="101"/>
      <c r="CN26" s="101"/>
      <c r="CO26" s="101"/>
      <c r="CP26" s="101"/>
      <c r="CQ26" s="101"/>
      <c r="CR26" s="101"/>
      <c r="CS26" s="101"/>
      <c r="CT26" s="101"/>
      <c r="CU26" s="101"/>
      <c r="CV26" s="101"/>
      <c r="CW26" s="101"/>
      <c r="CX26" s="101"/>
      <c r="CY26" s="101"/>
      <c r="CZ26" s="101"/>
      <c r="DA26" s="101"/>
      <c r="DB26" s="101"/>
      <c r="DC26" s="101"/>
      <c r="DD26" s="101"/>
      <c r="DE26" s="101"/>
      <c r="DF26" s="101"/>
      <c r="DG26" s="101"/>
      <c r="DH26" s="101"/>
      <c r="DI26" s="101"/>
      <c r="DJ26" s="101"/>
      <c r="DK26" s="101"/>
      <c r="DL26" s="101"/>
      <c r="DM26" s="101"/>
      <c r="DN26" s="101"/>
      <c r="DO26" s="101"/>
      <c r="DP26" s="101"/>
      <c r="DQ26" s="101"/>
      <c r="DR26" s="101"/>
      <c r="DS26" s="101"/>
      <c r="DT26" s="101"/>
      <c r="DU26" s="101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  <c r="HJ26" s="101"/>
      <c r="HK26" s="101"/>
      <c r="HL26" s="101"/>
      <c r="HM26" s="101"/>
      <c r="HN26" s="101"/>
      <c r="HO26" s="101"/>
      <c r="HP26" s="101"/>
      <c r="HQ26" s="101"/>
      <c r="HR26" s="101"/>
      <c r="HS26" s="101"/>
      <c r="HT26" s="101"/>
      <c r="HU26" s="101"/>
      <c r="HV26" s="101"/>
      <c r="HW26" s="101"/>
      <c r="HX26" s="101"/>
      <c r="HY26" s="101"/>
      <c r="HZ26" s="101"/>
      <c r="IA26" s="101"/>
      <c r="IB26" s="101"/>
      <c r="IC26" s="101"/>
      <c r="ID26" s="101"/>
      <c r="IE26" s="101"/>
      <c r="IF26" s="101"/>
      <c r="IG26" s="101"/>
      <c r="IH26" s="101"/>
      <c r="II26" s="101"/>
      <c r="IJ26" s="101"/>
      <c r="IK26" s="101"/>
      <c r="IL26" s="101"/>
      <c r="IM26" s="101"/>
      <c r="IN26" s="101"/>
      <c r="IO26" s="101"/>
      <c r="IP26" s="101"/>
      <c r="IQ26" s="101"/>
      <c r="IR26" s="101"/>
      <c r="IS26" s="101"/>
      <c r="IT26" s="101"/>
      <c r="IU26" s="101"/>
    </row>
    <row r="27" spans="1:255" s="102" customFormat="1" ht="12" customHeight="1" x14ac:dyDescent="0.25">
      <c r="A27" s="96"/>
      <c r="B27" s="97" t="s">
        <v>72</v>
      </c>
      <c r="C27" s="98" t="s">
        <v>19</v>
      </c>
      <c r="D27" s="98">
        <v>8</v>
      </c>
      <c r="E27" s="98" t="s">
        <v>141</v>
      </c>
      <c r="F27" s="99">
        <v>25000</v>
      </c>
      <c r="G27" s="100">
        <f t="shared" si="0"/>
        <v>200000</v>
      </c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  <c r="DQ27" s="101"/>
      <c r="DR27" s="101"/>
      <c r="DS27" s="101"/>
      <c r="DT27" s="101"/>
      <c r="DU27" s="101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  <c r="HJ27" s="101"/>
      <c r="HK27" s="101"/>
      <c r="HL27" s="101"/>
      <c r="HM27" s="101"/>
      <c r="HN27" s="101"/>
      <c r="HO27" s="101"/>
      <c r="HP27" s="101"/>
      <c r="HQ27" s="101"/>
      <c r="HR27" s="101"/>
      <c r="HS27" s="101"/>
      <c r="HT27" s="101"/>
      <c r="HU27" s="101"/>
      <c r="HV27" s="101"/>
      <c r="HW27" s="101"/>
      <c r="HX27" s="101"/>
      <c r="HY27" s="101"/>
      <c r="HZ27" s="101"/>
      <c r="IA27" s="101"/>
      <c r="IB27" s="101"/>
      <c r="IC27" s="101"/>
      <c r="ID27" s="101"/>
      <c r="IE27" s="101"/>
      <c r="IF27" s="101"/>
      <c r="IG27" s="101"/>
      <c r="IH27" s="101"/>
      <c r="II27" s="101"/>
      <c r="IJ27" s="101"/>
      <c r="IK27" s="101"/>
      <c r="IL27" s="101"/>
      <c r="IM27" s="101"/>
      <c r="IN27" s="101"/>
      <c r="IO27" s="101"/>
      <c r="IP27" s="101"/>
      <c r="IQ27" s="101"/>
      <c r="IR27" s="101"/>
      <c r="IS27" s="101"/>
      <c r="IT27" s="101"/>
      <c r="IU27" s="101"/>
    </row>
    <row r="28" spans="1:255" s="102" customFormat="1" ht="12" customHeight="1" x14ac:dyDescent="0.25">
      <c r="A28" s="96"/>
      <c r="B28" s="97" t="s">
        <v>73</v>
      </c>
      <c r="C28" s="98" t="s">
        <v>19</v>
      </c>
      <c r="D28" s="98">
        <v>1</v>
      </c>
      <c r="E28" s="98" t="s">
        <v>74</v>
      </c>
      <c r="F28" s="99">
        <v>25000</v>
      </c>
      <c r="G28" s="100">
        <f t="shared" si="0"/>
        <v>25000</v>
      </c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  <c r="BN28" s="101"/>
      <c r="BO28" s="101"/>
      <c r="BP28" s="101"/>
      <c r="BQ28" s="101"/>
      <c r="BR28" s="101"/>
      <c r="BS28" s="101"/>
      <c r="BT28" s="101"/>
      <c r="BU28" s="101"/>
      <c r="BV28" s="101"/>
      <c r="BW28" s="101"/>
      <c r="BX28" s="101"/>
      <c r="BY28" s="101"/>
      <c r="BZ28" s="101"/>
      <c r="CA28" s="101"/>
      <c r="CB28" s="101"/>
      <c r="CC28" s="101"/>
      <c r="CD28" s="101"/>
      <c r="CE28" s="101"/>
      <c r="CF28" s="101"/>
      <c r="CG28" s="101"/>
      <c r="CH28" s="101"/>
      <c r="CI28" s="101"/>
      <c r="CJ28" s="101"/>
      <c r="CK28" s="101"/>
      <c r="CL28" s="101"/>
      <c r="CM28" s="101"/>
      <c r="CN28" s="101"/>
      <c r="CO28" s="101"/>
      <c r="CP28" s="101"/>
      <c r="CQ28" s="101"/>
      <c r="CR28" s="101"/>
      <c r="CS28" s="101"/>
      <c r="CT28" s="101"/>
      <c r="CU28" s="101"/>
      <c r="CV28" s="101"/>
      <c r="CW28" s="101"/>
      <c r="CX28" s="101"/>
      <c r="CY28" s="101"/>
      <c r="CZ28" s="101"/>
      <c r="DA28" s="101"/>
      <c r="DB28" s="101"/>
      <c r="DC28" s="101"/>
      <c r="DD28" s="101"/>
      <c r="DE28" s="101"/>
      <c r="DF28" s="101"/>
      <c r="DG28" s="101"/>
      <c r="DH28" s="101"/>
      <c r="DI28" s="101"/>
      <c r="DJ28" s="101"/>
      <c r="DK28" s="101"/>
      <c r="DL28" s="101"/>
      <c r="DM28" s="101"/>
      <c r="DN28" s="101"/>
      <c r="DO28" s="101"/>
      <c r="DP28" s="101"/>
      <c r="DQ28" s="101"/>
      <c r="DR28" s="101"/>
      <c r="DS28" s="101"/>
      <c r="DT28" s="101"/>
      <c r="DU28" s="101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  <c r="HJ28" s="101"/>
      <c r="HK28" s="101"/>
      <c r="HL28" s="101"/>
      <c r="HM28" s="101"/>
      <c r="HN28" s="101"/>
      <c r="HO28" s="101"/>
      <c r="HP28" s="101"/>
      <c r="HQ28" s="101"/>
      <c r="HR28" s="101"/>
      <c r="HS28" s="101"/>
      <c r="HT28" s="101"/>
      <c r="HU28" s="101"/>
      <c r="HV28" s="101"/>
      <c r="HW28" s="101"/>
      <c r="HX28" s="101"/>
      <c r="HY28" s="101"/>
      <c r="HZ28" s="101"/>
      <c r="IA28" s="101"/>
      <c r="IB28" s="101"/>
      <c r="IC28" s="101"/>
      <c r="ID28" s="101"/>
      <c r="IE28" s="101"/>
      <c r="IF28" s="101"/>
      <c r="IG28" s="101"/>
      <c r="IH28" s="101"/>
      <c r="II28" s="101"/>
      <c r="IJ28" s="101"/>
      <c r="IK28" s="101"/>
      <c r="IL28" s="101"/>
      <c r="IM28" s="101"/>
      <c r="IN28" s="101"/>
      <c r="IO28" s="101"/>
      <c r="IP28" s="101"/>
      <c r="IQ28" s="101"/>
      <c r="IR28" s="101"/>
      <c r="IS28" s="101"/>
      <c r="IT28" s="101"/>
      <c r="IU28" s="101"/>
    </row>
    <row r="29" spans="1:255" s="102" customFormat="1" ht="12" customHeight="1" x14ac:dyDescent="0.25">
      <c r="A29" s="96"/>
      <c r="B29" s="97" t="s">
        <v>75</v>
      </c>
      <c r="C29" s="98" t="s">
        <v>19</v>
      </c>
      <c r="D29" s="98">
        <v>4</v>
      </c>
      <c r="E29" s="98" t="s">
        <v>74</v>
      </c>
      <c r="F29" s="99">
        <v>25000</v>
      </c>
      <c r="G29" s="100">
        <f t="shared" si="0"/>
        <v>100000</v>
      </c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101"/>
      <c r="BO29" s="101"/>
      <c r="BP29" s="101"/>
      <c r="BQ29" s="101"/>
      <c r="BR29" s="101"/>
      <c r="BS29" s="101"/>
      <c r="BT29" s="101"/>
      <c r="BU29" s="101"/>
      <c r="BV29" s="101"/>
      <c r="BW29" s="101"/>
      <c r="BX29" s="101"/>
      <c r="BY29" s="101"/>
      <c r="BZ29" s="101"/>
      <c r="CA29" s="101"/>
      <c r="CB29" s="101"/>
      <c r="CC29" s="101"/>
      <c r="CD29" s="101"/>
      <c r="CE29" s="101"/>
      <c r="CF29" s="101"/>
      <c r="CG29" s="101"/>
      <c r="CH29" s="101"/>
      <c r="CI29" s="101"/>
      <c r="CJ29" s="101"/>
      <c r="CK29" s="101"/>
      <c r="CL29" s="101"/>
      <c r="CM29" s="101"/>
      <c r="CN29" s="101"/>
      <c r="CO29" s="101"/>
      <c r="CP29" s="101"/>
      <c r="CQ29" s="101"/>
      <c r="CR29" s="101"/>
      <c r="CS29" s="101"/>
      <c r="CT29" s="101"/>
      <c r="CU29" s="101"/>
      <c r="CV29" s="101"/>
      <c r="CW29" s="101"/>
      <c r="CX29" s="101"/>
      <c r="CY29" s="101"/>
      <c r="CZ29" s="101"/>
      <c r="DA29" s="101"/>
      <c r="DB29" s="101"/>
      <c r="DC29" s="101"/>
      <c r="DD29" s="101"/>
      <c r="DE29" s="101"/>
      <c r="DF29" s="101"/>
      <c r="DG29" s="101"/>
      <c r="DH29" s="101"/>
      <c r="DI29" s="101"/>
      <c r="DJ29" s="101"/>
      <c r="DK29" s="101"/>
      <c r="DL29" s="101"/>
      <c r="DM29" s="101"/>
      <c r="DN29" s="101"/>
      <c r="DO29" s="101"/>
      <c r="DP29" s="101"/>
      <c r="DQ29" s="101"/>
      <c r="DR29" s="101"/>
      <c r="DS29" s="101"/>
      <c r="DT29" s="101"/>
      <c r="DU29" s="101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  <c r="HJ29" s="101"/>
      <c r="HK29" s="101"/>
      <c r="HL29" s="101"/>
      <c r="HM29" s="101"/>
      <c r="HN29" s="101"/>
      <c r="HO29" s="101"/>
      <c r="HP29" s="101"/>
      <c r="HQ29" s="101"/>
      <c r="HR29" s="101"/>
      <c r="HS29" s="101"/>
      <c r="HT29" s="101"/>
      <c r="HU29" s="101"/>
      <c r="HV29" s="101"/>
      <c r="HW29" s="101"/>
      <c r="HX29" s="101"/>
      <c r="HY29" s="101"/>
      <c r="HZ29" s="101"/>
      <c r="IA29" s="101"/>
      <c r="IB29" s="101"/>
      <c r="IC29" s="101"/>
      <c r="ID29" s="101"/>
      <c r="IE29" s="101"/>
      <c r="IF29" s="101"/>
      <c r="IG29" s="101"/>
      <c r="IH29" s="101"/>
      <c r="II29" s="101"/>
      <c r="IJ29" s="101"/>
      <c r="IK29" s="101"/>
      <c r="IL29" s="101"/>
      <c r="IM29" s="101"/>
      <c r="IN29" s="101"/>
      <c r="IO29" s="101"/>
      <c r="IP29" s="101"/>
      <c r="IQ29" s="101"/>
      <c r="IR29" s="101"/>
      <c r="IS29" s="101"/>
      <c r="IT29" s="101"/>
      <c r="IU29" s="101"/>
    </row>
    <row r="30" spans="1:255" s="102" customFormat="1" ht="12" customHeight="1" x14ac:dyDescent="0.25">
      <c r="A30" s="96"/>
      <c r="B30" s="97" t="s">
        <v>70</v>
      </c>
      <c r="C30" s="98" t="s">
        <v>19</v>
      </c>
      <c r="D30" s="98">
        <v>4</v>
      </c>
      <c r="E30" s="98" t="s">
        <v>74</v>
      </c>
      <c r="F30" s="99">
        <v>25000</v>
      </c>
      <c r="G30" s="100">
        <f t="shared" si="0"/>
        <v>100000</v>
      </c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  <c r="IK30" s="101"/>
      <c r="IL30" s="101"/>
      <c r="IM30" s="101"/>
      <c r="IN30" s="101"/>
      <c r="IO30" s="101"/>
      <c r="IP30" s="101"/>
      <c r="IQ30" s="101"/>
      <c r="IR30" s="101"/>
      <c r="IS30" s="101"/>
      <c r="IT30" s="101"/>
      <c r="IU30" s="101"/>
    </row>
    <row r="31" spans="1:255" s="102" customFormat="1" ht="12" customHeight="1" x14ac:dyDescent="0.25">
      <c r="A31" s="96"/>
      <c r="B31" s="97" t="s">
        <v>76</v>
      </c>
      <c r="C31" s="98" t="s">
        <v>19</v>
      </c>
      <c r="D31" s="98">
        <v>3</v>
      </c>
      <c r="E31" s="98" t="s">
        <v>77</v>
      </c>
      <c r="F31" s="99">
        <v>25000</v>
      </c>
      <c r="G31" s="100">
        <f t="shared" si="0"/>
        <v>75000</v>
      </c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1"/>
      <c r="BV31" s="101"/>
      <c r="BW31" s="101"/>
      <c r="BX31" s="101"/>
      <c r="BY31" s="101"/>
      <c r="BZ31" s="101"/>
      <c r="CA31" s="101"/>
      <c r="CB31" s="101"/>
      <c r="CC31" s="101"/>
      <c r="CD31" s="101"/>
      <c r="CE31" s="101"/>
      <c r="CF31" s="101"/>
      <c r="CG31" s="101"/>
      <c r="CH31" s="101"/>
      <c r="CI31" s="101"/>
      <c r="CJ31" s="101"/>
      <c r="CK31" s="101"/>
      <c r="CL31" s="101"/>
      <c r="CM31" s="101"/>
      <c r="CN31" s="101"/>
      <c r="CO31" s="101"/>
      <c r="CP31" s="101"/>
      <c r="CQ31" s="101"/>
      <c r="CR31" s="101"/>
      <c r="CS31" s="101"/>
      <c r="CT31" s="101"/>
      <c r="CU31" s="101"/>
      <c r="CV31" s="101"/>
      <c r="CW31" s="101"/>
      <c r="CX31" s="101"/>
      <c r="CY31" s="101"/>
      <c r="CZ31" s="101"/>
      <c r="DA31" s="101"/>
      <c r="DB31" s="101"/>
      <c r="DC31" s="101"/>
      <c r="DD31" s="101"/>
      <c r="DE31" s="101"/>
      <c r="DF31" s="101"/>
      <c r="DG31" s="101"/>
      <c r="DH31" s="101"/>
      <c r="DI31" s="101"/>
      <c r="DJ31" s="101"/>
      <c r="DK31" s="101"/>
      <c r="DL31" s="101"/>
      <c r="DM31" s="101"/>
      <c r="DN31" s="101"/>
      <c r="DO31" s="101"/>
      <c r="DP31" s="101"/>
      <c r="DQ31" s="101"/>
      <c r="DR31" s="101"/>
      <c r="DS31" s="101"/>
      <c r="DT31" s="101"/>
      <c r="DU31" s="101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  <c r="HJ31" s="101"/>
      <c r="HK31" s="101"/>
      <c r="HL31" s="101"/>
      <c r="HM31" s="101"/>
      <c r="HN31" s="101"/>
      <c r="HO31" s="101"/>
      <c r="HP31" s="101"/>
      <c r="HQ31" s="101"/>
      <c r="HR31" s="101"/>
      <c r="HS31" s="101"/>
      <c r="HT31" s="101"/>
      <c r="HU31" s="101"/>
      <c r="HV31" s="101"/>
      <c r="HW31" s="101"/>
      <c r="HX31" s="101"/>
      <c r="HY31" s="101"/>
      <c r="HZ31" s="101"/>
      <c r="IA31" s="101"/>
      <c r="IB31" s="101"/>
      <c r="IC31" s="101"/>
      <c r="ID31" s="101"/>
      <c r="IE31" s="101"/>
      <c r="IF31" s="101"/>
      <c r="IG31" s="101"/>
      <c r="IH31" s="101"/>
      <c r="II31" s="101"/>
      <c r="IJ31" s="101"/>
      <c r="IK31" s="101"/>
      <c r="IL31" s="101"/>
      <c r="IM31" s="101"/>
      <c r="IN31" s="101"/>
      <c r="IO31" s="101"/>
      <c r="IP31" s="101"/>
      <c r="IQ31" s="101"/>
      <c r="IR31" s="101"/>
      <c r="IS31" s="101"/>
      <c r="IT31" s="101"/>
      <c r="IU31" s="101"/>
    </row>
    <row r="32" spans="1:255" s="102" customFormat="1" ht="12" customHeight="1" x14ac:dyDescent="0.25">
      <c r="A32" s="96"/>
      <c r="B32" s="97" t="s">
        <v>78</v>
      </c>
      <c r="C32" s="98" t="s">
        <v>19</v>
      </c>
      <c r="D32" s="98">
        <v>5</v>
      </c>
      <c r="E32" s="98" t="s">
        <v>79</v>
      </c>
      <c r="F32" s="99">
        <v>25000</v>
      </c>
      <c r="G32" s="100">
        <f t="shared" si="0"/>
        <v>125000</v>
      </c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1"/>
      <c r="CJ32" s="101"/>
      <c r="CK32" s="101"/>
      <c r="CL32" s="101"/>
      <c r="CM32" s="101"/>
      <c r="CN32" s="101"/>
      <c r="CO32" s="101"/>
      <c r="CP32" s="101"/>
      <c r="CQ32" s="101"/>
      <c r="CR32" s="101"/>
      <c r="CS32" s="101"/>
      <c r="CT32" s="101"/>
      <c r="CU32" s="101"/>
      <c r="CV32" s="101"/>
      <c r="CW32" s="101"/>
      <c r="CX32" s="101"/>
      <c r="CY32" s="101"/>
      <c r="CZ32" s="101"/>
      <c r="DA32" s="101"/>
      <c r="DB32" s="101"/>
      <c r="DC32" s="101"/>
      <c r="DD32" s="101"/>
      <c r="DE32" s="101"/>
      <c r="DF32" s="101"/>
      <c r="DG32" s="101"/>
      <c r="DH32" s="101"/>
      <c r="DI32" s="101"/>
      <c r="DJ32" s="101"/>
      <c r="DK32" s="101"/>
      <c r="DL32" s="101"/>
      <c r="DM32" s="101"/>
      <c r="DN32" s="101"/>
      <c r="DO32" s="101"/>
      <c r="DP32" s="101"/>
      <c r="DQ32" s="101"/>
      <c r="DR32" s="101"/>
      <c r="DS32" s="101"/>
      <c r="DT32" s="101"/>
      <c r="DU32" s="101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  <c r="HJ32" s="101"/>
      <c r="HK32" s="101"/>
      <c r="HL32" s="101"/>
      <c r="HM32" s="101"/>
      <c r="HN32" s="101"/>
      <c r="HO32" s="101"/>
      <c r="HP32" s="101"/>
      <c r="HQ32" s="101"/>
      <c r="HR32" s="101"/>
      <c r="HS32" s="101"/>
      <c r="HT32" s="101"/>
      <c r="HU32" s="101"/>
      <c r="HV32" s="101"/>
      <c r="HW32" s="101"/>
      <c r="HX32" s="101"/>
      <c r="HY32" s="101"/>
      <c r="HZ32" s="101"/>
      <c r="IA32" s="101"/>
      <c r="IB32" s="101"/>
      <c r="IC32" s="101"/>
      <c r="ID32" s="101"/>
      <c r="IE32" s="101"/>
      <c r="IF32" s="101"/>
      <c r="IG32" s="101"/>
      <c r="IH32" s="101"/>
      <c r="II32" s="101"/>
      <c r="IJ32" s="101"/>
      <c r="IK32" s="101"/>
      <c r="IL32" s="101"/>
      <c r="IM32" s="101"/>
      <c r="IN32" s="101"/>
      <c r="IO32" s="101"/>
      <c r="IP32" s="101"/>
      <c r="IQ32" s="101"/>
      <c r="IR32" s="101"/>
      <c r="IS32" s="101"/>
      <c r="IT32" s="101"/>
      <c r="IU32" s="101"/>
    </row>
    <row r="33" spans="1:255" s="102" customFormat="1" ht="12" customHeight="1" x14ac:dyDescent="0.25">
      <c r="A33" s="96"/>
      <c r="B33" s="97" t="s">
        <v>80</v>
      </c>
      <c r="C33" s="98" t="s">
        <v>19</v>
      </c>
      <c r="D33" s="98">
        <v>1</v>
      </c>
      <c r="E33" s="98" t="s">
        <v>77</v>
      </c>
      <c r="F33" s="99">
        <v>25000</v>
      </c>
      <c r="G33" s="100">
        <f t="shared" si="0"/>
        <v>25000</v>
      </c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1"/>
      <c r="CM33" s="101"/>
      <c r="CN33" s="101"/>
      <c r="CO33" s="101"/>
      <c r="CP33" s="101"/>
      <c r="CQ33" s="101"/>
      <c r="CR33" s="101"/>
      <c r="CS33" s="101"/>
      <c r="CT33" s="101"/>
      <c r="CU33" s="101"/>
      <c r="CV33" s="101"/>
      <c r="CW33" s="101"/>
      <c r="CX33" s="101"/>
      <c r="CY33" s="101"/>
      <c r="CZ33" s="101"/>
      <c r="DA33" s="101"/>
      <c r="DB33" s="101"/>
      <c r="DC33" s="101"/>
      <c r="DD33" s="101"/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1"/>
      <c r="DS33" s="101"/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1"/>
      <c r="HV33" s="101"/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1"/>
      <c r="IK33" s="101"/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</row>
    <row r="34" spans="1:255" s="102" customFormat="1" ht="12" customHeight="1" x14ac:dyDescent="0.25">
      <c r="A34" s="96"/>
      <c r="B34" s="97" t="s">
        <v>81</v>
      </c>
      <c r="C34" s="98" t="s">
        <v>19</v>
      </c>
      <c r="D34" s="98">
        <v>3</v>
      </c>
      <c r="E34" s="98" t="s">
        <v>82</v>
      </c>
      <c r="F34" s="99">
        <v>25000</v>
      </c>
      <c r="G34" s="100">
        <f t="shared" si="0"/>
        <v>75000</v>
      </c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01"/>
      <c r="CP34" s="101"/>
      <c r="CQ34" s="101"/>
      <c r="CR34" s="101"/>
      <c r="CS34" s="101"/>
      <c r="CT34" s="101"/>
      <c r="CU34" s="101"/>
      <c r="CV34" s="101"/>
      <c r="CW34" s="101"/>
      <c r="CX34" s="101"/>
      <c r="CY34" s="101"/>
      <c r="CZ34" s="101"/>
      <c r="DA34" s="101"/>
      <c r="DB34" s="101"/>
      <c r="DC34" s="101"/>
      <c r="DD34" s="101"/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1"/>
      <c r="DS34" s="101"/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1"/>
      <c r="HV34" s="101"/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1"/>
      <c r="IK34" s="101"/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</row>
    <row r="35" spans="1:255" s="102" customFormat="1" ht="12" customHeight="1" x14ac:dyDescent="0.25">
      <c r="A35" s="96"/>
      <c r="B35" s="97" t="s">
        <v>83</v>
      </c>
      <c r="C35" s="98" t="s">
        <v>19</v>
      </c>
      <c r="D35" s="98">
        <v>0.5</v>
      </c>
      <c r="E35" s="98" t="s">
        <v>82</v>
      </c>
      <c r="F35" s="99">
        <v>25000</v>
      </c>
      <c r="G35" s="100">
        <f t="shared" si="0"/>
        <v>12500</v>
      </c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1"/>
      <c r="CJ35" s="101"/>
      <c r="CK35" s="101"/>
      <c r="CL35" s="101"/>
      <c r="CM35" s="101"/>
      <c r="CN35" s="101"/>
      <c r="CO35" s="101"/>
      <c r="CP35" s="101"/>
      <c r="CQ35" s="101"/>
      <c r="CR35" s="101"/>
      <c r="CS35" s="101"/>
      <c r="CT35" s="101"/>
      <c r="CU35" s="101"/>
      <c r="CV35" s="101"/>
      <c r="CW35" s="101"/>
      <c r="CX35" s="101"/>
      <c r="CY35" s="101"/>
      <c r="CZ35" s="101"/>
      <c r="DA35" s="101"/>
      <c r="DB35" s="101"/>
      <c r="DC35" s="101"/>
      <c r="DD35" s="101"/>
      <c r="DE35" s="101"/>
      <c r="DF35" s="101"/>
      <c r="DG35" s="101"/>
      <c r="DH35" s="101"/>
      <c r="DI35" s="101"/>
      <c r="DJ35" s="101"/>
      <c r="DK35" s="101"/>
      <c r="DL35" s="101"/>
      <c r="DM35" s="101"/>
      <c r="DN35" s="101"/>
      <c r="DO35" s="101"/>
      <c r="DP35" s="101"/>
      <c r="DQ35" s="101"/>
      <c r="DR35" s="101"/>
      <c r="DS35" s="101"/>
      <c r="DT35" s="101"/>
      <c r="DU35" s="101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  <c r="HJ35" s="101"/>
      <c r="HK35" s="101"/>
      <c r="HL35" s="101"/>
      <c r="HM35" s="101"/>
      <c r="HN35" s="101"/>
      <c r="HO35" s="101"/>
      <c r="HP35" s="101"/>
      <c r="HQ35" s="101"/>
      <c r="HR35" s="101"/>
      <c r="HS35" s="101"/>
      <c r="HT35" s="101"/>
      <c r="HU35" s="101"/>
      <c r="HV35" s="101"/>
      <c r="HW35" s="101"/>
      <c r="HX35" s="101"/>
      <c r="HY35" s="101"/>
      <c r="HZ35" s="101"/>
      <c r="IA35" s="101"/>
      <c r="IB35" s="101"/>
      <c r="IC35" s="101"/>
      <c r="ID35" s="101"/>
      <c r="IE35" s="101"/>
      <c r="IF35" s="101"/>
      <c r="IG35" s="101"/>
      <c r="IH35" s="101"/>
      <c r="II35" s="101"/>
      <c r="IJ35" s="101"/>
      <c r="IK35" s="101"/>
      <c r="IL35" s="101"/>
      <c r="IM35" s="101"/>
      <c r="IN35" s="101"/>
      <c r="IO35" s="101"/>
      <c r="IP35" s="101"/>
      <c r="IQ35" s="101"/>
      <c r="IR35" s="101"/>
      <c r="IS35" s="101"/>
      <c r="IT35" s="101"/>
      <c r="IU35" s="101"/>
    </row>
    <row r="36" spans="1:255" s="102" customFormat="1" ht="12" customHeight="1" x14ac:dyDescent="0.25">
      <c r="A36" s="96"/>
      <c r="B36" s="97" t="s">
        <v>80</v>
      </c>
      <c r="C36" s="98" t="s">
        <v>19</v>
      </c>
      <c r="D36" s="98">
        <v>2</v>
      </c>
      <c r="E36" s="98" t="s">
        <v>117</v>
      </c>
      <c r="F36" s="99">
        <v>25000</v>
      </c>
      <c r="G36" s="100">
        <f t="shared" si="0"/>
        <v>50000</v>
      </c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01"/>
      <c r="BT36" s="101"/>
      <c r="BU36" s="101"/>
      <c r="BV36" s="101"/>
      <c r="BW36" s="101"/>
      <c r="BX36" s="101"/>
      <c r="BY36" s="101"/>
      <c r="BZ36" s="101"/>
      <c r="CA36" s="101"/>
      <c r="CB36" s="101"/>
      <c r="CC36" s="101"/>
      <c r="CD36" s="101"/>
      <c r="CE36" s="101"/>
      <c r="CF36" s="101"/>
      <c r="CG36" s="101"/>
      <c r="CH36" s="101"/>
      <c r="CI36" s="101"/>
      <c r="CJ36" s="101"/>
      <c r="CK36" s="101"/>
      <c r="CL36" s="101"/>
      <c r="CM36" s="101"/>
      <c r="CN36" s="101"/>
      <c r="CO36" s="101"/>
      <c r="CP36" s="101"/>
      <c r="CQ36" s="101"/>
      <c r="CR36" s="101"/>
      <c r="CS36" s="101"/>
      <c r="CT36" s="101"/>
      <c r="CU36" s="101"/>
      <c r="CV36" s="101"/>
      <c r="CW36" s="101"/>
      <c r="CX36" s="101"/>
      <c r="CY36" s="101"/>
      <c r="CZ36" s="101"/>
      <c r="DA36" s="101"/>
      <c r="DB36" s="101"/>
      <c r="DC36" s="101"/>
      <c r="DD36" s="101"/>
      <c r="DE36" s="101"/>
      <c r="DF36" s="101"/>
      <c r="DG36" s="101"/>
      <c r="DH36" s="101"/>
      <c r="DI36" s="101"/>
      <c r="DJ36" s="101"/>
      <c r="DK36" s="101"/>
      <c r="DL36" s="101"/>
      <c r="DM36" s="101"/>
      <c r="DN36" s="101"/>
      <c r="DO36" s="101"/>
      <c r="DP36" s="101"/>
      <c r="DQ36" s="101"/>
      <c r="DR36" s="101"/>
      <c r="DS36" s="101"/>
      <c r="DT36" s="101"/>
      <c r="DU36" s="101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  <c r="HJ36" s="101"/>
      <c r="HK36" s="101"/>
      <c r="HL36" s="101"/>
      <c r="HM36" s="101"/>
      <c r="HN36" s="101"/>
      <c r="HO36" s="101"/>
      <c r="HP36" s="101"/>
      <c r="HQ36" s="101"/>
      <c r="HR36" s="101"/>
      <c r="HS36" s="101"/>
      <c r="HT36" s="101"/>
      <c r="HU36" s="101"/>
      <c r="HV36" s="101"/>
      <c r="HW36" s="101"/>
      <c r="HX36" s="101"/>
      <c r="HY36" s="101"/>
      <c r="HZ36" s="101"/>
      <c r="IA36" s="101"/>
      <c r="IB36" s="101"/>
      <c r="IC36" s="101"/>
      <c r="ID36" s="101"/>
      <c r="IE36" s="101"/>
      <c r="IF36" s="101"/>
      <c r="IG36" s="101"/>
      <c r="IH36" s="101"/>
      <c r="II36" s="101"/>
      <c r="IJ36" s="101"/>
      <c r="IK36" s="101"/>
      <c r="IL36" s="101"/>
      <c r="IM36" s="101"/>
      <c r="IN36" s="101"/>
      <c r="IO36" s="101"/>
      <c r="IP36" s="101"/>
      <c r="IQ36" s="101"/>
      <c r="IR36" s="101"/>
      <c r="IS36" s="101"/>
      <c r="IT36" s="101"/>
      <c r="IU36" s="101"/>
    </row>
    <row r="37" spans="1:255" s="102" customFormat="1" ht="12" customHeight="1" x14ac:dyDescent="0.25">
      <c r="A37" s="96"/>
      <c r="B37" s="97" t="s">
        <v>85</v>
      </c>
      <c r="C37" s="98" t="s">
        <v>19</v>
      </c>
      <c r="D37" s="98">
        <v>50</v>
      </c>
      <c r="E37" s="98" t="s">
        <v>82</v>
      </c>
      <c r="F37" s="99">
        <v>25000</v>
      </c>
      <c r="G37" s="100">
        <f t="shared" si="0"/>
        <v>1250000</v>
      </c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  <c r="BQ37" s="101"/>
      <c r="BR37" s="101"/>
      <c r="BS37" s="101"/>
      <c r="BT37" s="101"/>
      <c r="BU37" s="101"/>
      <c r="BV37" s="101"/>
      <c r="BW37" s="101"/>
      <c r="BX37" s="101"/>
      <c r="BY37" s="101"/>
      <c r="BZ37" s="101"/>
      <c r="CA37" s="101"/>
      <c r="CB37" s="101"/>
      <c r="CC37" s="101"/>
      <c r="CD37" s="101"/>
      <c r="CE37" s="101"/>
      <c r="CF37" s="101"/>
      <c r="CG37" s="101"/>
      <c r="CH37" s="101"/>
      <c r="CI37" s="101"/>
      <c r="CJ37" s="101"/>
      <c r="CK37" s="101"/>
      <c r="CL37" s="101"/>
      <c r="CM37" s="101"/>
      <c r="CN37" s="101"/>
      <c r="CO37" s="101"/>
      <c r="CP37" s="101"/>
      <c r="CQ37" s="101"/>
      <c r="CR37" s="101"/>
      <c r="CS37" s="101"/>
      <c r="CT37" s="101"/>
      <c r="CU37" s="101"/>
      <c r="CV37" s="101"/>
      <c r="CW37" s="101"/>
      <c r="CX37" s="101"/>
      <c r="CY37" s="101"/>
      <c r="CZ37" s="101"/>
      <c r="DA37" s="101"/>
      <c r="DB37" s="101"/>
      <c r="DC37" s="101"/>
      <c r="DD37" s="101"/>
      <c r="DE37" s="101"/>
      <c r="DF37" s="101"/>
      <c r="DG37" s="101"/>
      <c r="DH37" s="101"/>
      <c r="DI37" s="101"/>
      <c r="DJ37" s="101"/>
      <c r="DK37" s="101"/>
      <c r="DL37" s="101"/>
      <c r="DM37" s="101"/>
      <c r="DN37" s="101"/>
      <c r="DO37" s="101"/>
      <c r="DP37" s="101"/>
      <c r="DQ37" s="101"/>
      <c r="DR37" s="101"/>
      <c r="DS37" s="101"/>
      <c r="DT37" s="101"/>
      <c r="DU37" s="101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  <c r="HJ37" s="101"/>
      <c r="HK37" s="101"/>
      <c r="HL37" s="101"/>
      <c r="HM37" s="101"/>
      <c r="HN37" s="101"/>
      <c r="HO37" s="101"/>
      <c r="HP37" s="101"/>
      <c r="HQ37" s="101"/>
      <c r="HR37" s="101"/>
      <c r="HS37" s="101"/>
      <c r="HT37" s="101"/>
      <c r="HU37" s="101"/>
      <c r="HV37" s="101"/>
      <c r="HW37" s="101"/>
      <c r="HX37" s="101"/>
      <c r="HY37" s="101"/>
      <c r="HZ37" s="101"/>
      <c r="IA37" s="101"/>
      <c r="IB37" s="101"/>
      <c r="IC37" s="101"/>
      <c r="ID37" s="101"/>
      <c r="IE37" s="101"/>
      <c r="IF37" s="101"/>
      <c r="IG37" s="101"/>
      <c r="IH37" s="101"/>
      <c r="II37" s="101"/>
      <c r="IJ37" s="101"/>
      <c r="IK37" s="101"/>
      <c r="IL37" s="101"/>
      <c r="IM37" s="101"/>
      <c r="IN37" s="101"/>
      <c r="IO37" s="101"/>
      <c r="IP37" s="101"/>
      <c r="IQ37" s="101"/>
      <c r="IR37" s="101"/>
      <c r="IS37" s="101"/>
      <c r="IT37" s="101"/>
      <c r="IU37" s="101"/>
    </row>
    <row r="38" spans="1:255" s="102" customFormat="1" ht="12" customHeight="1" x14ac:dyDescent="0.25">
      <c r="A38" s="96"/>
      <c r="B38" s="97" t="s">
        <v>86</v>
      </c>
      <c r="C38" s="98" t="s">
        <v>19</v>
      </c>
      <c r="D38" s="98">
        <v>3</v>
      </c>
      <c r="E38" s="98" t="s">
        <v>84</v>
      </c>
      <c r="F38" s="99">
        <v>25000</v>
      </c>
      <c r="G38" s="100">
        <f t="shared" si="0"/>
        <v>75000</v>
      </c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1"/>
      <c r="BV38" s="101"/>
      <c r="BW38" s="101"/>
      <c r="BX38" s="101"/>
      <c r="BY38" s="101"/>
      <c r="BZ38" s="101"/>
      <c r="CA38" s="101"/>
      <c r="CB38" s="101"/>
      <c r="CC38" s="101"/>
      <c r="CD38" s="101"/>
      <c r="CE38" s="101"/>
      <c r="CF38" s="101"/>
      <c r="CG38" s="101"/>
      <c r="CH38" s="101"/>
      <c r="CI38" s="101"/>
      <c r="CJ38" s="101"/>
      <c r="CK38" s="101"/>
      <c r="CL38" s="101"/>
      <c r="CM38" s="101"/>
      <c r="CN38" s="101"/>
      <c r="CO38" s="101"/>
      <c r="CP38" s="101"/>
      <c r="CQ38" s="101"/>
      <c r="CR38" s="101"/>
      <c r="CS38" s="101"/>
      <c r="CT38" s="101"/>
      <c r="CU38" s="101"/>
      <c r="CV38" s="101"/>
      <c r="CW38" s="101"/>
      <c r="CX38" s="101"/>
      <c r="CY38" s="101"/>
      <c r="CZ38" s="101"/>
      <c r="DA38" s="101"/>
      <c r="DB38" s="101"/>
      <c r="DC38" s="101"/>
      <c r="DD38" s="101"/>
      <c r="DE38" s="101"/>
      <c r="DF38" s="101"/>
      <c r="DG38" s="101"/>
      <c r="DH38" s="101"/>
      <c r="DI38" s="101"/>
      <c r="DJ38" s="101"/>
      <c r="DK38" s="101"/>
      <c r="DL38" s="101"/>
      <c r="DM38" s="101"/>
      <c r="DN38" s="101"/>
      <c r="DO38" s="101"/>
      <c r="DP38" s="101"/>
      <c r="DQ38" s="101"/>
      <c r="DR38" s="101"/>
      <c r="DS38" s="101"/>
      <c r="DT38" s="101"/>
      <c r="DU38" s="101"/>
      <c r="DV38" s="101"/>
      <c r="DW38" s="101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  <c r="HJ38" s="101"/>
      <c r="HK38" s="101"/>
      <c r="HL38" s="101"/>
      <c r="HM38" s="101"/>
      <c r="HN38" s="101"/>
      <c r="HO38" s="101"/>
      <c r="HP38" s="101"/>
      <c r="HQ38" s="101"/>
      <c r="HR38" s="101"/>
      <c r="HS38" s="101"/>
      <c r="HT38" s="101"/>
      <c r="HU38" s="101"/>
      <c r="HV38" s="101"/>
      <c r="HW38" s="101"/>
      <c r="HX38" s="101"/>
      <c r="HY38" s="101"/>
      <c r="HZ38" s="101"/>
      <c r="IA38" s="101"/>
      <c r="IB38" s="101"/>
      <c r="IC38" s="101"/>
      <c r="ID38" s="101"/>
      <c r="IE38" s="101"/>
      <c r="IF38" s="101"/>
      <c r="IG38" s="101"/>
      <c r="IH38" s="101"/>
      <c r="II38" s="101"/>
      <c r="IJ38" s="101"/>
      <c r="IK38" s="101"/>
      <c r="IL38" s="101"/>
      <c r="IM38" s="101"/>
      <c r="IN38" s="101"/>
      <c r="IO38" s="101"/>
      <c r="IP38" s="101"/>
      <c r="IQ38" s="101"/>
      <c r="IR38" s="101"/>
      <c r="IS38" s="101"/>
      <c r="IT38" s="101"/>
      <c r="IU38" s="101"/>
    </row>
    <row r="39" spans="1:255" customFormat="1" ht="12" customHeight="1" x14ac:dyDescent="0.25">
      <c r="A39" s="103"/>
      <c r="B39" s="17" t="s">
        <v>20</v>
      </c>
      <c r="C39" s="18"/>
      <c r="D39" s="18"/>
      <c r="E39" s="18"/>
      <c r="F39" s="104"/>
      <c r="G39" s="105">
        <f>SUM(G22:G38)</f>
        <v>2412500</v>
      </c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</row>
    <row r="40" spans="1:255" customFormat="1" ht="12" customHeight="1" x14ac:dyDescent="0.25">
      <c r="A40" s="103"/>
      <c r="B40" s="106"/>
      <c r="C40" s="107"/>
      <c r="D40" s="107"/>
      <c r="E40" s="107"/>
      <c r="F40" s="108"/>
      <c r="G40" s="108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</row>
    <row r="41" spans="1:255" customFormat="1" ht="12" customHeight="1" x14ac:dyDescent="0.25">
      <c r="A41" s="94"/>
      <c r="B41" s="9" t="s">
        <v>21</v>
      </c>
      <c r="C41" s="10"/>
      <c r="D41" s="11"/>
      <c r="E41" s="11"/>
      <c r="F41" s="12"/>
      <c r="G41" s="95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</row>
    <row r="42" spans="1:255" customFormat="1" ht="24" customHeight="1" x14ac:dyDescent="0.25">
      <c r="A42" s="94"/>
      <c r="B42" s="13" t="s">
        <v>13</v>
      </c>
      <c r="C42" s="14" t="s">
        <v>14</v>
      </c>
      <c r="D42" s="14" t="s">
        <v>15</v>
      </c>
      <c r="E42" s="13" t="s">
        <v>16</v>
      </c>
      <c r="F42" s="14" t="s">
        <v>17</v>
      </c>
      <c r="G42" s="13" t="s">
        <v>18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</row>
    <row r="43" spans="1:255" s="102" customFormat="1" ht="12" customHeight="1" x14ac:dyDescent="0.25">
      <c r="A43" s="96"/>
      <c r="B43" s="97" t="s">
        <v>73</v>
      </c>
      <c r="C43" s="98" t="s">
        <v>53</v>
      </c>
      <c r="D43" s="98">
        <v>2</v>
      </c>
      <c r="E43" s="98" t="s">
        <v>74</v>
      </c>
      <c r="F43" s="99">
        <v>30000</v>
      </c>
      <c r="G43" s="100">
        <f>D43*F43</f>
        <v>60000</v>
      </c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  <c r="BT43" s="101"/>
      <c r="BU43" s="101"/>
      <c r="BV43" s="101"/>
      <c r="BW43" s="101"/>
      <c r="BX43" s="101"/>
      <c r="BY43" s="101"/>
      <c r="BZ43" s="101"/>
      <c r="CA43" s="101"/>
      <c r="CB43" s="101"/>
      <c r="CC43" s="101"/>
      <c r="CD43" s="101"/>
      <c r="CE43" s="101"/>
      <c r="CF43" s="101"/>
      <c r="CG43" s="101"/>
      <c r="CH43" s="101"/>
      <c r="CI43" s="101"/>
      <c r="CJ43" s="101"/>
      <c r="CK43" s="101"/>
      <c r="CL43" s="101"/>
      <c r="CM43" s="101"/>
      <c r="CN43" s="101"/>
      <c r="CO43" s="101"/>
      <c r="CP43" s="101"/>
      <c r="CQ43" s="101"/>
      <c r="CR43" s="101"/>
      <c r="CS43" s="101"/>
      <c r="CT43" s="101"/>
      <c r="CU43" s="101"/>
      <c r="CV43" s="101"/>
      <c r="CW43" s="101"/>
      <c r="CX43" s="101"/>
      <c r="CY43" s="101"/>
      <c r="CZ43" s="101"/>
      <c r="DA43" s="101"/>
      <c r="DB43" s="101"/>
      <c r="DC43" s="101"/>
      <c r="DD43" s="101"/>
      <c r="DE43" s="101"/>
      <c r="DF43" s="101"/>
      <c r="DG43" s="101"/>
      <c r="DH43" s="101"/>
      <c r="DI43" s="101"/>
      <c r="DJ43" s="101"/>
      <c r="DK43" s="101"/>
      <c r="DL43" s="101"/>
      <c r="DM43" s="101"/>
      <c r="DN43" s="101"/>
      <c r="DO43" s="101"/>
      <c r="DP43" s="101"/>
      <c r="DQ43" s="101"/>
      <c r="DR43" s="101"/>
      <c r="DS43" s="101"/>
      <c r="DT43" s="101"/>
      <c r="DU43" s="101"/>
      <c r="DV43" s="101"/>
      <c r="DW43" s="101"/>
      <c r="DX43" s="101"/>
      <c r="DY43" s="101"/>
      <c r="DZ43" s="101"/>
      <c r="EA43" s="101"/>
      <c r="EB43" s="101"/>
      <c r="EC43" s="101"/>
      <c r="ED43" s="101"/>
      <c r="EE43" s="101"/>
      <c r="EF43" s="101"/>
      <c r="EG43" s="101"/>
      <c r="EH43" s="101"/>
      <c r="EI43" s="101"/>
      <c r="EJ43" s="101"/>
      <c r="EK43" s="101"/>
      <c r="EL43" s="101"/>
      <c r="EM43" s="101"/>
      <c r="EN43" s="101"/>
      <c r="EO43" s="101"/>
      <c r="EP43" s="101"/>
      <c r="EQ43" s="101"/>
      <c r="ER43" s="101"/>
      <c r="ES43" s="101"/>
      <c r="ET43" s="101"/>
      <c r="EU43" s="101"/>
      <c r="EV43" s="101"/>
      <c r="EW43" s="101"/>
      <c r="EX43" s="101"/>
      <c r="EY43" s="101"/>
      <c r="EZ43" s="101"/>
      <c r="FA43" s="101"/>
      <c r="FB43" s="101"/>
      <c r="FC43" s="101"/>
      <c r="FD43" s="101"/>
      <c r="FE43" s="101"/>
      <c r="FF43" s="101"/>
      <c r="FG43" s="101"/>
      <c r="FH43" s="101"/>
      <c r="FI43" s="101"/>
      <c r="FJ43" s="101"/>
      <c r="FK43" s="101"/>
      <c r="FL43" s="101"/>
      <c r="FM43" s="101"/>
      <c r="FN43" s="101"/>
      <c r="FO43" s="101"/>
      <c r="FP43" s="101"/>
      <c r="FQ43" s="101"/>
      <c r="FR43" s="101"/>
      <c r="FS43" s="101"/>
      <c r="FT43" s="101"/>
      <c r="FU43" s="101"/>
      <c r="FV43" s="101"/>
      <c r="FW43" s="101"/>
      <c r="FX43" s="101"/>
      <c r="FY43" s="101"/>
      <c r="FZ43" s="101"/>
      <c r="GA43" s="101"/>
      <c r="GB43" s="101"/>
      <c r="GC43" s="101"/>
      <c r="GD43" s="101"/>
      <c r="GE43" s="101"/>
      <c r="GF43" s="101"/>
      <c r="GG43" s="101"/>
      <c r="GH43" s="101"/>
      <c r="GI43" s="101"/>
      <c r="GJ43" s="101"/>
      <c r="GK43" s="101"/>
      <c r="GL43" s="101"/>
      <c r="GM43" s="101"/>
      <c r="GN43" s="101"/>
      <c r="GO43" s="101"/>
      <c r="GP43" s="101"/>
      <c r="GQ43" s="101"/>
      <c r="GR43" s="101"/>
      <c r="GS43" s="101"/>
      <c r="GT43" s="101"/>
      <c r="GU43" s="101"/>
      <c r="GV43" s="101"/>
      <c r="GW43" s="101"/>
      <c r="GX43" s="101"/>
      <c r="GY43" s="101"/>
      <c r="GZ43" s="101"/>
      <c r="HA43" s="101"/>
      <c r="HB43" s="101"/>
      <c r="HC43" s="101"/>
      <c r="HD43" s="101"/>
      <c r="HE43" s="101"/>
      <c r="HF43" s="101"/>
      <c r="HG43" s="101"/>
      <c r="HH43" s="101"/>
      <c r="HI43" s="101"/>
      <c r="HJ43" s="101"/>
      <c r="HK43" s="101"/>
      <c r="HL43" s="101"/>
      <c r="HM43" s="101"/>
      <c r="HN43" s="101"/>
      <c r="HO43" s="101"/>
      <c r="HP43" s="101"/>
      <c r="HQ43" s="101"/>
      <c r="HR43" s="101"/>
      <c r="HS43" s="101"/>
      <c r="HT43" s="101"/>
      <c r="HU43" s="101"/>
      <c r="HV43" s="101"/>
      <c r="HW43" s="101"/>
      <c r="HX43" s="101"/>
      <c r="HY43" s="101"/>
      <c r="HZ43" s="101"/>
      <c r="IA43" s="101"/>
      <c r="IB43" s="101"/>
      <c r="IC43" s="101"/>
      <c r="ID43" s="101"/>
      <c r="IE43" s="101"/>
      <c r="IF43" s="101"/>
      <c r="IG43" s="101"/>
      <c r="IH43" s="101"/>
      <c r="II43" s="101"/>
      <c r="IJ43" s="101"/>
      <c r="IK43" s="101"/>
      <c r="IL43" s="101"/>
      <c r="IM43" s="101"/>
      <c r="IN43" s="101"/>
      <c r="IO43" s="101"/>
      <c r="IP43" s="101"/>
      <c r="IQ43" s="101"/>
      <c r="IR43" s="101"/>
      <c r="IS43" s="101"/>
      <c r="IT43" s="101"/>
      <c r="IU43" s="101"/>
    </row>
    <row r="44" spans="1:255" customFormat="1" ht="12" customHeight="1" x14ac:dyDescent="0.25">
      <c r="A44" s="103"/>
      <c r="B44" s="17" t="s">
        <v>22</v>
      </c>
      <c r="C44" s="18"/>
      <c r="D44" s="18"/>
      <c r="E44" s="18"/>
      <c r="F44" s="104"/>
      <c r="G44" s="105">
        <f>SUM(G43)</f>
        <v>60000</v>
      </c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</row>
    <row r="45" spans="1:255" customFormat="1" ht="12" customHeight="1" x14ac:dyDescent="0.25">
      <c r="A45" s="103"/>
      <c r="B45" s="106"/>
      <c r="C45" s="107"/>
      <c r="D45" s="107"/>
      <c r="E45" s="107"/>
      <c r="F45" s="108"/>
      <c r="G45" s="108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</row>
    <row r="46" spans="1:255" customFormat="1" ht="12" customHeight="1" x14ac:dyDescent="0.25">
      <c r="A46" s="94"/>
      <c r="B46" s="9" t="s">
        <v>23</v>
      </c>
      <c r="C46" s="10"/>
      <c r="D46" s="11"/>
      <c r="E46" s="11"/>
      <c r="F46" s="12"/>
      <c r="G46" s="95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</row>
    <row r="47" spans="1:255" customFormat="1" ht="24" customHeight="1" x14ac:dyDescent="0.25">
      <c r="A47" s="94"/>
      <c r="B47" s="13" t="s">
        <v>13</v>
      </c>
      <c r="C47" s="14" t="s">
        <v>14</v>
      </c>
      <c r="D47" s="14" t="s">
        <v>15</v>
      </c>
      <c r="E47" s="13" t="s">
        <v>16</v>
      </c>
      <c r="F47" s="14" t="s">
        <v>17</v>
      </c>
      <c r="G47" s="13" t="s">
        <v>18</v>
      </c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  <c r="IU47" s="86"/>
    </row>
    <row r="48" spans="1:255" s="102" customFormat="1" ht="12" customHeight="1" x14ac:dyDescent="0.25">
      <c r="A48" s="96"/>
      <c r="B48" s="97" t="s">
        <v>142</v>
      </c>
      <c r="C48" s="98" t="s">
        <v>24</v>
      </c>
      <c r="D48" s="98">
        <v>1</v>
      </c>
      <c r="E48" s="98" t="s">
        <v>66</v>
      </c>
      <c r="F48" s="99">
        <v>158000</v>
      </c>
      <c r="G48" s="100">
        <f>F48*D48</f>
        <v>158000</v>
      </c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01"/>
      <c r="BT48" s="101"/>
      <c r="BU48" s="101"/>
      <c r="BV48" s="101"/>
      <c r="BW48" s="101"/>
      <c r="BX48" s="101"/>
      <c r="BY48" s="101"/>
      <c r="BZ48" s="101"/>
      <c r="CA48" s="101"/>
      <c r="CB48" s="101"/>
      <c r="CC48" s="101"/>
      <c r="CD48" s="101"/>
      <c r="CE48" s="101"/>
      <c r="CF48" s="101"/>
      <c r="CG48" s="101"/>
      <c r="CH48" s="101"/>
      <c r="CI48" s="101"/>
      <c r="CJ48" s="101"/>
      <c r="CK48" s="101"/>
      <c r="CL48" s="101"/>
      <c r="CM48" s="101"/>
      <c r="CN48" s="101"/>
      <c r="CO48" s="101"/>
      <c r="CP48" s="101"/>
      <c r="CQ48" s="101"/>
      <c r="CR48" s="101"/>
      <c r="CS48" s="101"/>
      <c r="CT48" s="101"/>
      <c r="CU48" s="101"/>
      <c r="CV48" s="101"/>
      <c r="CW48" s="101"/>
      <c r="CX48" s="101"/>
      <c r="CY48" s="101"/>
      <c r="CZ48" s="101"/>
      <c r="DA48" s="101"/>
      <c r="DB48" s="101"/>
      <c r="DC48" s="101"/>
      <c r="DD48" s="101"/>
      <c r="DE48" s="101"/>
      <c r="DF48" s="101"/>
      <c r="DG48" s="101"/>
      <c r="DH48" s="101"/>
      <c r="DI48" s="101"/>
      <c r="DJ48" s="101"/>
      <c r="DK48" s="101"/>
      <c r="DL48" s="101"/>
      <c r="DM48" s="101"/>
      <c r="DN48" s="101"/>
      <c r="DO48" s="101"/>
      <c r="DP48" s="101"/>
      <c r="DQ48" s="101"/>
      <c r="DR48" s="101"/>
      <c r="DS48" s="101"/>
      <c r="DT48" s="101"/>
      <c r="DU48" s="101"/>
      <c r="DV48" s="101"/>
      <c r="DW48" s="101"/>
      <c r="DX48" s="101"/>
      <c r="DY48" s="101"/>
      <c r="DZ48" s="101"/>
      <c r="EA48" s="101"/>
      <c r="EB48" s="101"/>
      <c r="EC48" s="101"/>
      <c r="ED48" s="101"/>
      <c r="EE48" s="101"/>
      <c r="EF48" s="101"/>
      <c r="EG48" s="101"/>
      <c r="EH48" s="101"/>
      <c r="EI48" s="101"/>
      <c r="EJ48" s="101"/>
      <c r="EK48" s="101"/>
      <c r="EL48" s="101"/>
      <c r="EM48" s="101"/>
      <c r="EN48" s="101"/>
      <c r="EO48" s="101"/>
      <c r="EP48" s="101"/>
      <c r="EQ48" s="101"/>
      <c r="ER48" s="101"/>
      <c r="ES48" s="101"/>
      <c r="ET48" s="101"/>
      <c r="EU48" s="101"/>
      <c r="EV48" s="101"/>
      <c r="EW48" s="101"/>
      <c r="EX48" s="101"/>
      <c r="EY48" s="101"/>
      <c r="EZ48" s="101"/>
      <c r="FA48" s="101"/>
      <c r="FB48" s="101"/>
      <c r="FC48" s="101"/>
      <c r="FD48" s="101"/>
      <c r="FE48" s="101"/>
      <c r="FF48" s="101"/>
      <c r="FG48" s="101"/>
      <c r="FH48" s="101"/>
      <c r="FI48" s="101"/>
      <c r="FJ48" s="101"/>
      <c r="FK48" s="101"/>
      <c r="FL48" s="101"/>
      <c r="FM48" s="101"/>
      <c r="FN48" s="101"/>
      <c r="FO48" s="101"/>
      <c r="FP48" s="101"/>
      <c r="FQ48" s="101"/>
      <c r="FR48" s="101"/>
      <c r="FS48" s="101"/>
      <c r="FT48" s="101"/>
      <c r="FU48" s="101"/>
      <c r="FV48" s="101"/>
      <c r="FW48" s="101"/>
      <c r="FX48" s="101"/>
      <c r="FY48" s="101"/>
      <c r="FZ48" s="101"/>
      <c r="GA48" s="101"/>
      <c r="GB48" s="101"/>
      <c r="GC48" s="101"/>
      <c r="GD48" s="101"/>
      <c r="GE48" s="101"/>
      <c r="GF48" s="101"/>
      <c r="GG48" s="101"/>
      <c r="GH48" s="101"/>
      <c r="GI48" s="101"/>
      <c r="GJ48" s="101"/>
      <c r="GK48" s="101"/>
      <c r="GL48" s="101"/>
      <c r="GM48" s="101"/>
      <c r="GN48" s="101"/>
      <c r="GO48" s="101"/>
      <c r="GP48" s="101"/>
      <c r="GQ48" s="101"/>
      <c r="GR48" s="101"/>
      <c r="GS48" s="101"/>
      <c r="GT48" s="101"/>
      <c r="GU48" s="101"/>
      <c r="GV48" s="101"/>
      <c r="GW48" s="101"/>
      <c r="GX48" s="101"/>
      <c r="GY48" s="101"/>
      <c r="GZ48" s="101"/>
      <c r="HA48" s="101"/>
      <c r="HB48" s="101"/>
      <c r="HC48" s="101"/>
      <c r="HD48" s="101"/>
      <c r="HE48" s="101"/>
      <c r="HF48" s="101"/>
      <c r="HG48" s="101"/>
      <c r="HH48" s="101"/>
      <c r="HI48" s="101"/>
      <c r="HJ48" s="101"/>
      <c r="HK48" s="101"/>
      <c r="HL48" s="101"/>
      <c r="HM48" s="101"/>
      <c r="HN48" s="101"/>
      <c r="HO48" s="101"/>
      <c r="HP48" s="101"/>
      <c r="HQ48" s="101"/>
      <c r="HR48" s="101"/>
      <c r="HS48" s="101"/>
      <c r="HT48" s="101"/>
      <c r="HU48" s="101"/>
      <c r="HV48" s="101"/>
      <c r="HW48" s="101"/>
      <c r="HX48" s="101"/>
      <c r="HY48" s="101"/>
      <c r="HZ48" s="101"/>
      <c r="IA48" s="101"/>
      <c r="IB48" s="101"/>
      <c r="IC48" s="101"/>
      <c r="ID48" s="101"/>
      <c r="IE48" s="101"/>
      <c r="IF48" s="101"/>
      <c r="IG48" s="101"/>
      <c r="IH48" s="101"/>
      <c r="II48" s="101"/>
      <c r="IJ48" s="101"/>
      <c r="IK48" s="101"/>
      <c r="IL48" s="101"/>
      <c r="IM48" s="101"/>
      <c r="IN48" s="101"/>
      <c r="IO48" s="101"/>
      <c r="IP48" s="101"/>
      <c r="IQ48" s="101"/>
      <c r="IR48" s="101"/>
      <c r="IS48" s="101"/>
      <c r="IT48" s="101"/>
      <c r="IU48" s="101"/>
    </row>
    <row r="49" spans="1:255" s="102" customFormat="1" ht="12" customHeight="1" x14ac:dyDescent="0.25">
      <c r="A49" s="96"/>
      <c r="B49" s="97" t="s">
        <v>87</v>
      </c>
      <c r="C49" s="98" t="s">
        <v>24</v>
      </c>
      <c r="D49" s="98">
        <v>0.4</v>
      </c>
      <c r="E49" s="98" t="s">
        <v>66</v>
      </c>
      <c r="F49" s="99">
        <v>158000</v>
      </c>
      <c r="G49" s="100">
        <f>F49*D49</f>
        <v>63200</v>
      </c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  <c r="BR49" s="101"/>
      <c r="BS49" s="101"/>
      <c r="BT49" s="101"/>
      <c r="BU49" s="101"/>
      <c r="BV49" s="101"/>
      <c r="BW49" s="101"/>
      <c r="BX49" s="101"/>
      <c r="BY49" s="101"/>
      <c r="BZ49" s="101"/>
      <c r="CA49" s="101"/>
      <c r="CB49" s="101"/>
      <c r="CC49" s="101"/>
      <c r="CD49" s="101"/>
      <c r="CE49" s="101"/>
      <c r="CF49" s="101"/>
      <c r="CG49" s="101"/>
      <c r="CH49" s="101"/>
      <c r="CI49" s="101"/>
      <c r="CJ49" s="101"/>
      <c r="CK49" s="101"/>
      <c r="CL49" s="101"/>
      <c r="CM49" s="101"/>
      <c r="CN49" s="101"/>
      <c r="CO49" s="101"/>
      <c r="CP49" s="101"/>
      <c r="CQ49" s="101"/>
      <c r="CR49" s="101"/>
      <c r="CS49" s="101"/>
      <c r="CT49" s="101"/>
      <c r="CU49" s="101"/>
      <c r="CV49" s="101"/>
      <c r="CW49" s="101"/>
      <c r="CX49" s="101"/>
      <c r="CY49" s="101"/>
      <c r="CZ49" s="101"/>
      <c r="DA49" s="101"/>
      <c r="DB49" s="101"/>
      <c r="DC49" s="101"/>
      <c r="DD49" s="101"/>
      <c r="DE49" s="101"/>
      <c r="DF49" s="101"/>
      <c r="DG49" s="101"/>
      <c r="DH49" s="101"/>
      <c r="DI49" s="101"/>
      <c r="DJ49" s="101"/>
      <c r="DK49" s="101"/>
      <c r="DL49" s="101"/>
      <c r="DM49" s="101"/>
      <c r="DN49" s="101"/>
      <c r="DO49" s="101"/>
      <c r="DP49" s="101"/>
      <c r="DQ49" s="101"/>
      <c r="DR49" s="101"/>
      <c r="DS49" s="101"/>
      <c r="DT49" s="101"/>
      <c r="DU49" s="101"/>
      <c r="DV49" s="101"/>
      <c r="DW49" s="101"/>
      <c r="DX49" s="101"/>
      <c r="DY49" s="101"/>
      <c r="DZ49" s="101"/>
      <c r="EA49" s="101"/>
      <c r="EB49" s="101"/>
      <c r="EC49" s="101"/>
      <c r="ED49" s="101"/>
      <c r="EE49" s="101"/>
      <c r="EF49" s="101"/>
      <c r="EG49" s="101"/>
      <c r="EH49" s="101"/>
      <c r="EI49" s="101"/>
      <c r="EJ49" s="101"/>
      <c r="EK49" s="101"/>
      <c r="EL49" s="101"/>
      <c r="EM49" s="101"/>
      <c r="EN49" s="101"/>
      <c r="EO49" s="101"/>
      <c r="EP49" s="101"/>
      <c r="EQ49" s="101"/>
      <c r="ER49" s="101"/>
      <c r="ES49" s="101"/>
      <c r="ET49" s="101"/>
      <c r="EU49" s="101"/>
      <c r="EV49" s="101"/>
      <c r="EW49" s="101"/>
      <c r="EX49" s="101"/>
      <c r="EY49" s="101"/>
      <c r="EZ49" s="101"/>
      <c r="FA49" s="101"/>
      <c r="FB49" s="101"/>
      <c r="FC49" s="101"/>
      <c r="FD49" s="101"/>
      <c r="FE49" s="101"/>
      <c r="FF49" s="101"/>
      <c r="FG49" s="101"/>
      <c r="FH49" s="101"/>
      <c r="FI49" s="101"/>
      <c r="FJ49" s="101"/>
      <c r="FK49" s="101"/>
      <c r="FL49" s="101"/>
      <c r="FM49" s="101"/>
      <c r="FN49" s="101"/>
      <c r="FO49" s="101"/>
      <c r="FP49" s="101"/>
      <c r="FQ49" s="101"/>
      <c r="FR49" s="101"/>
      <c r="FS49" s="101"/>
      <c r="FT49" s="101"/>
      <c r="FU49" s="101"/>
      <c r="FV49" s="101"/>
      <c r="FW49" s="101"/>
      <c r="FX49" s="101"/>
      <c r="FY49" s="101"/>
      <c r="FZ49" s="101"/>
      <c r="GA49" s="101"/>
      <c r="GB49" s="101"/>
      <c r="GC49" s="101"/>
      <c r="GD49" s="101"/>
      <c r="GE49" s="101"/>
      <c r="GF49" s="101"/>
      <c r="GG49" s="101"/>
      <c r="GH49" s="101"/>
      <c r="GI49" s="101"/>
      <c r="GJ49" s="101"/>
      <c r="GK49" s="101"/>
      <c r="GL49" s="101"/>
      <c r="GM49" s="101"/>
      <c r="GN49" s="101"/>
      <c r="GO49" s="101"/>
      <c r="GP49" s="101"/>
      <c r="GQ49" s="101"/>
      <c r="GR49" s="101"/>
      <c r="GS49" s="101"/>
      <c r="GT49" s="101"/>
      <c r="GU49" s="101"/>
      <c r="GV49" s="101"/>
      <c r="GW49" s="101"/>
      <c r="GX49" s="101"/>
      <c r="GY49" s="101"/>
      <c r="GZ49" s="101"/>
      <c r="HA49" s="101"/>
      <c r="HB49" s="101"/>
      <c r="HC49" s="101"/>
      <c r="HD49" s="101"/>
      <c r="HE49" s="101"/>
      <c r="HF49" s="101"/>
      <c r="HG49" s="101"/>
      <c r="HH49" s="101"/>
      <c r="HI49" s="101"/>
      <c r="HJ49" s="101"/>
      <c r="HK49" s="101"/>
      <c r="HL49" s="101"/>
      <c r="HM49" s="101"/>
      <c r="HN49" s="101"/>
      <c r="HO49" s="101"/>
      <c r="HP49" s="101"/>
      <c r="HQ49" s="101"/>
      <c r="HR49" s="101"/>
      <c r="HS49" s="101"/>
      <c r="HT49" s="101"/>
      <c r="HU49" s="101"/>
      <c r="HV49" s="101"/>
      <c r="HW49" s="101"/>
      <c r="HX49" s="101"/>
      <c r="HY49" s="101"/>
      <c r="HZ49" s="101"/>
      <c r="IA49" s="101"/>
      <c r="IB49" s="101"/>
      <c r="IC49" s="101"/>
      <c r="ID49" s="101"/>
      <c r="IE49" s="101"/>
      <c r="IF49" s="101"/>
      <c r="IG49" s="101"/>
      <c r="IH49" s="101"/>
      <c r="II49" s="101"/>
      <c r="IJ49" s="101"/>
      <c r="IK49" s="101"/>
      <c r="IL49" s="101"/>
      <c r="IM49" s="101"/>
      <c r="IN49" s="101"/>
      <c r="IO49" s="101"/>
      <c r="IP49" s="101"/>
      <c r="IQ49" s="101"/>
      <c r="IR49" s="101"/>
      <c r="IS49" s="101"/>
      <c r="IT49" s="101"/>
      <c r="IU49" s="101"/>
    </row>
    <row r="50" spans="1:255" s="102" customFormat="1" ht="12" customHeight="1" x14ac:dyDescent="0.25">
      <c r="A50" s="96"/>
      <c r="B50" s="97" t="s">
        <v>88</v>
      </c>
      <c r="C50" s="98" t="s">
        <v>24</v>
      </c>
      <c r="D50" s="98">
        <v>0.1</v>
      </c>
      <c r="E50" s="98" t="s">
        <v>66</v>
      </c>
      <c r="F50" s="99">
        <v>158000</v>
      </c>
      <c r="G50" s="100">
        <f>F50*D50</f>
        <v>15800</v>
      </c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1"/>
      <c r="BQ50" s="101"/>
      <c r="BR50" s="101"/>
      <c r="BS50" s="101"/>
      <c r="BT50" s="101"/>
      <c r="BU50" s="101"/>
      <c r="BV50" s="101"/>
      <c r="BW50" s="101"/>
      <c r="BX50" s="101"/>
      <c r="BY50" s="101"/>
      <c r="BZ50" s="101"/>
      <c r="CA50" s="101"/>
      <c r="CB50" s="101"/>
      <c r="CC50" s="101"/>
      <c r="CD50" s="101"/>
      <c r="CE50" s="101"/>
      <c r="CF50" s="101"/>
      <c r="CG50" s="101"/>
      <c r="CH50" s="101"/>
      <c r="CI50" s="101"/>
      <c r="CJ50" s="101"/>
      <c r="CK50" s="101"/>
      <c r="CL50" s="101"/>
      <c r="CM50" s="101"/>
      <c r="CN50" s="101"/>
      <c r="CO50" s="101"/>
      <c r="CP50" s="101"/>
      <c r="CQ50" s="101"/>
      <c r="CR50" s="101"/>
      <c r="CS50" s="101"/>
      <c r="CT50" s="101"/>
      <c r="CU50" s="101"/>
      <c r="CV50" s="101"/>
      <c r="CW50" s="101"/>
      <c r="CX50" s="101"/>
      <c r="CY50" s="101"/>
      <c r="CZ50" s="101"/>
      <c r="DA50" s="101"/>
      <c r="DB50" s="101"/>
      <c r="DC50" s="101"/>
      <c r="DD50" s="101"/>
      <c r="DE50" s="101"/>
      <c r="DF50" s="101"/>
      <c r="DG50" s="101"/>
      <c r="DH50" s="101"/>
      <c r="DI50" s="101"/>
      <c r="DJ50" s="101"/>
      <c r="DK50" s="101"/>
      <c r="DL50" s="101"/>
      <c r="DM50" s="101"/>
      <c r="DN50" s="101"/>
      <c r="DO50" s="101"/>
      <c r="DP50" s="101"/>
      <c r="DQ50" s="101"/>
      <c r="DR50" s="101"/>
      <c r="DS50" s="101"/>
      <c r="DT50" s="101"/>
      <c r="DU50" s="101"/>
      <c r="DV50" s="101"/>
      <c r="DW50" s="101"/>
      <c r="DX50" s="101"/>
      <c r="DY50" s="101"/>
      <c r="DZ50" s="101"/>
      <c r="EA50" s="101"/>
      <c r="EB50" s="101"/>
      <c r="EC50" s="101"/>
      <c r="ED50" s="101"/>
      <c r="EE50" s="101"/>
      <c r="EF50" s="101"/>
      <c r="EG50" s="101"/>
      <c r="EH50" s="101"/>
      <c r="EI50" s="101"/>
      <c r="EJ50" s="101"/>
      <c r="EK50" s="101"/>
      <c r="EL50" s="101"/>
      <c r="EM50" s="101"/>
      <c r="EN50" s="101"/>
      <c r="EO50" s="101"/>
      <c r="EP50" s="101"/>
      <c r="EQ50" s="101"/>
      <c r="ER50" s="101"/>
      <c r="ES50" s="101"/>
      <c r="ET50" s="101"/>
      <c r="EU50" s="101"/>
      <c r="EV50" s="101"/>
      <c r="EW50" s="101"/>
      <c r="EX50" s="101"/>
      <c r="EY50" s="101"/>
      <c r="EZ50" s="101"/>
      <c r="FA50" s="101"/>
      <c r="FB50" s="101"/>
      <c r="FC50" s="101"/>
      <c r="FD50" s="101"/>
      <c r="FE50" s="101"/>
      <c r="FF50" s="101"/>
      <c r="FG50" s="101"/>
      <c r="FH50" s="101"/>
      <c r="FI50" s="101"/>
      <c r="FJ50" s="101"/>
      <c r="FK50" s="101"/>
      <c r="FL50" s="101"/>
      <c r="FM50" s="101"/>
      <c r="FN50" s="101"/>
      <c r="FO50" s="101"/>
      <c r="FP50" s="101"/>
      <c r="FQ50" s="101"/>
      <c r="FR50" s="101"/>
      <c r="FS50" s="101"/>
      <c r="FT50" s="101"/>
      <c r="FU50" s="101"/>
      <c r="FV50" s="101"/>
      <c r="FW50" s="101"/>
      <c r="FX50" s="101"/>
      <c r="FY50" s="101"/>
      <c r="FZ50" s="101"/>
      <c r="GA50" s="101"/>
      <c r="GB50" s="101"/>
      <c r="GC50" s="101"/>
      <c r="GD50" s="101"/>
      <c r="GE50" s="101"/>
      <c r="GF50" s="101"/>
      <c r="GG50" s="101"/>
      <c r="GH50" s="101"/>
      <c r="GI50" s="101"/>
      <c r="GJ50" s="101"/>
      <c r="GK50" s="101"/>
      <c r="GL50" s="101"/>
      <c r="GM50" s="101"/>
      <c r="GN50" s="101"/>
      <c r="GO50" s="101"/>
      <c r="GP50" s="101"/>
      <c r="GQ50" s="101"/>
      <c r="GR50" s="101"/>
      <c r="GS50" s="101"/>
      <c r="GT50" s="101"/>
      <c r="GU50" s="101"/>
      <c r="GV50" s="101"/>
      <c r="GW50" s="101"/>
      <c r="GX50" s="101"/>
      <c r="GY50" s="101"/>
      <c r="GZ50" s="101"/>
      <c r="HA50" s="101"/>
      <c r="HB50" s="101"/>
      <c r="HC50" s="101"/>
      <c r="HD50" s="101"/>
      <c r="HE50" s="101"/>
      <c r="HF50" s="101"/>
      <c r="HG50" s="101"/>
      <c r="HH50" s="101"/>
      <c r="HI50" s="101"/>
      <c r="HJ50" s="101"/>
      <c r="HK50" s="101"/>
      <c r="HL50" s="101"/>
      <c r="HM50" s="101"/>
      <c r="HN50" s="101"/>
      <c r="HO50" s="101"/>
      <c r="HP50" s="101"/>
      <c r="HQ50" s="101"/>
      <c r="HR50" s="101"/>
      <c r="HS50" s="101"/>
      <c r="HT50" s="101"/>
      <c r="HU50" s="101"/>
      <c r="HV50" s="101"/>
      <c r="HW50" s="101"/>
      <c r="HX50" s="101"/>
      <c r="HY50" s="101"/>
      <c r="HZ50" s="101"/>
      <c r="IA50" s="101"/>
      <c r="IB50" s="101"/>
      <c r="IC50" s="101"/>
      <c r="ID50" s="101"/>
      <c r="IE50" s="101"/>
      <c r="IF50" s="101"/>
      <c r="IG50" s="101"/>
      <c r="IH50" s="101"/>
      <c r="II50" s="101"/>
      <c r="IJ50" s="101"/>
      <c r="IK50" s="101"/>
      <c r="IL50" s="101"/>
      <c r="IM50" s="101"/>
      <c r="IN50" s="101"/>
      <c r="IO50" s="101"/>
      <c r="IP50" s="101"/>
      <c r="IQ50" s="101"/>
      <c r="IR50" s="101"/>
      <c r="IS50" s="101"/>
      <c r="IT50" s="101"/>
      <c r="IU50" s="101"/>
    </row>
    <row r="51" spans="1:255" s="102" customFormat="1" ht="12" customHeight="1" x14ac:dyDescent="0.25">
      <c r="A51" s="96"/>
      <c r="B51" s="97" t="s">
        <v>89</v>
      </c>
      <c r="C51" s="98" t="s">
        <v>24</v>
      </c>
      <c r="D51" s="98">
        <v>0.1</v>
      </c>
      <c r="E51" s="98" t="s">
        <v>66</v>
      </c>
      <c r="F51" s="99">
        <v>158000</v>
      </c>
      <c r="G51" s="100">
        <f>F51*D51</f>
        <v>15800</v>
      </c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1"/>
      <c r="CI51" s="101"/>
      <c r="CJ51" s="101"/>
      <c r="CK51" s="101"/>
      <c r="CL51" s="101"/>
      <c r="CM51" s="101"/>
      <c r="CN51" s="101"/>
      <c r="CO51" s="101"/>
      <c r="CP51" s="101"/>
      <c r="CQ51" s="101"/>
      <c r="CR51" s="101"/>
      <c r="CS51" s="101"/>
      <c r="CT51" s="101"/>
      <c r="CU51" s="101"/>
      <c r="CV51" s="101"/>
      <c r="CW51" s="101"/>
      <c r="CX51" s="101"/>
      <c r="CY51" s="101"/>
      <c r="CZ51" s="101"/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1"/>
      <c r="DL51" s="101"/>
      <c r="DM51" s="101"/>
      <c r="DN51" s="101"/>
      <c r="DO51" s="101"/>
      <c r="DP51" s="101"/>
      <c r="DQ51" s="101"/>
      <c r="DR51" s="101"/>
      <c r="DS51" s="101"/>
      <c r="DT51" s="101"/>
      <c r="DU51" s="101"/>
      <c r="DV51" s="101"/>
      <c r="DW51" s="101"/>
      <c r="DX51" s="101"/>
      <c r="DY51" s="101"/>
      <c r="DZ51" s="101"/>
      <c r="EA51" s="101"/>
      <c r="EB51" s="101"/>
      <c r="EC51" s="101"/>
      <c r="ED51" s="101"/>
      <c r="EE51" s="101"/>
      <c r="EF51" s="101"/>
      <c r="EG51" s="101"/>
      <c r="EH51" s="101"/>
      <c r="EI51" s="101"/>
      <c r="EJ51" s="101"/>
      <c r="EK51" s="101"/>
      <c r="EL51" s="101"/>
      <c r="EM51" s="101"/>
      <c r="EN51" s="101"/>
      <c r="EO51" s="101"/>
      <c r="EP51" s="101"/>
      <c r="EQ51" s="101"/>
      <c r="ER51" s="101"/>
      <c r="ES51" s="101"/>
      <c r="ET51" s="101"/>
      <c r="EU51" s="101"/>
      <c r="EV51" s="101"/>
      <c r="EW51" s="101"/>
      <c r="EX51" s="101"/>
      <c r="EY51" s="101"/>
      <c r="EZ51" s="101"/>
      <c r="FA51" s="101"/>
      <c r="FB51" s="101"/>
      <c r="FC51" s="101"/>
      <c r="FD51" s="101"/>
      <c r="FE51" s="101"/>
      <c r="FF51" s="101"/>
      <c r="FG51" s="101"/>
      <c r="FH51" s="101"/>
      <c r="FI51" s="101"/>
      <c r="FJ51" s="101"/>
      <c r="FK51" s="101"/>
      <c r="FL51" s="101"/>
      <c r="FM51" s="101"/>
      <c r="FN51" s="101"/>
      <c r="FO51" s="101"/>
      <c r="FP51" s="101"/>
      <c r="FQ51" s="101"/>
      <c r="FR51" s="101"/>
      <c r="FS51" s="101"/>
      <c r="FT51" s="101"/>
      <c r="FU51" s="101"/>
      <c r="FV51" s="101"/>
      <c r="FW51" s="101"/>
      <c r="FX51" s="101"/>
      <c r="FY51" s="101"/>
      <c r="FZ51" s="101"/>
      <c r="GA51" s="101"/>
      <c r="GB51" s="101"/>
      <c r="GC51" s="101"/>
      <c r="GD51" s="101"/>
      <c r="GE51" s="101"/>
      <c r="GF51" s="101"/>
      <c r="GG51" s="101"/>
      <c r="GH51" s="101"/>
      <c r="GI51" s="101"/>
      <c r="GJ51" s="101"/>
      <c r="GK51" s="101"/>
      <c r="GL51" s="101"/>
      <c r="GM51" s="101"/>
      <c r="GN51" s="101"/>
      <c r="GO51" s="101"/>
      <c r="GP51" s="101"/>
      <c r="GQ51" s="101"/>
      <c r="GR51" s="101"/>
      <c r="GS51" s="101"/>
      <c r="GT51" s="101"/>
      <c r="GU51" s="101"/>
      <c r="GV51" s="101"/>
      <c r="GW51" s="101"/>
      <c r="GX51" s="101"/>
      <c r="GY51" s="101"/>
      <c r="GZ51" s="101"/>
      <c r="HA51" s="101"/>
      <c r="HB51" s="101"/>
      <c r="HC51" s="101"/>
      <c r="HD51" s="101"/>
      <c r="HE51" s="101"/>
      <c r="HF51" s="101"/>
      <c r="HG51" s="101"/>
      <c r="HH51" s="101"/>
      <c r="HI51" s="101"/>
      <c r="HJ51" s="101"/>
      <c r="HK51" s="101"/>
      <c r="HL51" s="101"/>
      <c r="HM51" s="101"/>
      <c r="HN51" s="101"/>
      <c r="HO51" s="101"/>
      <c r="HP51" s="101"/>
      <c r="HQ51" s="101"/>
      <c r="HR51" s="101"/>
      <c r="HS51" s="101"/>
      <c r="HT51" s="101"/>
      <c r="HU51" s="101"/>
      <c r="HV51" s="101"/>
      <c r="HW51" s="101"/>
      <c r="HX51" s="101"/>
      <c r="HY51" s="101"/>
      <c r="HZ51" s="101"/>
      <c r="IA51" s="101"/>
      <c r="IB51" s="101"/>
      <c r="IC51" s="101"/>
      <c r="ID51" s="101"/>
      <c r="IE51" s="101"/>
      <c r="IF51" s="101"/>
      <c r="IG51" s="101"/>
      <c r="IH51" s="101"/>
      <c r="II51" s="101"/>
      <c r="IJ51" s="101"/>
      <c r="IK51" s="101"/>
      <c r="IL51" s="101"/>
      <c r="IM51" s="101"/>
      <c r="IN51" s="101"/>
      <c r="IO51" s="101"/>
      <c r="IP51" s="101"/>
      <c r="IQ51" s="101"/>
      <c r="IR51" s="101"/>
      <c r="IS51" s="101"/>
      <c r="IT51" s="101"/>
      <c r="IU51" s="101"/>
    </row>
    <row r="52" spans="1:255" customFormat="1" ht="12" customHeight="1" x14ac:dyDescent="0.25">
      <c r="A52" s="103"/>
      <c r="B52" s="17" t="s">
        <v>116</v>
      </c>
      <c r="C52" s="18"/>
      <c r="D52" s="18"/>
      <c r="E52" s="18"/>
      <c r="F52" s="104"/>
      <c r="G52" s="105">
        <f>SUM(G48:G51)</f>
        <v>252800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</row>
    <row r="53" spans="1:255" customFormat="1" ht="12" customHeight="1" x14ac:dyDescent="0.25">
      <c r="A53" s="103"/>
      <c r="B53" s="106"/>
      <c r="C53" s="107"/>
      <c r="D53" s="107"/>
      <c r="E53" s="107"/>
      <c r="F53" s="108"/>
      <c r="G53" s="108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</row>
    <row r="54" spans="1:255" customFormat="1" ht="12" customHeight="1" x14ac:dyDescent="0.25">
      <c r="A54" s="94"/>
      <c r="B54" s="9" t="s">
        <v>26</v>
      </c>
      <c r="C54" s="10"/>
      <c r="D54" s="11"/>
      <c r="E54" s="11"/>
      <c r="F54" s="12"/>
      <c r="G54" s="95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</row>
    <row r="55" spans="1:255" customFormat="1" ht="24" customHeight="1" x14ac:dyDescent="0.25">
      <c r="A55" s="94"/>
      <c r="B55" s="13" t="s">
        <v>27</v>
      </c>
      <c r="C55" s="14" t="s">
        <v>28</v>
      </c>
      <c r="D55" s="14" t="s">
        <v>29</v>
      </c>
      <c r="E55" s="13" t="s">
        <v>16</v>
      </c>
      <c r="F55" s="14" t="s">
        <v>17</v>
      </c>
      <c r="G55" s="13" t="s">
        <v>18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</row>
    <row r="56" spans="1:255" s="102" customFormat="1" ht="12" customHeight="1" x14ac:dyDescent="0.25">
      <c r="A56" s="96"/>
      <c r="B56" s="109" t="s">
        <v>125</v>
      </c>
      <c r="C56" s="98"/>
      <c r="D56" s="98"/>
      <c r="E56" s="98"/>
      <c r="F56" s="99"/>
      <c r="G56" s="100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01"/>
      <c r="BT56" s="101"/>
      <c r="BU56" s="101"/>
      <c r="BV56" s="101"/>
      <c r="BW56" s="101"/>
      <c r="BX56" s="101"/>
      <c r="BY56" s="101"/>
      <c r="BZ56" s="101"/>
      <c r="CA56" s="101"/>
      <c r="CB56" s="101"/>
      <c r="CC56" s="101"/>
      <c r="CD56" s="101"/>
      <c r="CE56" s="101"/>
      <c r="CF56" s="101"/>
      <c r="CG56" s="101"/>
      <c r="CH56" s="101"/>
      <c r="CI56" s="101"/>
      <c r="CJ56" s="101"/>
      <c r="CK56" s="101"/>
      <c r="CL56" s="101"/>
      <c r="CM56" s="101"/>
      <c r="CN56" s="101"/>
      <c r="CO56" s="101"/>
      <c r="CP56" s="101"/>
      <c r="CQ56" s="101"/>
      <c r="CR56" s="101"/>
      <c r="CS56" s="101"/>
      <c r="CT56" s="101"/>
      <c r="CU56" s="101"/>
      <c r="CV56" s="101"/>
      <c r="CW56" s="101"/>
      <c r="CX56" s="101"/>
      <c r="CY56" s="101"/>
      <c r="CZ56" s="101"/>
      <c r="DA56" s="101"/>
      <c r="DB56" s="101"/>
      <c r="DC56" s="101"/>
      <c r="DD56" s="101"/>
      <c r="DE56" s="101"/>
      <c r="DF56" s="101"/>
      <c r="DG56" s="101"/>
      <c r="DH56" s="101"/>
      <c r="DI56" s="101"/>
      <c r="DJ56" s="101"/>
      <c r="DK56" s="101"/>
      <c r="DL56" s="101"/>
      <c r="DM56" s="101"/>
      <c r="DN56" s="101"/>
      <c r="DO56" s="101"/>
      <c r="DP56" s="101"/>
      <c r="DQ56" s="101"/>
      <c r="DR56" s="101"/>
      <c r="DS56" s="101"/>
      <c r="DT56" s="101"/>
      <c r="DU56" s="101"/>
      <c r="DV56" s="101"/>
      <c r="DW56" s="101"/>
      <c r="DX56" s="101"/>
      <c r="DY56" s="101"/>
      <c r="DZ56" s="101"/>
      <c r="EA56" s="101"/>
      <c r="EB56" s="101"/>
      <c r="EC56" s="101"/>
      <c r="ED56" s="101"/>
      <c r="EE56" s="101"/>
      <c r="EF56" s="101"/>
      <c r="EG56" s="101"/>
      <c r="EH56" s="101"/>
      <c r="EI56" s="101"/>
      <c r="EJ56" s="101"/>
      <c r="EK56" s="101"/>
      <c r="EL56" s="101"/>
      <c r="EM56" s="101"/>
      <c r="EN56" s="101"/>
      <c r="EO56" s="101"/>
      <c r="EP56" s="101"/>
      <c r="EQ56" s="101"/>
      <c r="ER56" s="101"/>
      <c r="ES56" s="101"/>
      <c r="ET56" s="101"/>
      <c r="EU56" s="101"/>
      <c r="EV56" s="101"/>
      <c r="EW56" s="101"/>
      <c r="EX56" s="101"/>
      <c r="EY56" s="101"/>
      <c r="EZ56" s="101"/>
      <c r="FA56" s="101"/>
      <c r="FB56" s="101"/>
      <c r="FC56" s="101"/>
      <c r="FD56" s="101"/>
      <c r="FE56" s="101"/>
      <c r="FF56" s="101"/>
      <c r="FG56" s="101"/>
      <c r="FH56" s="101"/>
      <c r="FI56" s="101"/>
      <c r="FJ56" s="101"/>
      <c r="FK56" s="101"/>
      <c r="FL56" s="101"/>
      <c r="FM56" s="101"/>
      <c r="FN56" s="101"/>
      <c r="FO56" s="101"/>
      <c r="FP56" s="101"/>
      <c r="FQ56" s="101"/>
      <c r="FR56" s="101"/>
      <c r="FS56" s="101"/>
      <c r="FT56" s="101"/>
      <c r="FU56" s="101"/>
      <c r="FV56" s="101"/>
      <c r="FW56" s="101"/>
      <c r="FX56" s="101"/>
      <c r="FY56" s="101"/>
      <c r="FZ56" s="101"/>
      <c r="GA56" s="101"/>
      <c r="GB56" s="101"/>
      <c r="GC56" s="101"/>
      <c r="GD56" s="101"/>
      <c r="GE56" s="101"/>
      <c r="GF56" s="101"/>
      <c r="GG56" s="101"/>
      <c r="GH56" s="101"/>
      <c r="GI56" s="101"/>
      <c r="GJ56" s="101"/>
      <c r="GK56" s="101"/>
      <c r="GL56" s="101"/>
      <c r="GM56" s="101"/>
      <c r="GN56" s="101"/>
      <c r="GO56" s="101"/>
      <c r="GP56" s="101"/>
      <c r="GQ56" s="101"/>
      <c r="GR56" s="101"/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1"/>
      <c r="HG56" s="101"/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1"/>
      <c r="HV56" s="101"/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1"/>
      <c r="IK56" s="101"/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</row>
    <row r="57" spans="1:255" s="102" customFormat="1" ht="12" customHeight="1" x14ac:dyDescent="0.25">
      <c r="A57" s="96"/>
      <c r="B57" s="97" t="s">
        <v>104</v>
      </c>
      <c r="C57" s="98" t="s">
        <v>134</v>
      </c>
      <c r="D57" s="98">
        <v>10000</v>
      </c>
      <c r="E57" s="98" t="s">
        <v>66</v>
      </c>
      <c r="F57" s="99">
        <v>250</v>
      </c>
      <c r="G57" s="100">
        <v>1500000</v>
      </c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1"/>
      <c r="BO57" s="101"/>
      <c r="BP57" s="101"/>
      <c r="BQ57" s="101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1"/>
      <c r="CI57" s="101"/>
      <c r="CJ57" s="101"/>
      <c r="CK57" s="101"/>
      <c r="CL57" s="101"/>
      <c r="CM57" s="101"/>
      <c r="CN57" s="101"/>
      <c r="CO57" s="101"/>
      <c r="CP57" s="101"/>
      <c r="CQ57" s="101"/>
      <c r="CR57" s="101"/>
      <c r="CS57" s="101"/>
      <c r="CT57" s="101"/>
      <c r="CU57" s="101"/>
      <c r="CV57" s="101"/>
      <c r="CW57" s="101"/>
      <c r="CX57" s="101"/>
      <c r="CY57" s="101"/>
      <c r="CZ57" s="101"/>
      <c r="DA57" s="101"/>
      <c r="DB57" s="101"/>
      <c r="DC57" s="101"/>
      <c r="DD57" s="101"/>
      <c r="DE57" s="101"/>
      <c r="DF57" s="101"/>
      <c r="DG57" s="101"/>
      <c r="DH57" s="101"/>
      <c r="DI57" s="101"/>
      <c r="DJ57" s="101"/>
      <c r="DK57" s="101"/>
      <c r="DL57" s="101"/>
      <c r="DM57" s="101"/>
      <c r="DN57" s="101"/>
      <c r="DO57" s="101"/>
      <c r="DP57" s="101"/>
      <c r="DQ57" s="101"/>
      <c r="DR57" s="101"/>
      <c r="DS57" s="101"/>
      <c r="DT57" s="101"/>
      <c r="DU57" s="101"/>
      <c r="DV57" s="101"/>
      <c r="DW57" s="101"/>
      <c r="DX57" s="101"/>
      <c r="DY57" s="101"/>
      <c r="DZ57" s="101"/>
      <c r="EA57" s="101"/>
      <c r="EB57" s="101"/>
      <c r="EC57" s="101"/>
      <c r="ED57" s="101"/>
      <c r="EE57" s="101"/>
      <c r="EF57" s="101"/>
      <c r="EG57" s="101"/>
      <c r="EH57" s="101"/>
      <c r="EI57" s="101"/>
      <c r="EJ57" s="101"/>
      <c r="EK57" s="101"/>
      <c r="EL57" s="101"/>
      <c r="EM57" s="101"/>
      <c r="EN57" s="101"/>
      <c r="EO57" s="101"/>
      <c r="EP57" s="101"/>
      <c r="EQ57" s="101"/>
      <c r="ER57" s="101"/>
      <c r="ES57" s="101"/>
      <c r="ET57" s="101"/>
      <c r="EU57" s="101"/>
      <c r="EV57" s="101"/>
      <c r="EW57" s="101"/>
      <c r="EX57" s="101"/>
      <c r="EY57" s="101"/>
      <c r="EZ57" s="101"/>
      <c r="FA57" s="101"/>
      <c r="FB57" s="101"/>
      <c r="FC57" s="101"/>
      <c r="FD57" s="101"/>
      <c r="FE57" s="101"/>
      <c r="FF57" s="101"/>
      <c r="FG57" s="101"/>
      <c r="FH57" s="101"/>
      <c r="FI57" s="101"/>
      <c r="FJ57" s="101"/>
      <c r="FK57" s="101"/>
      <c r="FL57" s="101"/>
      <c r="FM57" s="101"/>
      <c r="FN57" s="101"/>
      <c r="FO57" s="101"/>
      <c r="FP57" s="101"/>
      <c r="FQ57" s="101"/>
      <c r="FR57" s="101"/>
      <c r="FS57" s="101"/>
      <c r="FT57" s="101"/>
      <c r="FU57" s="101"/>
      <c r="FV57" s="101"/>
      <c r="FW57" s="101"/>
      <c r="FX57" s="101"/>
      <c r="FY57" s="101"/>
      <c r="FZ57" s="101"/>
      <c r="GA57" s="101"/>
      <c r="GB57" s="101"/>
      <c r="GC57" s="101"/>
      <c r="GD57" s="101"/>
      <c r="GE57" s="101"/>
      <c r="GF57" s="101"/>
      <c r="GG57" s="101"/>
      <c r="GH57" s="101"/>
      <c r="GI57" s="101"/>
      <c r="GJ57" s="101"/>
      <c r="GK57" s="101"/>
      <c r="GL57" s="101"/>
      <c r="GM57" s="101"/>
      <c r="GN57" s="101"/>
      <c r="GO57" s="101"/>
      <c r="GP57" s="101"/>
      <c r="GQ57" s="101"/>
      <c r="GR57" s="101"/>
      <c r="GS57" s="101"/>
      <c r="GT57" s="101"/>
      <c r="GU57" s="101"/>
      <c r="GV57" s="101"/>
      <c r="GW57" s="101"/>
      <c r="GX57" s="101"/>
      <c r="GY57" s="101"/>
      <c r="GZ57" s="101"/>
      <c r="HA57" s="101"/>
      <c r="HB57" s="101"/>
      <c r="HC57" s="101"/>
      <c r="HD57" s="101"/>
      <c r="HE57" s="101"/>
      <c r="HF57" s="101"/>
      <c r="HG57" s="101"/>
      <c r="HH57" s="101"/>
      <c r="HI57" s="101"/>
      <c r="HJ57" s="101"/>
      <c r="HK57" s="101"/>
      <c r="HL57" s="101"/>
      <c r="HM57" s="101"/>
      <c r="HN57" s="101"/>
      <c r="HO57" s="101"/>
      <c r="HP57" s="101"/>
      <c r="HQ57" s="101"/>
      <c r="HR57" s="101"/>
      <c r="HS57" s="101"/>
      <c r="HT57" s="101"/>
      <c r="HU57" s="101"/>
      <c r="HV57" s="101"/>
      <c r="HW57" s="101"/>
      <c r="HX57" s="101"/>
      <c r="HY57" s="101"/>
      <c r="HZ57" s="101"/>
      <c r="IA57" s="101"/>
      <c r="IB57" s="101"/>
      <c r="IC57" s="101"/>
      <c r="ID57" s="101"/>
      <c r="IE57" s="101"/>
      <c r="IF57" s="101"/>
      <c r="IG57" s="101"/>
      <c r="IH57" s="101"/>
      <c r="II57" s="101"/>
      <c r="IJ57" s="101"/>
      <c r="IK57" s="101"/>
      <c r="IL57" s="101"/>
      <c r="IM57" s="101"/>
      <c r="IN57" s="101"/>
      <c r="IO57" s="101"/>
      <c r="IP57" s="101"/>
      <c r="IQ57" s="101"/>
      <c r="IR57" s="101"/>
      <c r="IS57" s="101"/>
      <c r="IT57" s="101"/>
      <c r="IU57" s="101"/>
    </row>
    <row r="58" spans="1:255" s="102" customFormat="1" ht="12" customHeight="1" x14ac:dyDescent="0.25">
      <c r="A58" s="96"/>
      <c r="B58" s="109" t="s">
        <v>30</v>
      </c>
      <c r="C58" s="98"/>
      <c r="D58" s="98"/>
      <c r="E58" s="98"/>
      <c r="F58" s="99"/>
      <c r="G58" s="100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  <c r="CF58" s="101"/>
      <c r="CG58" s="101"/>
      <c r="CH58" s="101"/>
      <c r="CI58" s="101"/>
      <c r="CJ58" s="101"/>
      <c r="CK58" s="101"/>
      <c r="CL58" s="101"/>
      <c r="CM58" s="101"/>
      <c r="CN58" s="101"/>
      <c r="CO58" s="101"/>
      <c r="CP58" s="101"/>
      <c r="CQ58" s="101"/>
      <c r="CR58" s="101"/>
      <c r="CS58" s="101"/>
      <c r="CT58" s="101"/>
      <c r="CU58" s="101"/>
      <c r="CV58" s="101"/>
      <c r="CW58" s="101"/>
      <c r="CX58" s="101"/>
      <c r="CY58" s="101"/>
      <c r="CZ58" s="101"/>
      <c r="DA58" s="101"/>
      <c r="DB58" s="101"/>
      <c r="DC58" s="101"/>
      <c r="DD58" s="101"/>
      <c r="DE58" s="101"/>
      <c r="DF58" s="101"/>
      <c r="DG58" s="101"/>
      <c r="DH58" s="101"/>
      <c r="DI58" s="101"/>
      <c r="DJ58" s="101"/>
      <c r="DK58" s="101"/>
      <c r="DL58" s="101"/>
      <c r="DM58" s="101"/>
      <c r="DN58" s="101"/>
      <c r="DO58" s="101"/>
      <c r="DP58" s="101"/>
      <c r="DQ58" s="101"/>
      <c r="DR58" s="101"/>
      <c r="DS58" s="101"/>
      <c r="DT58" s="101"/>
      <c r="DU58" s="101"/>
      <c r="DV58" s="101"/>
      <c r="DW58" s="101"/>
      <c r="DX58" s="101"/>
      <c r="DY58" s="101"/>
      <c r="DZ58" s="101"/>
      <c r="EA58" s="101"/>
      <c r="EB58" s="101"/>
      <c r="EC58" s="101"/>
      <c r="ED58" s="101"/>
      <c r="EE58" s="101"/>
      <c r="EF58" s="101"/>
      <c r="EG58" s="101"/>
      <c r="EH58" s="101"/>
      <c r="EI58" s="101"/>
      <c r="EJ58" s="101"/>
      <c r="EK58" s="101"/>
      <c r="EL58" s="101"/>
      <c r="EM58" s="101"/>
      <c r="EN58" s="101"/>
      <c r="EO58" s="101"/>
      <c r="EP58" s="101"/>
      <c r="EQ58" s="101"/>
      <c r="ER58" s="101"/>
      <c r="ES58" s="101"/>
      <c r="ET58" s="101"/>
      <c r="EU58" s="101"/>
      <c r="EV58" s="101"/>
      <c r="EW58" s="101"/>
      <c r="EX58" s="101"/>
      <c r="EY58" s="101"/>
      <c r="EZ58" s="101"/>
      <c r="FA58" s="101"/>
      <c r="FB58" s="101"/>
      <c r="FC58" s="101"/>
      <c r="FD58" s="101"/>
      <c r="FE58" s="101"/>
      <c r="FF58" s="101"/>
      <c r="FG58" s="101"/>
      <c r="FH58" s="101"/>
      <c r="FI58" s="101"/>
      <c r="FJ58" s="101"/>
      <c r="FK58" s="101"/>
      <c r="FL58" s="101"/>
      <c r="FM58" s="101"/>
      <c r="FN58" s="101"/>
      <c r="FO58" s="101"/>
      <c r="FP58" s="101"/>
      <c r="FQ58" s="101"/>
      <c r="FR58" s="101"/>
      <c r="FS58" s="101"/>
      <c r="FT58" s="101"/>
      <c r="FU58" s="101"/>
      <c r="FV58" s="101"/>
      <c r="FW58" s="101"/>
      <c r="FX58" s="101"/>
      <c r="FY58" s="101"/>
      <c r="FZ58" s="101"/>
      <c r="GA58" s="101"/>
      <c r="GB58" s="101"/>
      <c r="GC58" s="101"/>
      <c r="GD58" s="101"/>
      <c r="GE58" s="101"/>
      <c r="GF58" s="101"/>
      <c r="GG58" s="101"/>
      <c r="GH58" s="101"/>
      <c r="GI58" s="101"/>
      <c r="GJ58" s="101"/>
      <c r="GK58" s="101"/>
      <c r="GL58" s="101"/>
      <c r="GM58" s="101"/>
      <c r="GN58" s="101"/>
      <c r="GO58" s="101"/>
      <c r="GP58" s="101"/>
      <c r="GQ58" s="101"/>
      <c r="GR58" s="101"/>
      <c r="GS58" s="101"/>
      <c r="GT58" s="101"/>
      <c r="GU58" s="101"/>
      <c r="GV58" s="101"/>
      <c r="GW58" s="101"/>
      <c r="GX58" s="101"/>
      <c r="GY58" s="101"/>
      <c r="GZ58" s="101"/>
      <c r="HA58" s="101"/>
      <c r="HB58" s="101"/>
      <c r="HC58" s="101"/>
      <c r="HD58" s="101"/>
      <c r="HE58" s="101"/>
      <c r="HF58" s="101"/>
      <c r="HG58" s="101"/>
      <c r="HH58" s="101"/>
      <c r="HI58" s="101"/>
      <c r="HJ58" s="101"/>
      <c r="HK58" s="101"/>
      <c r="HL58" s="101"/>
      <c r="HM58" s="101"/>
      <c r="HN58" s="101"/>
      <c r="HO58" s="101"/>
      <c r="HP58" s="101"/>
      <c r="HQ58" s="101"/>
      <c r="HR58" s="101"/>
      <c r="HS58" s="101"/>
      <c r="HT58" s="101"/>
      <c r="HU58" s="101"/>
      <c r="HV58" s="101"/>
      <c r="HW58" s="101"/>
      <c r="HX58" s="101"/>
      <c r="HY58" s="101"/>
      <c r="HZ58" s="101"/>
      <c r="IA58" s="101"/>
      <c r="IB58" s="101"/>
      <c r="IC58" s="101"/>
      <c r="ID58" s="101"/>
      <c r="IE58" s="101"/>
      <c r="IF58" s="101"/>
      <c r="IG58" s="101"/>
      <c r="IH58" s="101"/>
      <c r="II58" s="101"/>
      <c r="IJ58" s="101"/>
      <c r="IK58" s="101"/>
      <c r="IL58" s="101"/>
      <c r="IM58" s="101"/>
      <c r="IN58" s="101"/>
      <c r="IO58" s="101"/>
      <c r="IP58" s="101"/>
      <c r="IQ58" s="101"/>
      <c r="IR58" s="101"/>
      <c r="IS58" s="101"/>
      <c r="IT58" s="101"/>
      <c r="IU58" s="101"/>
    </row>
    <row r="59" spans="1:255" s="102" customFormat="1" ht="12" customHeight="1" x14ac:dyDescent="0.25">
      <c r="A59" s="96"/>
      <c r="B59" s="97" t="s">
        <v>126</v>
      </c>
      <c r="C59" s="98" t="s">
        <v>105</v>
      </c>
      <c r="D59" s="98">
        <v>220</v>
      </c>
      <c r="E59" s="98" t="s">
        <v>66</v>
      </c>
      <c r="F59" s="99">
        <v>1038</v>
      </c>
      <c r="G59" s="100">
        <f>D59*F59</f>
        <v>228360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1"/>
      <c r="BV59" s="101"/>
      <c r="BW59" s="101"/>
      <c r="BX59" s="101"/>
      <c r="BY59" s="101"/>
      <c r="BZ59" s="101"/>
      <c r="CA59" s="101"/>
      <c r="CB59" s="101"/>
      <c r="CC59" s="101"/>
      <c r="CD59" s="101"/>
      <c r="CE59" s="101"/>
      <c r="CF59" s="101"/>
      <c r="CG59" s="101"/>
      <c r="CH59" s="101"/>
      <c r="CI59" s="101"/>
      <c r="CJ59" s="101"/>
      <c r="CK59" s="101"/>
      <c r="CL59" s="101"/>
      <c r="CM59" s="101"/>
      <c r="CN59" s="101"/>
      <c r="CO59" s="101"/>
      <c r="CP59" s="101"/>
      <c r="CQ59" s="101"/>
      <c r="CR59" s="101"/>
      <c r="CS59" s="101"/>
      <c r="CT59" s="101"/>
      <c r="CU59" s="101"/>
      <c r="CV59" s="101"/>
      <c r="CW59" s="101"/>
      <c r="CX59" s="101"/>
      <c r="CY59" s="101"/>
      <c r="CZ59" s="101"/>
      <c r="DA59" s="101"/>
      <c r="DB59" s="101"/>
      <c r="DC59" s="101"/>
      <c r="DD59" s="101"/>
      <c r="DE59" s="101"/>
      <c r="DF59" s="101"/>
      <c r="DG59" s="101"/>
      <c r="DH59" s="101"/>
      <c r="DI59" s="101"/>
      <c r="DJ59" s="101"/>
      <c r="DK59" s="101"/>
      <c r="DL59" s="101"/>
      <c r="DM59" s="101"/>
      <c r="DN59" s="101"/>
      <c r="DO59" s="101"/>
      <c r="DP59" s="101"/>
      <c r="DQ59" s="101"/>
      <c r="DR59" s="101"/>
      <c r="DS59" s="101"/>
      <c r="DT59" s="101"/>
      <c r="DU59" s="101"/>
      <c r="DV59" s="101"/>
      <c r="DW59" s="101"/>
      <c r="DX59" s="101"/>
      <c r="DY59" s="101"/>
      <c r="DZ59" s="101"/>
      <c r="EA59" s="101"/>
      <c r="EB59" s="101"/>
      <c r="EC59" s="101"/>
      <c r="ED59" s="101"/>
      <c r="EE59" s="101"/>
      <c r="EF59" s="101"/>
      <c r="EG59" s="101"/>
      <c r="EH59" s="101"/>
      <c r="EI59" s="101"/>
      <c r="EJ59" s="101"/>
      <c r="EK59" s="101"/>
      <c r="EL59" s="101"/>
      <c r="EM59" s="101"/>
      <c r="EN59" s="101"/>
      <c r="EO59" s="101"/>
      <c r="EP59" s="101"/>
      <c r="EQ59" s="101"/>
      <c r="ER59" s="101"/>
      <c r="ES59" s="101"/>
      <c r="ET59" s="101"/>
      <c r="EU59" s="101"/>
      <c r="EV59" s="101"/>
      <c r="EW59" s="101"/>
      <c r="EX59" s="101"/>
      <c r="EY59" s="101"/>
      <c r="EZ59" s="101"/>
      <c r="FA59" s="101"/>
      <c r="FB59" s="101"/>
      <c r="FC59" s="101"/>
      <c r="FD59" s="101"/>
      <c r="FE59" s="101"/>
      <c r="FF59" s="101"/>
      <c r="FG59" s="101"/>
      <c r="FH59" s="101"/>
      <c r="FI59" s="101"/>
      <c r="FJ59" s="101"/>
      <c r="FK59" s="101"/>
      <c r="FL59" s="101"/>
      <c r="FM59" s="101"/>
      <c r="FN59" s="101"/>
      <c r="FO59" s="101"/>
      <c r="FP59" s="101"/>
      <c r="FQ59" s="101"/>
      <c r="FR59" s="101"/>
      <c r="FS59" s="101"/>
      <c r="FT59" s="101"/>
      <c r="FU59" s="101"/>
      <c r="FV59" s="101"/>
      <c r="FW59" s="101"/>
      <c r="FX59" s="101"/>
      <c r="FY59" s="101"/>
      <c r="FZ59" s="101"/>
      <c r="GA59" s="101"/>
      <c r="GB59" s="101"/>
      <c r="GC59" s="101"/>
      <c r="GD59" s="101"/>
      <c r="GE59" s="101"/>
      <c r="GF59" s="101"/>
      <c r="GG59" s="101"/>
      <c r="GH59" s="101"/>
      <c r="GI59" s="101"/>
      <c r="GJ59" s="101"/>
      <c r="GK59" s="101"/>
      <c r="GL59" s="101"/>
      <c r="GM59" s="101"/>
      <c r="GN59" s="101"/>
      <c r="GO59" s="101"/>
      <c r="GP59" s="101"/>
      <c r="GQ59" s="101"/>
      <c r="GR59" s="101"/>
      <c r="GS59" s="101"/>
      <c r="GT59" s="101"/>
      <c r="GU59" s="101"/>
      <c r="GV59" s="101"/>
      <c r="GW59" s="101"/>
      <c r="GX59" s="101"/>
      <c r="GY59" s="101"/>
      <c r="GZ59" s="101"/>
      <c r="HA59" s="101"/>
      <c r="HB59" s="101"/>
      <c r="HC59" s="101"/>
      <c r="HD59" s="101"/>
      <c r="HE59" s="101"/>
      <c r="HF59" s="101"/>
      <c r="HG59" s="101"/>
      <c r="HH59" s="101"/>
      <c r="HI59" s="101"/>
      <c r="HJ59" s="101"/>
      <c r="HK59" s="101"/>
      <c r="HL59" s="101"/>
      <c r="HM59" s="101"/>
      <c r="HN59" s="101"/>
      <c r="HO59" s="101"/>
      <c r="HP59" s="101"/>
      <c r="HQ59" s="101"/>
      <c r="HR59" s="101"/>
      <c r="HS59" s="101"/>
      <c r="HT59" s="101"/>
      <c r="HU59" s="101"/>
      <c r="HV59" s="101"/>
      <c r="HW59" s="101"/>
      <c r="HX59" s="101"/>
      <c r="HY59" s="101"/>
      <c r="HZ59" s="101"/>
      <c r="IA59" s="101"/>
      <c r="IB59" s="101"/>
      <c r="IC59" s="101"/>
      <c r="ID59" s="101"/>
      <c r="IE59" s="101"/>
      <c r="IF59" s="101"/>
      <c r="IG59" s="101"/>
      <c r="IH59" s="101"/>
      <c r="II59" s="101"/>
      <c r="IJ59" s="101"/>
      <c r="IK59" s="101"/>
      <c r="IL59" s="101"/>
      <c r="IM59" s="101"/>
      <c r="IN59" s="101"/>
      <c r="IO59" s="101"/>
      <c r="IP59" s="101"/>
      <c r="IQ59" s="101"/>
      <c r="IR59" s="101"/>
      <c r="IS59" s="101"/>
      <c r="IT59" s="101"/>
      <c r="IU59" s="101"/>
    </row>
    <row r="60" spans="1:255" s="102" customFormat="1" ht="12" customHeight="1" x14ac:dyDescent="0.25">
      <c r="A60" s="96"/>
      <c r="B60" s="97" t="s">
        <v>90</v>
      </c>
      <c r="C60" s="98" t="s">
        <v>105</v>
      </c>
      <c r="D60" s="98">
        <v>320</v>
      </c>
      <c r="E60" s="98" t="s">
        <v>66</v>
      </c>
      <c r="F60" s="99">
        <v>1286.4000000000001</v>
      </c>
      <c r="G60" s="100">
        <f t="shared" ref="G60:G81" si="1">D60*F60</f>
        <v>411648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01"/>
      <c r="BT60" s="101"/>
      <c r="BU60" s="101"/>
      <c r="BV60" s="101"/>
      <c r="BW60" s="101"/>
      <c r="BX60" s="101"/>
      <c r="BY60" s="101"/>
      <c r="BZ60" s="101"/>
      <c r="CA60" s="101"/>
      <c r="CB60" s="101"/>
      <c r="CC60" s="101"/>
      <c r="CD60" s="101"/>
      <c r="CE60" s="101"/>
      <c r="CF60" s="101"/>
      <c r="CG60" s="101"/>
      <c r="CH60" s="101"/>
      <c r="CI60" s="101"/>
      <c r="CJ60" s="101"/>
      <c r="CK60" s="101"/>
      <c r="CL60" s="101"/>
      <c r="CM60" s="101"/>
      <c r="CN60" s="101"/>
      <c r="CO60" s="101"/>
      <c r="CP60" s="101"/>
      <c r="CQ60" s="101"/>
      <c r="CR60" s="101"/>
      <c r="CS60" s="101"/>
      <c r="CT60" s="101"/>
      <c r="CU60" s="101"/>
      <c r="CV60" s="101"/>
      <c r="CW60" s="101"/>
      <c r="CX60" s="101"/>
      <c r="CY60" s="101"/>
      <c r="CZ60" s="101"/>
      <c r="DA60" s="101"/>
      <c r="DB60" s="101"/>
      <c r="DC60" s="101"/>
      <c r="DD60" s="101"/>
      <c r="DE60" s="101"/>
      <c r="DF60" s="101"/>
      <c r="DG60" s="101"/>
      <c r="DH60" s="101"/>
      <c r="DI60" s="101"/>
      <c r="DJ60" s="101"/>
      <c r="DK60" s="101"/>
      <c r="DL60" s="101"/>
      <c r="DM60" s="101"/>
      <c r="DN60" s="101"/>
      <c r="DO60" s="101"/>
      <c r="DP60" s="101"/>
      <c r="DQ60" s="101"/>
      <c r="DR60" s="101"/>
      <c r="DS60" s="101"/>
      <c r="DT60" s="101"/>
      <c r="DU60" s="101"/>
      <c r="DV60" s="101"/>
      <c r="DW60" s="101"/>
      <c r="DX60" s="101"/>
      <c r="DY60" s="101"/>
      <c r="DZ60" s="101"/>
      <c r="EA60" s="101"/>
      <c r="EB60" s="101"/>
      <c r="EC60" s="101"/>
      <c r="ED60" s="101"/>
      <c r="EE60" s="101"/>
      <c r="EF60" s="101"/>
      <c r="EG60" s="101"/>
      <c r="EH60" s="101"/>
      <c r="EI60" s="101"/>
      <c r="EJ60" s="101"/>
      <c r="EK60" s="101"/>
      <c r="EL60" s="101"/>
      <c r="EM60" s="101"/>
      <c r="EN60" s="101"/>
      <c r="EO60" s="101"/>
      <c r="EP60" s="101"/>
      <c r="EQ60" s="101"/>
      <c r="ER60" s="101"/>
      <c r="ES60" s="101"/>
      <c r="ET60" s="101"/>
      <c r="EU60" s="101"/>
      <c r="EV60" s="101"/>
      <c r="EW60" s="101"/>
      <c r="EX60" s="101"/>
      <c r="EY60" s="101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01"/>
      <c r="FN60" s="101"/>
      <c r="FO60" s="101"/>
      <c r="FP60" s="101"/>
      <c r="FQ60" s="101"/>
      <c r="FR60" s="101"/>
      <c r="FS60" s="101"/>
      <c r="FT60" s="101"/>
      <c r="FU60" s="101"/>
      <c r="FV60" s="101"/>
      <c r="FW60" s="101"/>
      <c r="FX60" s="101"/>
      <c r="FY60" s="101"/>
      <c r="FZ60" s="101"/>
      <c r="GA60" s="101"/>
      <c r="GB60" s="101"/>
      <c r="GC60" s="101"/>
      <c r="GD60" s="101"/>
      <c r="GE60" s="101"/>
      <c r="GF60" s="101"/>
      <c r="GG60" s="101"/>
      <c r="GH60" s="101"/>
      <c r="GI60" s="101"/>
      <c r="GJ60" s="101"/>
      <c r="GK60" s="101"/>
      <c r="GL60" s="101"/>
      <c r="GM60" s="101"/>
      <c r="GN60" s="101"/>
      <c r="GO60" s="101"/>
      <c r="GP60" s="101"/>
      <c r="GQ60" s="101"/>
      <c r="GR60" s="101"/>
      <c r="GS60" s="101"/>
      <c r="GT60" s="101"/>
      <c r="GU60" s="101"/>
      <c r="GV60" s="101"/>
      <c r="GW60" s="101"/>
      <c r="GX60" s="101"/>
      <c r="GY60" s="101"/>
      <c r="GZ60" s="101"/>
      <c r="HA60" s="101"/>
      <c r="HB60" s="101"/>
      <c r="HC60" s="101"/>
      <c r="HD60" s="101"/>
      <c r="HE60" s="101"/>
      <c r="HF60" s="101"/>
      <c r="HG60" s="101"/>
      <c r="HH60" s="101"/>
      <c r="HI60" s="101"/>
      <c r="HJ60" s="101"/>
      <c r="HK60" s="101"/>
      <c r="HL60" s="101"/>
      <c r="HM60" s="101"/>
      <c r="HN60" s="101"/>
      <c r="HO60" s="101"/>
      <c r="HP60" s="101"/>
      <c r="HQ60" s="101"/>
      <c r="HR60" s="101"/>
      <c r="HS60" s="101"/>
      <c r="HT60" s="101"/>
      <c r="HU60" s="101"/>
      <c r="HV60" s="101"/>
      <c r="HW60" s="101"/>
      <c r="HX60" s="101"/>
      <c r="HY60" s="101"/>
      <c r="HZ60" s="101"/>
      <c r="IA60" s="101"/>
      <c r="IB60" s="101"/>
      <c r="IC60" s="101"/>
      <c r="ID60" s="101"/>
      <c r="IE60" s="101"/>
      <c r="IF60" s="101"/>
      <c r="IG60" s="101"/>
      <c r="IH60" s="101"/>
      <c r="II60" s="101"/>
      <c r="IJ60" s="101"/>
      <c r="IK60" s="101"/>
      <c r="IL60" s="101"/>
      <c r="IM60" s="101"/>
      <c r="IN60" s="101"/>
      <c r="IO60" s="101"/>
      <c r="IP60" s="101"/>
      <c r="IQ60" s="101"/>
      <c r="IR60" s="101"/>
      <c r="IS60" s="101"/>
      <c r="IT60" s="101"/>
      <c r="IU60" s="101"/>
    </row>
    <row r="61" spans="1:255" s="102" customFormat="1" ht="12" customHeight="1" x14ac:dyDescent="0.25">
      <c r="A61" s="96"/>
      <c r="B61" s="97" t="s">
        <v>91</v>
      </c>
      <c r="C61" s="98" t="s">
        <v>133</v>
      </c>
      <c r="D61" s="98">
        <v>9</v>
      </c>
      <c r="E61" s="98" t="s">
        <v>74</v>
      </c>
      <c r="F61" s="99">
        <v>18550</v>
      </c>
      <c r="G61" s="100">
        <f t="shared" si="1"/>
        <v>166950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</row>
    <row r="62" spans="1:255" s="102" customFormat="1" ht="12" customHeight="1" x14ac:dyDescent="0.25">
      <c r="A62" s="96"/>
      <c r="B62" s="97" t="s">
        <v>92</v>
      </c>
      <c r="C62" s="98" t="s">
        <v>105</v>
      </c>
      <c r="D62" s="98">
        <v>200</v>
      </c>
      <c r="E62" s="98" t="s">
        <v>62</v>
      </c>
      <c r="F62" s="99">
        <v>1711.2</v>
      </c>
      <c r="G62" s="100">
        <f t="shared" si="1"/>
        <v>342240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101"/>
      <c r="BK62" s="101"/>
      <c r="BL62" s="101"/>
      <c r="BM62" s="101"/>
      <c r="BN62" s="101"/>
      <c r="BO62" s="101"/>
      <c r="BP62" s="101"/>
      <c r="BQ62" s="101"/>
      <c r="BR62" s="101"/>
      <c r="BS62" s="101"/>
      <c r="BT62" s="101"/>
      <c r="BU62" s="101"/>
      <c r="BV62" s="101"/>
      <c r="BW62" s="101"/>
      <c r="BX62" s="101"/>
      <c r="BY62" s="101"/>
      <c r="BZ62" s="101"/>
      <c r="CA62" s="101"/>
      <c r="CB62" s="101"/>
      <c r="CC62" s="101"/>
      <c r="CD62" s="101"/>
      <c r="CE62" s="101"/>
      <c r="CF62" s="101"/>
      <c r="CG62" s="101"/>
      <c r="CH62" s="101"/>
      <c r="CI62" s="101"/>
      <c r="CJ62" s="101"/>
      <c r="CK62" s="101"/>
      <c r="CL62" s="101"/>
      <c r="CM62" s="101"/>
      <c r="CN62" s="101"/>
      <c r="CO62" s="101"/>
      <c r="CP62" s="101"/>
      <c r="CQ62" s="101"/>
      <c r="CR62" s="101"/>
      <c r="CS62" s="101"/>
      <c r="CT62" s="101"/>
      <c r="CU62" s="101"/>
      <c r="CV62" s="101"/>
      <c r="CW62" s="101"/>
      <c r="CX62" s="101"/>
      <c r="CY62" s="101"/>
      <c r="CZ62" s="101"/>
      <c r="DA62" s="101"/>
      <c r="DB62" s="101"/>
      <c r="DC62" s="101"/>
      <c r="DD62" s="101"/>
      <c r="DE62" s="101"/>
      <c r="DF62" s="101"/>
      <c r="DG62" s="101"/>
      <c r="DH62" s="101"/>
      <c r="DI62" s="101"/>
      <c r="DJ62" s="101"/>
      <c r="DK62" s="101"/>
      <c r="DL62" s="101"/>
      <c r="DM62" s="101"/>
      <c r="DN62" s="101"/>
      <c r="DO62" s="101"/>
      <c r="DP62" s="101"/>
      <c r="DQ62" s="101"/>
      <c r="DR62" s="101"/>
      <c r="DS62" s="101"/>
      <c r="DT62" s="101"/>
      <c r="DU62" s="101"/>
      <c r="DV62" s="101"/>
      <c r="DW62" s="101"/>
      <c r="DX62" s="101"/>
      <c r="DY62" s="101"/>
      <c r="DZ62" s="101"/>
      <c r="EA62" s="101"/>
      <c r="EB62" s="101"/>
      <c r="EC62" s="101"/>
      <c r="ED62" s="101"/>
      <c r="EE62" s="101"/>
      <c r="EF62" s="101"/>
      <c r="EG62" s="101"/>
      <c r="EH62" s="101"/>
      <c r="EI62" s="101"/>
      <c r="EJ62" s="101"/>
      <c r="EK62" s="101"/>
      <c r="EL62" s="101"/>
      <c r="EM62" s="101"/>
      <c r="EN62" s="101"/>
      <c r="EO62" s="101"/>
      <c r="EP62" s="101"/>
      <c r="EQ62" s="101"/>
      <c r="ER62" s="101"/>
      <c r="ES62" s="101"/>
      <c r="ET62" s="101"/>
      <c r="EU62" s="101"/>
      <c r="EV62" s="101"/>
      <c r="EW62" s="101"/>
      <c r="EX62" s="101"/>
      <c r="EY62" s="101"/>
      <c r="EZ62" s="101"/>
      <c r="FA62" s="101"/>
      <c r="FB62" s="101"/>
      <c r="FC62" s="101"/>
      <c r="FD62" s="101"/>
      <c r="FE62" s="101"/>
      <c r="FF62" s="101"/>
      <c r="FG62" s="101"/>
      <c r="FH62" s="101"/>
      <c r="FI62" s="101"/>
      <c r="FJ62" s="101"/>
      <c r="FK62" s="101"/>
      <c r="FL62" s="101"/>
      <c r="FM62" s="101"/>
      <c r="FN62" s="101"/>
      <c r="FO62" s="101"/>
      <c r="FP62" s="101"/>
      <c r="FQ62" s="101"/>
      <c r="FR62" s="101"/>
      <c r="FS62" s="101"/>
      <c r="FT62" s="101"/>
      <c r="FU62" s="101"/>
      <c r="FV62" s="101"/>
      <c r="FW62" s="101"/>
      <c r="FX62" s="101"/>
      <c r="FY62" s="101"/>
      <c r="FZ62" s="101"/>
      <c r="GA62" s="101"/>
      <c r="GB62" s="101"/>
      <c r="GC62" s="101"/>
      <c r="GD62" s="101"/>
      <c r="GE62" s="101"/>
      <c r="GF62" s="101"/>
      <c r="GG62" s="101"/>
      <c r="GH62" s="101"/>
      <c r="GI62" s="101"/>
      <c r="GJ62" s="101"/>
      <c r="GK62" s="101"/>
      <c r="GL62" s="101"/>
      <c r="GM62" s="101"/>
      <c r="GN62" s="101"/>
      <c r="GO62" s="101"/>
      <c r="GP62" s="101"/>
      <c r="GQ62" s="101"/>
      <c r="GR62" s="101"/>
      <c r="GS62" s="101"/>
      <c r="GT62" s="101"/>
      <c r="GU62" s="101"/>
      <c r="GV62" s="101"/>
      <c r="GW62" s="101"/>
      <c r="GX62" s="101"/>
      <c r="GY62" s="101"/>
      <c r="GZ62" s="101"/>
      <c r="HA62" s="101"/>
      <c r="HB62" s="101"/>
      <c r="HC62" s="101"/>
      <c r="HD62" s="101"/>
      <c r="HE62" s="101"/>
      <c r="HF62" s="101"/>
      <c r="HG62" s="101"/>
      <c r="HH62" s="101"/>
      <c r="HI62" s="101"/>
      <c r="HJ62" s="101"/>
      <c r="HK62" s="101"/>
      <c r="HL62" s="101"/>
      <c r="HM62" s="101"/>
      <c r="HN62" s="101"/>
      <c r="HO62" s="101"/>
      <c r="HP62" s="101"/>
      <c r="HQ62" s="101"/>
      <c r="HR62" s="101"/>
      <c r="HS62" s="101"/>
      <c r="HT62" s="101"/>
      <c r="HU62" s="101"/>
      <c r="HV62" s="101"/>
      <c r="HW62" s="101"/>
      <c r="HX62" s="101"/>
      <c r="HY62" s="101"/>
      <c r="HZ62" s="101"/>
      <c r="IA62" s="101"/>
      <c r="IB62" s="101"/>
      <c r="IC62" s="101"/>
      <c r="ID62" s="101"/>
      <c r="IE62" s="101"/>
      <c r="IF62" s="101"/>
      <c r="IG62" s="101"/>
      <c r="IH62" s="101"/>
      <c r="II62" s="101"/>
      <c r="IJ62" s="101"/>
      <c r="IK62" s="101"/>
      <c r="IL62" s="101"/>
      <c r="IM62" s="101"/>
      <c r="IN62" s="101"/>
      <c r="IO62" s="101"/>
      <c r="IP62" s="101"/>
      <c r="IQ62" s="101"/>
      <c r="IR62" s="101"/>
      <c r="IS62" s="101"/>
      <c r="IT62" s="101"/>
      <c r="IU62" s="101"/>
    </row>
    <row r="63" spans="1:255" s="102" customFormat="1" ht="12" customHeight="1" x14ac:dyDescent="0.25">
      <c r="A63" s="96"/>
      <c r="B63" s="97" t="s">
        <v>93</v>
      </c>
      <c r="C63" s="98" t="s">
        <v>106</v>
      </c>
      <c r="D63" s="98">
        <v>200</v>
      </c>
      <c r="E63" s="98" t="s">
        <v>66</v>
      </c>
      <c r="F63" s="99">
        <v>1932.4</v>
      </c>
      <c r="G63" s="100">
        <f t="shared" si="1"/>
        <v>386480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</row>
    <row r="64" spans="1:255" s="102" customFormat="1" ht="12" customHeight="1" x14ac:dyDescent="0.25">
      <c r="A64" s="96"/>
      <c r="B64" s="97" t="s">
        <v>94</v>
      </c>
      <c r="C64" s="98" t="s">
        <v>106</v>
      </c>
      <c r="D64" s="98">
        <v>200</v>
      </c>
      <c r="E64" s="98" t="s">
        <v>95</v>
      </c>
      <c r="F64" s="99">
        <v>1566</v>
      </c>
      <c r="G64" s="100">
        <f t="shared" si="1"/>
        <v>313200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GI64" s="101"/>
      <c r="GJ64" s="101"/>
      <c r="GK64" s="101"/>
      <c r="GL64" s="101"/>
      <c r="GM64" s="101"/>
      <c r="GN64" s="101"/>
      <c r="GO64" s="101"/>
      <c r="GP64" s="101"/>
      <c r="GQ64" s="101"/>
      <c r="GR64" s="101"/>
      <c r="GS64" s="101"/>
      <c r="GT64" s="101"/>
      <c r="GU64" s="101"/>
      <c r="GV64" s="101"/>
      <c r="GW64" s="101"/>
      <c r="GX64" s="101"/>
      <c r="GY64" s="101"/>
      <c r="GZ64" s="101"/>
      <c r="HA64" s="101"/>
      <c r="HB64" s="101"/>
      <c r="HC64" s="101"/>
      <c r="HD64" s="101"/>
      <c r="HE64" s="101"/>
      <c r="HF64" s="101"/>
      <c r="HG64" s="101"/>
      <c r="HH64" s="101"/>
      <c r="HI64" s="101"/>
      <c r="HJ64" s="101"/>
      <c r="HK64" s="101"/>
      <c r="HL64" s="101"/>
      <c r="HM64" s="101"/>
      <c r="HN64" s="101"/>
      <c r="HO64" s="101"/>
      <c r="HP64" s="101"/>
      <c r="HQ64" s="101"/>
      <c r="HR64" s="101"/>
      <c r="HS64" s="101"/>
      <c r="HT64" s="101"/>
      <c r="HU64" s="101"/>
      <c r="HV64" s="101"/>
      <c r="HW64" s="101"/>
      <c r="HX64" s="101"/>
      <c r="HY64" s="101"/>
      <c r="HZ64" s="101"/>
      <c r="IA64" s="101"/>
      <c r="IB64" s="101"/>
      <c r="IC64" s="101"/>
      <c r="ID64" s="101"/>
      <c r="IE64" s="101"/>
      <c r="IF64" s="101"/>
      <c r="IG64" s="101"/>
      <c r="IH64" s="101"/>
      <c r="II64" s="101"/>
      <c r="IJ64" s="101"/>
      <c r="IK64" s="101"/>
      <c r="IL64" s="101"/>
      <c r="IM64" s="101"/>
      <c r="IN64" s="101"/>
      <c r="IO64" s="101"/>
      <c r="IP64" s="101"/>
      <c r="IQ64" s="101"/>
      <c r="IR64" s="101"/>
      <c r="IS64" s="101"/>
      <c r="IT64" s="101"/>
      <c r="IU64" s="101"/>
    </row>
    <row r="65" spans="1:255" s="102" customFormat="1" ht="12" customHeight="1" x14ac:dyDescent="0.25">
      <c r="A65" s="96"/>
      <c r="B65" s="97" t="s">
        <v>132</v>
      </c>
      <c r="C65" s="98" t="s">
        <v>133</v>
      </c>
      <c r="D65" s="98">
        <v>20</v>
      </c>
      <c r="E65" s="98" t="s">
        <v>100</v>
      </c>
      <c r="F65" s="99">
        <v>3100</v>
      </c>
      <c r="G65" s="100">
        <f>D65*F65</f>
        <v>62000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1"/>
      <c r="BG65" s="101"/>
      <c r="BH65" s="101"/>
      <c r="BI65" s="101"/>
      <c r="BJ65" s="101"/>
      <c r="BK65" s="101"/>
      <c r="BL65" s="101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101"/>
      <c r="BZ65" s="101"/>
      <c r="CA65" s="101"/>
      <c r="CB65" s="101"/>
      <c r="CC65" s="101"/>
      <c r="CD65" s="101"/>
      <c r="CE65" s="101"/>
      <c r="CF65" s="101"/>
      <c r="CG65" s="101"/>
      <c r="CH65" s="101"/>
      <c r="CI65" s="101"/>
      <c r="CJ65" s="101"/>
      <c r="CK65" s="101"/>
      <c r="CL65" s="101"/>
      <c r="CM65" s="101"/>
      <c r="CN65" s="101"/>
      <c r="CO65" s="101"/>
      <c r="CP65" s="101"/>
      <c r="CQ65" s="101"/>
      <c r="CR65" s="101"/>
      <c r="CS65" s="101"/>
      <c r="CT65" s="101"/>
      <c r="CU65" s="101"/>
      <c r="CV65" s="101"/>
      <c r="CW65" s="101"/>
      <c r="CX65" s="101"/>
      <c r="CY65" s="101"/>
      <c r="CZ65" s="101"/>
      <c r="DA65" s="101"/>
      <c r="DB65" s="101"/>
      <c r="DC65" s="101"/>
      <c r="DD65" s="101"/>
      <c r="DE65" s="101"/>
      <c r="DF65" s="101"/>
      <c r="DG65" s="101"/>
      <c r="DH65" s="101"/>
      <c r="DI65" s="101"/>
      <c r="DJ65" s="101"/>
      <c r="DK65" s="101"/>
      <c r="DL65" s="101"/>
      <c r="DM65" s="101"/>
      <c r="DN65" s="101"/>
      <c r="DO65" s="101"/>
      <c r="DP65" s="101"/>
      <c r="DQ65" s="101"/>
      <c r="DR65" s="101"/>
      <c r="DS65" s="101"/>
      <c r="DT65" s="101"/>
      <c r="DU65" s="101"/>
      <c r="DV65" s="101"/>
      <c r="DW65" s="101"/>
      <c r="DX65" s="101"/>
      <c r="DY65" s="101"/>
      <c r="DZ65" s="101"/>
      <c r="EA65" s="101"/>
      <c r="EB65" s="101"/>
      <c r="EC65" s="101"/>
      <c r="ED65" s="101"/>
      <c r="EE65" s="101"/>
      <c r="EF65" s="101"/>
      <c r="EG65" s="101"/>
      <c r="EH65" s="101"/>
      <c r="EI65" s="101"/>
      <c r="EJ65" s="101"/>
      <c r="EK65" s="101"/>
      <c r="EL65" s="101"/>
      <c r="EM65" s="101"/>
      <c r="EN65" s="101"/>
      <c r="EO65" s="101"/>
      <c r="EP65" s="101"/>
      <c r="EQ65" s="101"/>
      <c r="ER65" s="101"/>
      <c r="ES65" s="101"/>
      <c r="ET65" s="101"/>
      <c r="EU65" s="101"/>
      <c r="EV65" s="101"/>
      <c r="EW65" s="101"/>
      <c r="EX65" s="101"/>
      <c r="EY65" s="101"/>
      <c r="EZ65" s="101"/>
      <c r="FA65" s="101"/>
      <c r="FB65" s="101"/>
      <c r="FC65" s="101"/>
      <c r="FD65" s="101"/>
      <c r="FE65" s="101"/>
      <c r="FF65" s="101"/>
      <c r="FG65" s="101"/>
      <c r="FH65" s="101"/>
      <c r="FI65" s="101"/>
      <c r="FJ65" s="101"/>
      <c r="FK65" s="101"/>
      <c r="FL65" s="101"/>
      <c r="FM65" s="101"/>
      <c r="FN65" s="101"/>
      <c r="FO65" s="101"/>
      <c r="FP65" s="101"/>
      <c r="FQ65" s="101"/>
      <c r="FR65" s="101"/>
      <c r="FS65" s="101"/>
      <c r="FT65" s="101"/>
      <c r="FU65" s="101"/>
      <c r="FV65" s="101"/>
      <c r="FW65" s="101"/>
      <c r="FX65" s="101"/>
      <c r="FY65" s="101"/>
      <c r="FZ65" s="101"/>
      <c r="GA65" s="101"/>
      <c r="GB65" s="101"/>
      <c r="GC65" s="101"/>
      <c r="GD65" s="101"/>
      <c r="GE65" s="101"/>
      <c r="GF65" s="101"/>
      <c r="GG65" s="101"/>
      <c r="GH65" s="101"/>
      <c r="GI65" s="101"/>
      <c r="GJ65" s="101"/>
      <c r="GK65" s="101"/>
      <c r="GL65" s="101"/>
      <c r="GM65" s="101"/>
      <c r="GN65" s="101"/>
      <c r="GO65" s="101"/>
      <c r="GP65" s="101"/>
      <c r="GQ65" s="101"/>
      <c r="GR65" s="101"/>
      <c r="GS65" s="101"/>
      <c r="GT65" s="101"/>
      <c r="GU65" s="101"/>
      <c r="GV65" s="101"/>
      <c r="GW65" s="101"/>
      <c r="GX65" s="101"/>
      <c r="GY65" s="101"/>
      <c r="GZ65" s="101"/>
      <c r="HA65" s="101"/>
      <c r="HB65" s="101"/>
      <c r="HC65" s="101"/>
      <c r="HD65" s="101"/>
      <c r="HE65" s="101"/>
      <c r="HF65" s="101"/>
      <c r="HG65" s="101"/>
      <c r="HH65" s="101"/>
      <c r="HI65" s="101"/>
      <c r="HJ65" s="101"/>
      <c r="HK65" s="101"/>
      <c r="HL65" s="101"/>
      <c r="HM65" s="101"/>
      <c r="HN65" s="101"/>
      <c r="HO65" s="101"/>
      <c r="HP65" s="101"/>
      <c r="HQ65" s="101"/>
      <c r="HR65" s="101"/>
      <c r="HS65" s="101"/>
      <c r="HT65" s="101"/>
      <c r="HU65" s="101"/>
      <c r="HV65" s="101"/>
      <c r="HW65" s="101"/>
      <c r="HX65" s="101"/>
      <c r="HY65" s="101"/>
      <c r="HZ65" s="101"/>
      <c r="IA65" s="101"/>
      <c r="IB65" s="101"/>
      <c r="IC65" s="101"/>
      <c r="ID65" s="101"/>
      <c r="IE65" s="101"/>
      <c r="IF65" s="101"/>
      <c r="IG65" s="101"/>
      <c r="IH65" s="101"/>
      <c r="II65" s="101"/>
      <c r="IJ65" s="101"/>
      <c r="IK65" s="101"/>
      <c r="IL65" s="101"/>
      <c r="IM65" s="101"/>
      <c r="IN65" s="101"/>
      <c r="IO65" s="101"/>
      <c r="IP65" s="101"/>
      <c r="IQ65" s="101"/>
      <c r="IR65" s="101"/>
      <c r="IS65" s="101"/>
      <c r="IT65" s="101"/>
      <c r="IU65" s="101"/>
    </row>
    <row r="66" spans="1:255" s="102" customFormat="1" ht="12" customHeight="1" x14ac:dyDescent="0.25">
      <c r="A66" s="96"/>
      <c r="B66" s="109" t="s">
        <v>55</v>
      </c>
      <c r="C66" s="98"/>
      <c r="D66" s="98"/>
      <c r="E66" s="98"/>
      <c r="F66" s="99"/>
      <c r="G66" s="100" t="s">
        <v>56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1"/>
      <c r="FF66" s="101"/>
      <c r="FG66" s="101"/>
      <c r="FH66" s="101"/>
      <c r="FI66" s="101"/>
      <c r="FJ66" s="101"/>
      <c r="FK66" s="101"/>
      <c r="FL66" s="101"/>
      <c r="FM66" s="101"/>
      <c r="FN66" s="101"/>
      <c r="FO66" s="101"/>
      <c r="FP66" s="101"/>
      <c r="FQ66" s="101"/>
      <c r="FR66" s="101"/>
      <c r="FS66" s="101"/>
      <c r="FT66" s="101"/>
      <c r="FU66" s="101"/>
      <c r="FV66" s="101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</row>
    <row r="67" spans="1:255" s="102" customFormat="1" ht="12" customHeight="1" x14ac:dyDescent="0.25">
      <c r="A67" s="96"/>
      <c r="B67" s="97" t="s">
        <v>113</v>
      </c>
      <c r="C67" s="98" t="s">
        <v>105</v>
      </c>
      <c r="D67" s="98">
        <v>2</v>
      </c>
      <c r="E67" s="98" t="s">
        <v>82</v>
      </c>
      <c r="F67" s="99">
        <v>89960</v>
      </c>
      <c r="G67" s="100">
        <f t="shared" si="1"/>
        <v>179920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1"/>
      <c r="FF67" s="101"/>
      <c r="FG67" s="101"/>
      <c r="FH67" s="101"/>
      <c r="FI67" s="101"/>
      <c r="FJ67" s="101"/>
      <c r="FK67" s="101"/>
      <c r="FL67" s="101"/>
      <c r="FM67" s="101"/>
      <c r="FN67" s="101"/>
      <c r="FO67" s="101"/>
      <c r="FP67" s="101"/>
      <c r="FQ67" s="101"/>
      <c r="FR67" s="101"/>
      <c r="FS67" s="101"/>
      <c r="FT67" s="101"/>
      <c r="FU67" s="101"/>
      <c r="FV67" s="101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</row>
    <row r="68" spans="1:255" s="102" customFormat="1" ht="12" customHeight="1" x14ac:dyDescent="0.25">
      <c r="A68" s="96"/>
      <c r="B68" s="97" t="s">
        <v>96</v>
      </c>
      <c r="C68" s="98" t="s">
        <v>133</v>
      </c>
      <c r="D68" s="98">
        <v>1</v>
      </c>
      <c r="E68" s="98" t="s">
        <v>66</v>
      </c>
      <c r="F68" s="99">
        <v>86690</v>
      </c>
      <c r="G68" s="100">
        <f t="shared" si="1"/>
        <v>86690</v>
      </c>
      <c r="H68" s="101" t="s">
        <v>56</v>
      </c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</row>
    <row r="69" spans="1:255" s="102" customFormat="1" ht="12" customHeight="1" x14ac:dyDescent="0.25">
      <c r="A69" s="96"/>
      <c r="B69" s="97" t="s">
        <v>127</v>
      </c>
      <c r="C69" s="98" t="s">
        <v>105</v>
      </c>
      <c r="D69" s="98">
        <v>2</v>
      </c>
      <c r="E69" s="98" t="s">
        <v>66</v>
      </c>
      <c r="F69" s="99">
        <v>46090</v>
      </c>
      <c r="G69" s="100">
        <f t="shared" si="1"/>
        <v>92180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</row>
    <row r="70" spans="1:255" s="102" customFormat="1" ht="12" customHeight="1" x14ac:dyDescent="0.25">
      <c r="A70" s="96"/>
      <c r="B70" s="97" t="s">
        <v>97</v>
      </c>
      <c r="C70" s="98" t="s">
        <v>133</v>
      </c>
      <c r="D70" s="98">
        <v>1</v>
      </c>
      <c r="E70" s="98" t="s">
        <v>98</v>
      </c>
      <c r="F70" s="99">
        <v>111340</v>
      </c>
      <c r="G70" s="100">
        <f t="shared" si="1"/>
        <v>111340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1"/>
      <c r="FF70" s="101"/>
      <c r="FG70" s="101"/>
      <c r="FH70" s="101"/>
      <c r="FI70" s="101"/>
      <c r="FJ70" s="101"/>
      <c r="FK70" s="101"/>
      <c r="FL70" s="101"/>
      <c r="FM70" s="101"/>
      <c r="FN70" s="101"/>
      <c r="FO70" s="101"/>
      <c r="FP70" s="101"/>
      <c r="FQ70" s="101"/>
      <c r="FR70" s="101"/>
      <c r="FS70" s="101"/>
      <c r="FT70" s="101"/>
      <c r="FU70" s="101"/>
      <c r="FV70" s="101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</row>
    <row r="71" spans="1:255" s="102" customFormat="1" ht="12" customHeight="1" x14ac:dyDescent="0.25">
      <c r="A71" s="96"/>
      <c r="B71" s="97" t="s">
        <v>99</v>
      </c>
      <c r="C71" s="98" t="s">
        <v>105</v>
      </c>
      <c r="D71" s="98">
        <v>1</v>
      </c>
      <c r="E71" s="98" t="s">
        <v>82</v>
      </c>
      <c r="F71" s="99">
        <v>94450</v>
      </c>
      <c r="G71" s="100">
        <f t="shared" si="1"/>
        <v>94450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1"/>
      <c r="FF71" s="101"/>
      <c r="FG71" s="101"/>
      <c r="FH71" s="101"/>
      <c r="FI71" s="101"/>
      <c r="FJ71" s="101"/>
      <c r="FK71" s="101"/>
      <c r="FL71" s="101"/>
      <c r="FM71" s="101"/>
      <c r="FN71" s="101"/>
      <c r="FO71" s="101"/>
      <c r="FP71" s="101"/>
      <c r="FQ71" s="101"/>
      <c r="FR71" s="101"/>
      <c r="FS71" s="101"/>
      <c r="FT71" s="101"/>
      <c r="FU71" s="101"/>
      <c r="FV71" s="101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</row>
    <row r="72" spans="1:255" s="102" customFormat="1" ht="12" customHeight="1" x14ac:dyDescent="0.25">
      <c r="A72" s="96"/>
      <c r="B72" s="109" t="s">
        <v>31</v>
      </c>
      <c r="C72" s="98"/>
      <c r="D72" s="98"/>
      <c r="E72" s="98"/>
      <c r="F72" s="99"/>
      <c r="G72" s="100" t="s">
        <v>56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1"/>
      <c r="FF72" s="101"/>
      <c r="FG72" s="101"/>
      <c r="FH72" s="101"/>
      <c r="FI72" s="101"/>
      <c r="FJ72" s="101"/>
      <c r="FK72" s="101"/>
      <c r="FL72" s="101"/>
      <c r="FM72" s="101"/>
      <c r="FN72" s="101"/>
      <c r="FO72" s="101"/>
      <c r="FP72" s="101"/>
      <c r="FQ72" s="101"/>
      <c r="FR72" s="101"/>
      <c r="FS72" s="101"/>
      <c r="FT72" s="101"/>
      <c r="FU72" s="101"/>
      <c r="FV72" s="101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</row>
    <row r="73" spans="1:255" s="102" customFormat="1" ht="12" customHeight="1" x14ac:dyDescent="0.25">
      <c r="A73" s="96"/>
      <c r="B73" s="97" t="s">
        <v>128</v>
      </c>
      <c r="C73" s="98" t="s">
        <v>114</v>
      </c>
      <c r="D73" s="98">
        <v>0.3</v>
      </c>
      <c r="E73" s="98" t="s">
        <v>74</v>
      </c>
      <c r="F73" s="99">
        <v>218600</v>
      </c>
      <c r="G73" s="100">
        <f t="shared" si="1"/>
        <v>65580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1"/>
      <c r="FF73" s="101"/>
      <c r="FG73" s="101"/>
      <c r="FH73" s="101"/>
      <c r="FI73" s="101"/>
      <c r="FJ73" s="101"/>
      <c r="FK73" s="101"/>
      <c r="FL73" s="101"/>
      <c r="FM73" s="101"/>
      <c r="FN73" s="101"/>
      <c r="FO73" s="101"/>
      <c r="FP73" s="101"/>
      <c r="FQ73" s="101"/>
      <c r="FR73" s="101"/>
      <c r="FS73" s="101"/>
      <c r="FT73" s="101"/>
      <c r="FU73" s="101"/>
      <c r="FV73" s="101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</row>
    <row r="74" spans="1:255" s="102" customFormat="1" ht="12" customHeight="1" x14ac:dyDescent="0.25">
      <c r="A74" s="96"/>
      <c r="B74" s="97" t="s">
        <v>129</v>
      </c>
      <c r="C74" s="98" t="s">
        <v>133</v>
      </c>
      <c r="D74" s="98">
        <v>1</v>
      </c>
      <c r="E74" s="98" t="s">
        <v>100</v>
      </c>
      <c r="F74" s="99">
        <v>18940</v>
      </c>
      <c r="G74" s="100">
        <f t="shared" si="1"/>
        <v>18940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1"/>
      <c r="FF74" s="101"/>
      <c r="FG74" s="101"/>
      <c r="FH74" s="101"/>
      <c r="FI74" s="101"/>
      <c r="FJ74" s="101"/>
      <c r="FK74" s="101"/>
      <c r="FL74" s="101"/>
      <c r="FM74" s="101"/>
      <c r="FN74" s="101"/>
      <c r="FO74" s="101"/>
      <c r="FP74" s="101"/>
      <c r="FQ74" s="101"/>
      <c r="FR74" s="101"/>
      <c r="FS74" s="101"/>
      <c r="FT74" s="101"/>
      <c r="FU74" s="101"/>
      <c r="FV74" s="101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</row>
    <row r="75" spans="1:255" s="102" customFormat="1" ht="12" customHeight="1" x14ac:dyDescent="0.25">
      <c r="A75" s="96"/>
      <c r="B75" s="97" t="s">
        <v>130</v>
      </c>
      <c r="C75" s="98" t="s">
        <v>133</v>
      </c>
      <c r="D75" s="98">
        <v>1</v>
      </c>
      <c r="E75" s="98" t="s">
        <v>100</v>
      </c>
      <c r="F75" s="99">
        <v>47150</v>
      </c>
      <c r="G75" s="100">
        <f t="shared" si="1"/>
        <v>47150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1"/>
      <c r="FF75" s="101"/>
      <c r="FG75" s="101"/>
      <c r="FH75" s="101"/>
      <c r="FI75" s="101"/>
      <c r="FJ75" s="101"/>
      <c r="FK75" s="101"/>
      <c r="FL75" s="101"/>
      <c r="FM75" s="101"/>
      <c r="FN75" s="101"/>
      <c r="FO75" s="101"/>
      <c r="FP75" s="101"/>
      <c r="FQ75" s="101"/>
      <c r="FR75" s="101"/>
      <c r="FS75" s="101"/>
      <c r="FT75" s="101"/>
      <c r="FU75" s="101"/>
      <c r="FV75" s="101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</row>
    <row r="76" spans="1:255" s="102" customFormat="1" ht="12" customHeight="1" x14ac:dyDescent="0.25">
      <c r="A76" s="96"/>
      <c r="B76" s="97" t="s">
        <v>131</v>
      </c>
      <c r="C76" s="98" t="s">
        <v>133</v>
      </c>
      <c r="D76" s="98">
        <v>0.6</v>
      </c>
      <c r="E76" s="98" t="s">
        <v>136</v>
      </c>
      <c r="F76" s="99">
        <v>24800</v>
      </c>
      <c r="G76" s="100">
        <f t="shared" si="1"/>
        <v>14880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1"/>
      <c r="FF76" s="101"/>
      <c r="FG76" s="101"/>
      <c r="FH76" s="101"/>
      <c r="FI76" s="101"/>
      <c r="FJ76" s="101"/>
      <c r="FK76" s="101"/>
      <c r="FL76" s="101"/>
      <c r="FM76" s="101"/>
      <c r="FN76" s="101"/>
      <c r="FO76" s="101"/>
      <c r="FP76" s="101"/>
      <c r="FQ76" s="101"/>
      <c r="FR76" s="101"/>
      <c r="FS76" s="101"/>
      <c r="FT76" s="101"/>
      <c r="FU76" s="101"/>
      <c r="FV76" s="101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</row>
    <row r="77" spans="1:255" s="102" customFormat="1" ht="12" customHeight="1" x14ac:dyDescent="0.25">
      <c r="A77" s="96"/>
      <c r="B77" s="109" t="s">
        <v>33</v>
      </c>
      <c r="C77" s="98"/>
      <c r="D77" s="98"/>
      <c r="E77" s="98"/>
      <c r="F77" s="99"/>
      <c r="G77" s="100" t="s">
        <v>56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</row>
    <row r="78" spans="1:255" s="102" customFormat="1" ht="12" customHeight="1" x14ac:dyDescent="0.25">
      <c r="A78" s="96"/>
      <c r="B78" s="97" t="s">
        <v>123</v>
      </c>
      <c r="C78" s="98" t="s">
        <v>133</v>
      </c>
      <c r="D78" s="98">
        <v>5</v>
      </c>
      <c r="E78" s="98" t="s">
        <v>74</v>
      </c>
      <c r="F78" s="99">
        <v>12480</v>
      </c>
      <c r="G78" s="100">
        <f t="shared" si="1"/>
        <v>62400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</row>
    <row r="79" spans="1:255" s="102" customFormat="1" ht="12" customHeight="1" x14ac:dyDescent="0.25">
      <c r="A79" s="96"/>
      <c r="B79" s="97" t="s">
        <v>101</v>
      </c>
      <c r="C79" s="98" t="s">
        <v>133</v>
      </c>
      <c r="D79" s="98">
        <v>6</v>
      </c>
      <c r="E79" s="98" t="s">
        <v>25</v>
      </c>
      <c r="F79" s="99">
        <v>14607.5</v>
      </c>
      <c r="G79" s="100">
        <f t="shared" si="1"/>
        <v>87645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  <c r="BD79" s="101"/>
      <c r="BE79" s="101"/>
      <c r="BF79" s="101"/>
      <c r="BG79" s="101"/>
      <c r="BH79" s="101"/>
      <c r="BI79" s="101"/>
      <c r="BJ79" s="101"/>
      <c r="BK79" s="101"/>
      <c r="BL79" s="101"/>
      <c r="BM79" s="101"/>
      <c r="BN79" s="101"/>
      <c r="BO79" s="101"/>
      <c r="BP79" s="101"/>
      <c r="BQ79" s="101"/>
      <c r="BR79" s="101"/>
      <c r="BS79" s="101"/>
      <c r="BT79" s="101"/>
      <c r="BU79" s="101"/>
      <c r="BV79" s="101"/>
      <c r="BW79" s="101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101"/>
      <c r="CK79" s="101"/>
      <c r="CL79" s="101"/>
      <c r="CM79" s="101"/>
      <c r="CN79" s="101"/>
      <c r="CO79" s="101"/>
      <c r="CP79" s="101"/>
      <c r="CQ79" s="101"/>
      <c r="CR79" s="101"/>
      <c r="CS79" s="101"/>
      <c r="CT79" s="101"/>
      <c r="CU79" s="101"/>
      <c r="CV79" s="101"/>
      <c r="CW79" s="101"/>
      <c r="CX79" s="101"/>
      <c r="CY79" s="101"/>
      <c r="CZ79" s="101"/>
      <c r="DA79" s="101"/>
      <c r="DB79" s="101"/>
      <c r="DC79" s="101"/>
      <c r="DD79" s="101"/>
      <c r="DE79" s="101"/>
      <c r="DF79" s="101"/>
      <c r="DG79" s="101"/>
      <c r="DH79" s="101"/>
      <c r="DI79" s="101"/>
      <c r="DJ79" s="101"/>
      <c r="DK79" s="101"/>
      <c r="DL79" s="101"/>
      <c r="DM79" s="101"/>
      <c r="DN79" s="101"/>
      <c r="DO79" s="101"/>
      <c r="DP79" s="101"/>
      <c r="DQ79" s="101"/>
      <c r="DR79" s="101"/>
      <c r="DS79" s="101"/>
      <c r="DT79" s="101"/>
      <c r="DU79" s="101"/>
      <c r="DV79" s="101"/>
      <c r="DW79" s="101"/>
      <c r="DX79" s="101"/>
      <c r="DY79" s="101"/>
      <c r="DZ79" s="101"/>
      <c r="EA79" s="101"/>
      <c r="EB79" s="101"/>
      <c r="EC79" s="101"/>
      <c r="ED79" s="101"/>
      <c r="EE79" s="101"/>
      <c r="EF79" s="101"/>
      <c r="EG79" s="101"/>
      <c r="EH79" s="101"/>
      <c r="EI79" s="101"/>
      <c r="EJ79" s="101"/>
      <c r="EK79" s="101"/>
      <c r="EL79" s="101"/>
      <c r="EM79" s="101"/>
      <c r="EN79" s="101"/>
      <c r="EO79" s="101"/>
      <c r="EP79" s="101"/>
      <c r="EQ79" s="101"/>
      <c r="ER79" s="101"/>
      <c r="ES79" s="101"/>
      <c r="ET79" s="101"/>
      <c r="EU79" s="101"/>
      <c r="EV79" s="101"/>
      <c r="EW79" s="101"/>
      <c r="EX79" s="101"/>
      <c r="EY79" s="101"/>
      <c r="EZ79" s="101"/>
      <c r="FA79" s="101"/>
      <c r="FB79" s="101"/>
      <c r="FC79" s="101"/>
      <c r="FD79" s="101"/>
      <c r="FE79" s="101"/>
      <c r="FF79" s="101"/>
      <c r="FG79" s="101"/>
      <c r="FH79" s="101"/>
      <c r="FI79" s="101"/>
      <c r="FJ79" s="101"/>
      <c r="FK79" s="101"/>
      <c r="FL79" s="101"/>
      <c r="FM79" s="101"/>
      <c r="FN79" s="101"/>
      <c r="FO79" s="101"/>
      <c r="FP79" s="101"/>
      <c r="FQ79" s="101"/>
      <c r="FR79" s="101"/>
      <c r="FS79" s="101"/>
      <c r="FT79" s="101"/>
      <c r="FU79" s="101"/>
      <c r="FV79" s="101"/>
      <c r="FW79" s="101"/>
      <c r="FX79" s="101"/>
      <c r="FY79" s="101"/>
      <c r="FZ79" s="101"/>
      <c r="GA79" s="101"/>
      <c r="GB79" s="101"/>
      <c r="GC79" s="101"/>
      <c r="GD79" s="101"/>
      <c r="GE79" s="101"/>
      <c r="GF79" s="101"/>
      <c r="GG79" s="101"/>
      <c r="GH79" s="101"/>
      <c r="GI79" s="101"/>
      <c r="GJ79" s="101"/>
      <c r="GK79" s="101"/>
      <c r="GL79" s="101"/>
      <c r="GM79" s="101"/>
      <c r="GN79" s="101"/>
      <c r="GO79" s="101"/>
      <c r="GP79" s="101"/>
      <c r="GQ79" s="101"/>
      <c r="GR79" s="101"/>
      <c r="GS79" s="101"/>
      <c r="GT79" s="101"/>
      <c r="GU79" s="101"/>
      <c r="GV79" s="101"/>
      <c r="GW79" s="101"/>
      <c r="GX79" s="101"/>
      <c r="GY79" s="101"/>
      <c r="GZ79" s="101"/>
      <c r="HA79" s="101"/>
      <c r="HB79" s="101"/>
      <c r="HC79" s="101"/>
      <c r="HD79" s="101"/>
      <c r="HE79" s="101"/>
      <c r="HF79" s="101"/>
      <c r="HG79" s="101"/>
      <c r="HH79" s="101"/>
      <c r="HI79" s="101"/>
      <c r="HJ79" s="101"/>
      <c r="HK79" s="101"/>
      <c r="HL79" s="101"/>
      <c r="HM79" s="101"/>
      <c r="HN79" s="101"/>
      <c r="HO79" s="101"/>
      <c r="HP79" s="101"/>
      <c r="HQ79" s="101"/>
      <c r="HR79" s="101"/>
      <c r="HS79" s="101"/>
      <c r="HT79" s="101"/>
      <c r="HU79" s="101"/>
      <c r="HV79" s="101"/>
      <c r="HW79" s="101"/>
      <c r="HX79" s="101"/>
      <c r="HY79" s="101"/>
      <c r="HZ79" s="101"/>
      <c r="IA79" s="101"/>
      <c r="IB79" s="101"/>
      <c r="IC79" s="101"/>
      <c r="ID79" s="101"/>
      <c r="IE79" s="101"/>
      <c r="IF79" s="101"/>
      <c r="IG79" s="101"/>
      <c r="IH79" s="101"/>
      <c r="II79" s="101"/>
      <c r="IJ79" s="101"/>
      <c r="IK79" s="101"/>
      <c r="IL79" s="101"/>
      <c r="IM79" s="101"/>
      <c r="IN79" s="101"/>
      <c r="IO79" s="101"/>
      <c r="IP79" s="101"/>
      <c r="IQ79" s="101"/>
      <c r="IR79" s="101"/>
      <c r="IS79" s="101"/>
      <c r="IT79" s="101"/>
      <c r="IU79" s="101"/>
    </row>
    <row r="80" spans="1:255" s="102" customFormat="1" ht="12" customHeight="1" x14ac:dyDescent="0.25">
      <c r="A80" s="96"/>
      <c r="B80" s="97" t="s">
        <v>102</v>
      </c>
      <c r="C80" s="98" t="s">
        <v>133</v>
      </c>
      <c r="D80" s="98">
        <v>2</v>
      </c>
      <c r="E80" s="98" t="s">
        <v>74</v>
      </c>
      <c r="F80" s="99">
        <v>25000</v>
      </c>
      <c r="G80" s="100">
        <f t="shared" si="1"/>
        <v>50000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1"/>
      <c r="BV80" s="101"/>
      <c r="BW80" s="101"/>
      <c r="BX80" s="101"/>
      <c r="BY80" s="101"/>
      <c r="BZ80" s="101"/>
      <c r="CA80" s="101"/>
      <c r="CB80" s="101"/>
      <c r="CC80" s="101"/>
      <c r="CD80" s="101"/>
      <c r="CE80" s="101"/>
      <c r="CF80" s="101"/>
      <c r="CG80" s="101"/>
      <c r="CH80" s="101"/>
      <c r="CI80" s="101"/>
      <c r="CJ80" s="101"/>
      <c r="CK80" s="101"/>
      <c r="CL80" s="101"/>
      <c r="CM80" s="101"/>
      <c r="CN80" s="101"/>
      <c r="CO80" s="101"/>
      <c r="CP80" s="101"/>
      <c r="CQ80" s="101"/>
      <c r="CR80" s="101"/>
      <c r="CS80" s="101"/>
      <c r="CT80" s="101"/>
      <c r="CU80" s="101"/>
      <c r="CV80" s="101"/>
      <c r="CW80" s="101"/>
      <c r="CX80" s="101"/>
      <c r="CY80" s="101"/>
      <c r="CZ80" s="101"/>
      <c r="DA80" s="101"/>
      <c r="DB80" s="101"/>
      <c r="DC80" s="101"/>
      <c r="DD80" s="101"/>
      <c r="DE80" s="101"/>
      <c r="DF80" s="101"/>
      <c r="DG80" s="101"/>
      <c r="DH80" s="101"/>
      <c r="DI80" s="101"/>
      <c r="DJ80" s="101"/>
      <c r="DK80" s="101"/>
      <c r="DL80" s="101"/>
      <c r="DM80" s="101"/>
      <c r="DN80" s="101"/>
      <c r="DO80" s="101"/>
      <c r="DP80" s="101"/>
      <c r="DQ80" s="101"/>
      <c r="DR80" s="101"/>
      <c r="DS80" s="101"/>
      <c r="DT80" s="101"/>
      <c r="DU80" s="101"/>
      <c r="DV80" s="101"/>
      <c r="DW80" s="101"/>
      <c r="DX80" s="101"/>
      <c r="DY80" s="101"/>
      <c r="DZ80" s="101"/>
      <c r="EA80" s="101"/>
      <c r="EB80" s="101"/>
      <c r="EC80" s="101"/>
      <c r="ED80" s="101"/>
      <c r="EE80" s="101"/>
      <c r="EF80" s="101"/>
      <c r="EG80" s="101"/>
      <c r="EH80" s="101"/>
      <c r="EI80" s="101"/>
      <c r="EJ80" s="101"/>
      <c r="EK80" s="101"/>
      <c r="EL80" s="101"/>
      <c r="EM80" s="101"/>
      <c r="EN80" s="101"/>
      <c r="EO80" s="101"/>
      <c r="EP80" s="101"/>
      <c r="EQ80" s="101"/>
      <c r="ER80" s="101"/>
      <c r="ES80" s="101"/>
      <c r="ET80" s="101"/>
      <c r="EU80" s="101"/>
      <c r="EV80" s="101"/>
      <c r="EW80" s="101"/>
      <c r="EX80" s="101"/>
      <c r="EY80" s="101"/>
      <c r="EZ80" s="101"/>
      <c r="FA80" s="101"/>
      <c r="FB80" s="101"/>
      <c r="FC80" s="101"/>
      <c r="FD80" s="101"/>
      <c r="FE80" s="101"/>
      <c r="FF80" s="101"/>
      <c r="FG80" s="101"/>
      <c r="FH80" s="101"/>
      <c r="FI80" s="101"/>
      <c r="FJ80" s="101"/>
      <c r="FK80" s="101"/>
      <c r="FL80" s="101"/>
      <c r="FM80" s="101"/>
      <c r="FN80" s="101"/>
      <c r="FO80" s="101"/>
      <c r="FP80" s="101"/>
      <c r="FQ80" s="101"/>
      <c r="FR80" s="101"/>
      <c r="FS80" s="101"/>
      <c r="FT80" s="101"/>
      <c r="FU80" s="101"/>
      <c r="FV80" s="101"/>
      <c r="FW80" s="101"/>
      <c r="FX80" s="101"/>
      <c r="FY80" s="101"/>
      <c r="FZ80" s="101"/>
      <c r="GA80" s="101"/>
      <c r="GB80" s="101"/>
      <c r="GC80" s="101"/>
      <c r="GD80" s="101"/>
      <c r="GE80" s="101"/>
      <c r="GF80" s="101"/>
      <c r="GG80" s="101"/>
      <c r="GH80" s="101"/>
      <c r="GI80" s="101"/>
      <c r="GJ80" s="101"/>
      <c r="GK80" s="101"/>
      <c r="GL80" s="101"/>
      <c r="GM80" s="101"/>
      <c r="GN80" s="101"/>
      <c r="GO80" s="101"/>
      <c r="GP80" s="101"/>
      <c r="GQ80" s="101"/>
      <c r="GR80" s="101"/>
      <c r="GS80" s="101"/>
      <c r="GT80" s="101"/>
      <c r="GU80" s="101"/>
      <c r="GV80" s="101"/>
      <c r="GW80" s="101"/>
      <c r="GX80" s="101"/>
      <c r="GY80" s="101"/>
      <c r="GZ80" s="101"/>
      <c r="HA80" s="101"/>
      <c r="HB80" s="101"/>
      <c r="HC80" s="101"/>
      <c r="HD80" s="101"/>
      <c r="HE80" s="101"/>
      <c r="HF80" s="101"/>
      <c r="HG80" s="101"/>
      <c r="HH80" s="101"/>
      <c r="HI80" s="101"/>
      <c r="HJ80" s="101"/>
      <c r="HK80" s="101"/>
      <c r="HL80" s="101"/>
      <c r="HM80" s="101"/>
      <c r="HN80" s="101"/>
      <c r="HO80" s="101"/>
      <c r="HP80" s="101"/>
      <c r="HQ80" s="101"/>
      <c r="HR80" s="101"/>
      <c r="HS80" s="101"/>
      <c r="HT80" s="101"/>
      <c r="HU80" s="101"/>
      <c r="HV80" s="101"/>
      <c r="HW80" s="101"/>
      <c r="HX80" s="101"/>
      <c r="HY80" s="101"/>
      <c r="HZ80" s="101"/>
      <c r="IA80" s="101"/>
      <c r="IB80" s="101"/>
      <c r="IC80" s="101"/>
      <c r="ID80" s="101"/>
      <c r="IE80" s="101"/>
      <c r="IF80" s="101"/>
      <c r="IG80" s="101"/>
      <c r="IH80" s="101"/>
      <c r="II80" s="101"/>
      <c r="IJ80" s="101"/>
      <c r="IK80" s="101"/>
      <c r="IL80" s="101"/>
      <c r="IM80" s="101"/>
      <c r="IN80" s="101"/>
      <c r="IO80" s="101"/>
      <c r="IP80" s="101"/>
      <c r="IQ80" s="101"/>
      <c r="IR80" s="101"/>
      <c r="IS80" s="101"/>
      <c r="IT80" s="101"/>
      <c r="IU80" s="101"/>
    </row>
    <row r="81" spans="1:255" s="102" customFormat="1" ht="12" customHeight="1" x14ac:dyDescent="0.25">
      <c r="A81" s="96"/>
      <c r="B81" s="97" t="s">
        <v>103</v>
      </c>
      <c r="C81" s="98" t="s">
        <v>135</v>
      </c>
      <c r="D81" s="98">
        <v>4</v>
      </c>
      <c r="E81" s="98" t="s">
        <v>66</v>
      </c>
      <c r="F81" s="99">
        <v>167800</v>
      </c>
      <c r="G81" s="100">
        <f t="shared" si="1"/>
        <v>671200</v>
      </c>
      <c r="H81" s="101"/>
      <c r="I81" s="101"/>
      <c r="J81" s="101" t="s">
        <v>56</v>
      </c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101"/>
      <c r="BL81" s="101"/>
      <c r="BM81" s="101"/>
      <c r="BN81" s="101"/>
      <c r="BO81" s="101"/>
      <c r="BP81" s="101"/>
      <c r="BQ81" s="101"/>
      <c r="BR81" s="101"/>
      <c r="BS81" s="101"/>
      <c r="BT81" s="101"/>
      <c r="BU81" s="101"/>
      <c r="BV81" s="101"/>
      <c r="BW81" s="101"/>
      <c r="BX81" s="101"/>
      <c r="BY81" s="101"/>
      <c r="BZ81" s="101"/>
      <c r="CA81" s="101"/>
      <c r="CB81" s="101"/>
      <c r="CC81" s="101"/>
      <c r="CD81" s="101"/>
      <c r="CE81" s="101"/>
      <c r="CF81" s="101"/>
      <c r="CG81" s="101"/>
      <c r="CH81" s="101"/>
      <c r="CI81" s="101"/>
      <c r="CJ81" s="101"/>
      <c r="CK81" s="101"/>
      <c r="CL81" s="101"/>
      <c r="CM81" s="101"/>
      <c r="CN81" s="101"/>
      <c r="CO81" s="101"/>
      <c r="CP81" s="101"/>
      <c r="CQ81" s="101"/>
      <c r="CR81" s="101"/>
      <c r="CS81" s="101"/>
      <c r="CT81" s="101"/>
      <c r="CU81" s="101"/>
      <c r="CV81" s="101"/>
      <c r="CW81" s="101"/>
      <c r="CX81" s="101"/>
      <c r="CY81" s="101"/>
      <c r="CZ81" s="101"/>
      <c r="DA81" s="101"/>
      <c r="DB81" s="101"/>
      <c r="DC81" s="101"/>
      <c r="DD81" s="101"/>
      <c r="DE81" s="101"/>
      <c r="DF81" s="101"/>
      <c r="DG81" s="101"/>
      <c r="DH81" s="101"/>
      <c r="DI81" s="101"/>
      <c r="DJ81" s="101"/>
      <c r="DK81" s="101"/>
      <c r="DL81" s="101"/>
      <c r="DM81" s="101"/>
      <c r="DN81" s="101"/>
      <c r="DO81" s="101"/>
      <c r="DP81" s="101"/>
      <c r="DQ81" s="101"/>
      <c r="DR81" s="101"/>
      <c r="DS81" s="101"/>
      <c r="DT81" s="101"/>
      <c r="DU81" s="101"/>
      <c r="DV81" s="101"/>
      <c r="DW81" s="101"/>
      <c r="DX81" s="101"/>
      <c r="DY81" s="101"/>
      <c r="DZ81" s="101"/>
      <c r="EA81" s="101"/>
      <c r="EB81" s="101"/>
      <c r="EC81" s="101"/>
      <c r="ED81" s="101"/>
      <c r="EE81" s="101"/>
      <c r="EF81" s="101"/>
      <c r="EG81" s="101"/>
      <c r="EH81" s="101"/>
      <c r="EI81" s="101"/>
      <c r="EJ81" s="101"/>
      <c r="EK81" s="101"/>
      <c r="EL81" s="101"/>
      <c r="EM81" s="101"/>
      <c r="EN81" s="101"/>
      <c r="EO81" s="101"/>
      <c r="EP81" s="101"/>
      <c r="EQ81" s="101"/>
      <c r="ER81" s="101"/>
      <c r="ES81" s="101"/>
      <c r="ET81" s="101"/>
      <c r="EU81" s="101"/>
      <c r="EV81" s="101"/>
      <c r="EW81" s="101"/>
      <c r="EX81" s="101"/>
      <c r="EY81" s="101"/>
      <c r="EZ81" s="101"/>
      <c r="FA81" s="101"/>
      <c r="FB81" s="101"/>
      <c r="FC81" s="101"/>
      <c r="FD81" s="101"/>
      <c r="FE81" s="101"/>
      <c r="FF81" s="101"/>
      <c r="FG81" s="101"/>
      <c r="FH81" s="101"/>
      <c r="FI81" s="101"/>
      <c r="FJ81" s="101"/>
      <c r="FK81" s="101"/>
      <c r="FL81" s="101"/>
      <c r="FM81" s="101"/>
      <c r="FN81" s="101"/>
      <c r="FO81" s="101"/>
      <c r="FP81" s="101"/>
      <c r="FQ81" s="101"/>
      <c r="FR81" s="101"/>
      <c r="FS81" s="101"/>
      <c r="FT81" s="101"/>
      <c r="FU81" s="101"/>
      <c r="FV81" s="101"/>
      <c r="FW81" s="101"/>
      <c r="FX81" s="101"/>
      <c r="FY81" s="101"/>
      <c r="FZ81" s="101"/>
      <c r="GA81" s="101"/>
      <c r="GB81" s="101"/>
      <c r="GC81" s="101"/>
      <c r="GD81" s="101"/>
      <c r="GE81" s="101"/>
      <c r="GF81" s="101"/>
      <c r="GG81" s="101"/>
      <c r="GH81" s="101"/>
      <c r="GI81" s="101"/>
      <c r="GJ81" s="101"/>
      <c r="GK81" s="101"/>
      <c r="GL81" s="101"/>
      <c r="GM81" s="101"/>
      <c r="GN81" s="101"/>
      <c r="GO81" s="101"/>
      <c r="GP81" s="101"/>
      <c r="GQ81" s="101"/>
      <c r="GR81" s="101"/>
      <c r="GS81" s="101"/>
      <c r="GT81" s="101"/>
      <c r="GU81" s="101"/>
      <c r="GV81" s="101"/>
      <c r="GW81" s="101"/>
      <c r="GX81" s="101"/>
      <c r="GY81" s="101"/>
      <c r="GZ81" s="101"/>
      <c r="HA81" s="101"/>
      <c r="HB81" s="101"/>
      <c r="HC81" s="101"/>
      <c r="HD81" s="101"/>
      <c r="HE81" s="101"/>
      <c r="HF81" s="101"/>
      <c r="HG81" s="101"/>
      <c r="HH81" s="101"/>
      <c r="HI81" s="101"/>
      <c r="HJ81" s="101"/>
      <c r="HK81" s="101"/>
      <c r="HL81" s="101"/>
      <c r="HM81" s="101"/>
      <c r="HN81" s="101"/>
      <c r="HO81" s="101"/>
      <c r="HP81" s="101"/>
      <c r="HQ81" s="101"/>
      <c r="HR81" s="101"/>
      <c r="HS81" s="101"/>
      <c r="HT81" s="101"/>
      <c r="HU81" s="101"/>
      <c r="HV81" s="101"/>
      <c r="HW81" s="101"/>
      <c r="HX81" s="101"/>
      <c r="HY81" s="101"/>
      <c r="HZ81" s="101"/>
      <c r="IA81" s="101"/>
      <c r="IB81" s="101"/>
      <c r="IC81" s="101"/>
      <c r="ID81" s="101"/>
      <c r="IE81" s="101"/>
      <c r="IF81" s="101"/>
      <c r="IG81" s="101"/>
      <c r="IH81" s="101"/>
      <c r="II81" s="101"/>
      <c r="IJ81" s="101"/>
      <c r="IK81" s="101"/>
      <c r="IL81" s="101"/>
      <c r="IM81" s="101"/>
      <c r="IN81" s="101"/>
      <c r="IO81" s="101"/>
      <c r="IP81" s="101"/>
      <c r="IQ81" s="101"/>
      <c r="IR81" s="101"/>
      <c r="IS81" s="101"/>
      <c r="IT81" s="101"/>
      <c r="IU81" s="101"/>
    </row>
    <row r="82" spans="1:255" customFormat="1" ht="12" customHeight="1" x14ac:dyDescent="0.25">
      <c r="A82" s="103"/>
      <c r="B82" s="17" t="s">
        <v>32</v>
      </c>
      <c r="C82" s="18"/>
      <c r="D82" s="18"/>
      <c r="E82" s="18"/>
      <c r="F82" s="104"/>
      <c r="G82" s="105">
        <f>SUM(G57:G81)</f>
        <v>4993253</v>
      </c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customFormat="1" ht="12" customHeight="1" x14ac:dyDescent="0.25">
      <c r="A83" s="103"/>
      <c r="B83" s="106" t="s">
        <v>56</v>
      </c>
      <c r="C83" s="107"/>
      <c r="D83" s="107"/>
      <c r="E83" s="107"/>
      <c r="F83" s="108"/>
      <c r="G83" s="108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customFormat="1" ht="12" customHeight="1" x14ac:dyDescent="0.25">
      <c r="A84" s="94"/>
      <c r="B84" s="9" t="s">
        <v>33</v>
      </c>
      <c r="C84" s="10"/>
      <c r="D84" s="11"/>
      <c r="E84" s="11"/>
      <c r="F84" s="12"/>
      <c r="G84" s="95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customFormat="1" ht="24" customHeight="1" x14ac:dyDescent="0.25">
      <c r="A85" s="94"/>
      <c r="B85" s="13" t="s">
        <v>34</v>
      </c>
      <c r="C85" s="14" t="s">
        <v>28</v>
      </c>
      <c r="D85" s="14" t="s">
        <v>29</v>
      </c>
      <c r="E85" s="13" t="s">
        <v>16</v>
      </c>
      <c r="F85" s="14" t="s">
        <v>17</v>
      </c>
      <c r="G85" s="13" t="s">
        <v>18</v>
      </c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102" customFormat="1" ht="12.75" customHeight="1" x14ac:dyDescent="0.25">
      <c r="A86" s="96"/>
      <c r="B86" s="97" t="s">
        <v>124</v>
      </c>
      <c r="C86" s="98" t="s">
        <v>105</v>
      </c>
      <c r="D86" s="98">
        <v>120</v>
      </c>
      <c r="E86" s="98" t="s">
        <v>107</v>
      </c>
      <c r="F86" s="99">
        <v>2320</v>
      </c>
      <c r="G86" s="100">
        <f>+D86*F86</f>
        <v>278400</v>
      </c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  <c r="BH86" s="101"/>
      <c r="BI86" s="101"/>
      <c r="BJ86" s="101"/>
      <c r="BK86" s="101"/>
      <c r="BL86" s="101"/>
      <c r="BM86" s="101"/>
      <c r="BN86" s="101"/>
      <c r="BO86" s="101"/>
      <c r="BP86" s="101"/>
      <c r="BQ86" s="101"/>
      <c r="BR86" s="101"/>
      <c r="BS86" s="101"/>
      <c r="BT86" s="101"/>
      <c r="BU86" s="101"/>
      <c r="BV86" s="101"/>
      <c r="BW86" s="101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1"/>
      <c r="CN86" s="101"/>
      <c r="CO86" s="101"/>
      <c r="CP86" s="101"/>
      <c r="CQ86" s="101"/>
      <c r="CR86" s="101"/>
      <c r="CS86" s="101"/>
      <c r="CT86" s="101"/>
      <c r="CU86" s="101"/>
      <c r="CV86" s="101"/>
      <c r="CW86" s="101"/>
      <c r="CX86" s="101"/>
      <c r="CY86" s="101"/>
      <c r="CZ86" s="101"/>
      <c r="DA86" s="101"/>
      <c r="DB86" s="101"/>
      <c r="DC86" s="101"/>
      <c r="DD86" s="101"/>
      <c r="DE86" s="101"/>
      <c r="DF86" s="101"/>
      <c r="DG86" s="101"/>
      <c r="DH86" s="101"/>
      <c r="DI86" s="101"/>
      <c r="DJ86" s="101"/>
      <c r="DK86" s="101"/>
      <c r="DL86" s="101"/>
      <c r="DM86" s="101"/>
      <c r="DN86" s="101"/>
      <c r="DO86" s="101"/>
      <c r="DP86" s="101"/>
      <c r="DQ86" s="101"/>
      <c r="DR86" s="101"/>
      <c r="DS86" s="101"/>
      <c r="DT86" s="101"/>
      <c r="DU86" s="101"/>
      <c r="DV86" s="101"/>
      <c r="DW86" s="101"/>
      <c r="DX86" s="101"/>
      <c r="DY86" s="101"/>
      <c r="DZ86" s="101"/>
      <c r="EA86" s="101"/>
      <c r="EB86" s="101"/>
      <c r="EC86" s="101"/>
      <c r="ED86" s="101"/>
      <c r="EE86" s="101"/>
      <c r="EF86" s="101"/>
      <c r="EG86" s="101"/>
      <c r="EH86" s="101"/>
      <c r="EI86" s="101"/>
      <c r="EJ86" s="101"/>
      <c r="EK86" s="101"/>
      <c r="EL86" s="101"/>
      <c r="EM86" s="101"/>
      <c r="EN86" s="101"/>
      <c r="EO86" s="101"/>
      <c r="EP86" s="101"/>
      <c r="EQ86" s="101"/>
      <c r="ER86" s="101"/>
      <c r="ES86" s="101"/>
      <c r="ET86" s="101"/>
      <c r="EU86" s="101"/>
      <c r="EV86" s="101"/>
      <c r="EW86" s="101"/>
      <c r="EX86" s="101"/>
      <c r="EY86" s="101"/>
      <c r="EZ86" s="101"/>
      <c r="FA86" s="101"/>
      <c r="FB86" s="101"/>
      <c r="FC86" s="101"/>
      <c r="FD86" s="101"/>
      <c r="FE86" s="101"/>
      <c r="FF86" s="101"/>
      <c r="FG86" s="101"/>
      <c r="FH86" s="101"/>
      <c r="FI86" s="101"/>
      <c r="FJ86" s="101"/>
      <c r="FK86" s="101"/>
      <c r="FL86" s="101"/>
      <c r="FM86" s="101"/>
      <c r="FN86" s="101"/>
      <c r="FO86" s="101"/>
      <c r="FP86" s="101"/>
      <c r="FQ86" s="101"/>
      <c r="FR86" s="101"/>
      <c r="FS86" s="101"/>
      <c r="FT86" s="101"/>
      <c r="FU86" s="101"/>
      <c r="FV86" s="101"/>
      <c r="FW86" s="101"/>
      <c r="FX86" s="101"/>
      <c r="FY86" s="101"/>
      <c r="FZ86" s="101"/>
      <c r="GA86" s="101"/>
      <c r="GB86" s="101"/>
      <c r="GC86" s="101"/>
      <c r="GD86" s="101"/>
      <c r="GE86" s="101"/>
      <c r="GF86" s="101"/>
      <c r="GG86" s="101"/>
      <c r="GH86" s="101"/>
      <c r="GI86" s="101"/>
      <c r="GJ86" s="101"/>
      <c r="GK86" s="101"/>
      <c r="GL86" s="101"/>
      <c r="GM86" s="101"/>
      <c r="GN86" s="101"/>
      <c r="GO86" s="101"/>
      <c r="GP86" s="101"/>
      <c r="GQ86" s="101"/>
      <c r="GR86" s="101"/>
      <c r="GS86" s="101"/>
      <c r="GT86" s="101"/>
      <c r="GU86" s="101"/>
      <c r="GV86" s="101"/>
      <c r="GW86" s="101"/>
      <c r="GX86" s="101"/>
      <c r="GY86" s="101"/>
      <c r="GZ86" s="101"/>
      <c r="HA86" s="101"/>
      <c r="HB86" s="101"/>
      <c r="HC86" s="101"/>
      <c r="HD86" s="101"/>
      <c r="HE86" s="101"/>
      <c r="HF86" s="101"/>
      <c r="HG86" s="101"/>
      <c r="HH86" s="101"/>
      <c r="HI86" s="101"/>
      <c r="HJ86" s="101"/>
      <c r="HK86" s="101"/>
      <c r="HL86" s="101"/>
      <c r="HM86" s="101"/>
      <c r="HN86" s="101"/>
      <c r="HO86" s="101"/>
      <c r="HP86" s="101"/>
      <c r="HQ86" s="101"/>
      <c r="HR86" s="101"/>
      <c r="HS86" s="101"/>
      <c r="HT86" s="101"/>
      <c r="HU86" s="101"/>
      <c r="HV86" s="101"/>
      <c r="HW86" s="101"/>
      <c r="HX86" s="101"/>
      <c r="HY86" s="101"/>
      <c r="HZ86" s="101"/>
      <c r="IA86" s="101"/>
      <c r="IB86" s="101"/>
      <c r="IC86" s="101"/>
      <c r="ID86" s="101"/>
      <c r="IE86" s="101"/>
      <c r="IF86" s="101"/>
      <c r="IG86" s="101"/>
      <c r="IH86" s="101"/>
      <c r="II86" s="101"/>
      <c r="IJ86" s="101"/>
      <c r="IK86" s="101"/>
      <c r="IL86" s="101"/>
      <c r="IM86" s="101"/>
      <c r="IN86" s="101"/>
      <c r="IO86" s="101"/>
      <c r="IP86" s="101"/>
      <c r="IQ86" s="101"/>
      <c r="IR86" s="101"/>
      <c r="IS86" s="101"/>
      <c r="IT86" s="101"/>
      <c r="IU86" s="101"/>
    </row>
    <row r="87" spans="1:255" s="102" customFormat="1" ht="12" customHeight="1" x14ac:dyDescent="0.25">
      <c r="A87" s="96"/>
      <c r="B87" s="97" t="s">
        <v>118</v>
      </c>
      <c r="C87" s="98" t="s">
        <v>134</v>
      </c>
      <c r="D87" s="98">
        <v>10</v>
      </c>
      <c r="E87" s="98" t="s">
        <v>119</v>
      </c>
      <c r="F87" s="99">
        <v>15000</v>
      </c>
      <c r="G87" s="100">
        <f>+D87*F87</f>
        <v>150000</v>
      </c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1"/>
      <c r="BH87" s="101"/>
      <c r="BI87" s="101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1"/>
      <c r="BV87" s="101"/>
      <c r="BW87" s="101"/>
      <c r="BX87" s="101"/>
      <c r="BY87" s="101"/>
      <c r="BZ87" s="101"/>
      <c r="CA87" s="101"/>
      <c r="CB87" s="101"/>
      <c r="CC87" s="101"/>
      <c r="CD87" s="101"/>
      <c r="CE87" s="101"/>
      <c r="CF87" s="101"/>
      <c r="CG87" s="101"/>
      <c r="CH87" s="101"/>
      <c r="CI87" s="101"/>
      <c r="CJ87" s="101"/>
      <c r="CK87" s="101"/>
      <c r="CL87" s="101"/>
      <c r="CM87" s="101"/>
      <c r="CN87" s="101"/>
      <c r="CO87" s="101"/>
      <c r="CP87" s="101"/>
      <c r="CQ87" s="101"/>
      <c r="CR87" s="101"/>
      <c r="CS87" s="101"/>
      <c r="CT87" s="101"/>
      <c r="CU87" s="101"/>
      <c r="CV87" s="101"/>
      <c r="CW87" s="101"/>
      <c r="CX87" s="101"/>
      <c r="CY87" s="101"/>
      <c r="CZ87" s="101"/>
      <c r="DA87" s="101"/>
      <c r="DB87" s="101"/>
      <c r="DC87" s="101"/>
      <c r="DD87" s="101"/>
      <c r="DE87" s="101"/>
      <c r="DF87" s="101"/>
      <c r="DG87" s="101"/>
      <c r="DH87" s="101"/>
      <c r="DI87" s="101"/>
      <c r="DJ87" s="101"/>
      <c r="DK87" s="101"/>
      <c r="DL87" s="101"/>
      <c r="DM87" s="101"/>
      <c r="DN87" s="101"/>
      <c r="DO87" s="101"/>
      <c r="DP87" s="101"/>
      <c r="DQ87" s="101"/>
      <c r="DR87" s="101"/>
      <c r="DS87" s="101"/>
      <c r="DT87" s="101"/>
      <c r="DU87" s="101"/>
      <c r="DV87" s="101"/>
      <c r="DW87" s="101"/>
      <c r="DX87" s="101"/>
      <c r="DY87" s="101"/>
      <c r="DZ87" s="101"/>
      <c r="EA87" s="101"/>
      <c r="EB87" s="101"/>
      <c r="EC87" s="101"/>
      <c r="ED87" s="101"/>
      <c r="EE87" s="101"/>
      <c r="EF87" s="101"/>
      <c r="EG87" s="101"/>
      <c r="EH87" s="101"/>
      <c r="EI87" s="101"/>
      <c r="EJ87" s="101"/>
      <c r="EK87" s="101"/>
      <c r="EL87" s="101"/>
      <c r="EM87" s="101"/>
      <c r="EN87" s="101"/>
      <c r="EO87" s="101"/>
      <c r="EP87" s="101"/>
      <c r="EQ87" s="101"/>
      <c r="ER87" s="101"/>
      <c r="ES87" s="101"/>
      <c r="ET87" s="101"/>
      <c r="EU87" s="101"/>
      <c r="EV87" s="101"/>
      <c r="EW87" s="101"/>
      <c r="EX87" s="101"/>
      <c r="EY87" s="101"/>
      <c r="EZ87" s="101"/>
      <c r="FA87" s="101"/>
      <c r="FB87" s="101"/>
      <c r="FC87" s="101"/>
      <c r="FD87" s="101"/>
      <c r="FE87" s="101"/>
      <c r="FF87" s="101"/>
      <c r="FG87" s="101"/>
      <c r="FH87" s="101"/>
      <c r="FI87" s="101"/>
      <c r="FJ87" s="101"/>
      <c r="FK87" s="101"/>
      <c r="FL87" s="101"/>
      <c r="FM87" s="101"/>
      <c r="FN87" s="101"/>
      <c r="FO87" s="101"/>
      <c r="FP87" s="101"/>
      <c r="FQ87" s="101"/>
      <c r="FR87" s="101"/>
      <c r="FS87" s="101"/>
      <c r="FT87" s="101"/>
      <c r="FU87" s="101"/>
      <c r="FV87" s="101"/>
      <c r="FW87" s="101"/>
      <c r="FX87" s="101"/>
      <c r="FY87" s="101"/>
      <c r="FZ87" s="101"/>
      <c r="GA87" s="101"/>
      <c r="GB87" s="101"/>
      <c r="GC87" s="101"/>
      <c r="GD87" s="101"/>
      <c r="GE87" s="101"/>
      <c r="GF87" s="101"/>
      <c r="GG87" s="101"/>
      <c r="GH87" s="101"/>
      <c r="GI87" s="101"/>
      <c r="GJ87" s="101"/>
      <c r="GK87" s="101"/>
      <c r="GL87" s="101"/>
      <c r="GM87" s="101"/>
      <c r="GN87" s="101"/>
      <c r="GO87" s="101"/>
      <c r="GP87" s="101"/>
      <c r="GQ87" s="101"/>
      <c r="GR87" s="101"/>
      <c r="GS87" s="101"/>
      <c r="GT87" s="101"/>
      <c r="GU87" s="101"/>
      <c r="GV87" s="101"/>
      <c r="GW87" s="101"/>
      <c r="GX87" s="101"/>
      <c r="GY87" s="101"/>
      <c r="GZ87" s="101"/>
      <c r="HA87" s="101"/>
      <c r="HB87" s="101"/>
      <c r="HC87" s="101"/>
      <c r="HD87" s="101"/>
      <c r="HE87" s="101"/>
      <c r="HF87" s="101"/>
      <c r="HG87" s="101"/>
      <c r="HH87" s="101"/>
      <c r="HI87" s="101"/>
      <c r="HJ87" s="101"/>
      <c r="HK87" s="101"/>
      <c r="HL87" s="101"/>
      <c r="HM87" s="101"/>
      <c r="HN87" s="101"/>
      <c r="HO87" s="101"/>
      <c r="HP87" s="101"/>
      <c r="HQ87" s="101"/>
      <c r="HR87" s="101"/>
      <c r="HS87" s="101"/>
      <c r="HT87" s="101"/>
      <c r="HU87" s="101"/>
      <c r="HV87" s="101"/>
      <c r="HW87" s="101"/>
      <c r="HX87" s="101"/>
      <c r="HY87" s="101"/>
      <c r="HZ87" s="101"/>
      <c r="IA87" s="101"/>
      <c r="IB87" s="101"/>
      <c r="IC87" s="101"/>
      <c r="ID87" s="101"/>
      <c r="IE87" s="101"/>
      <c r="IF87" s="101"/>
      <c r="IG87" s="101"/>
      <c r="IH87" s="101"/>
      <c r="II87" s="101"/>
      <c r="IJ87" s="101"/>
      <c r="IK87" s="101"/>
      <c r="IL87" s="101"/>
      <c r="IM87" s="101"/>
      <c r="IN87" s="101"/>
      <c r="IO87" s="101"/>
      <c r="IP87" s="101"/>
      <c r="IQ87" s="101"/>
      <c r="IR87" s="101"/>
      <c r="IS87" s="101"/>
      <c r="IT87" s="101"/>
      <c r="IU87" s="101"/>
    </row>
    <row r="88" spans="1:255" s="102" customFormat="1" ht="12" customHeight="1" x14ac:dyDescent="0.25">
      <c r="A88" s="96"/>
      <c r="B88" s="97" t="s">
        <v>108</v>
      </c>
      <c r="C88" s="98" t="s">
        <v>134</v>
      </c>
      <c r="D88" s="98">
        <v>3</v>
      </c>
      <c r="E88" s="98" t="s">
        <v>64</v>
      </c>
      <c r="F88" s="99">
        <v>200000</v>
      </c>
      <c r="G88" s="100">
        <v>600000</v>
      </c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1"/>
      <c r="BJ88" s="101"/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1"/>
      <c r="BW88" s="101"/>
      <c r="BX88" s="101"/>
      <c r="BY88" s="101"/>
      <c r="BZ88" s="101"/>
      <c r="CA88" s="101"/>
      <c r="CB88" s="101"/>
      <c r="CC88" s="101"/>
      <c r="CD88" s="101"/>
      <c r="CE88" s="101"/>
      <c r="CF88" s="101"/>
      <c r="CG88" s="101"/>
      <c r="CH88" s="101"/>
      <c r="CI88" s="101"/>
      <c r="CJ88" s="101"/>
      <c r="CK88" s="101"/>
      <c r="CL88" s="101"/>
      <c r="CM88" s="101"/>
      <c r="CN88" s="101"/>
      <c r="CO88" s="101"/>
      <c r="CP88" s="101"/>
      <c r="CQ88" s="101"/>
      <c r="CR88" s="101"/>
      <c r="CS88" s="101"/>
      <c r="CT88" s="101"/>
      <c r="CU88" s="101"/>
      <c r="CV88" s="101"/>
      <c r="CW88" s="101"/>
      <c r="CX88" s="101"/>
      <c r="CY88" s="101"/>
      <c r="CZ88" s="101"/>
      <c r="DA88" s="101"/>
      <c r="DB88" s="101"/>
      <c r="DC88" s="101"/>
      <c r="DD88" s="101"/>
      <c r="DE88" s="101"/>
      <c r="DF88" s="101"/>
      <c r="DG88" s="101"/>
      <c r="DH88" s="101"/>
      <c r="DI88" s="101"/>
      <c r="DJ88" s="101"/>
      <c r="DK88" s="101"/>
      <c r="DL88" s="101"/>
      <c r="DM88" s="101"/>
      <c r="DN88" s="101"/>
      <c r="DO88" s="101"/>
      <c r="DP88" s="101"/>
      <c r="DQ88" s="101"/>
      <c r="DR88" s="101"/>
      <c r="DS88" s="101"/>
      <c r="DT88" s="101"/>
      <c r="DU88" s="101"/>
      <c r="DV88" s="101"/>
      <c r="DW88" s="101"/>
      <c r="DX88" s="101"/>
      <c r="DY88" s="101"/>
      <c r="DZ88" s="101"/>
      <c r="EA88" s="101"/>
      <c r="EB88" s="101"/>
      <c r="EC88" s="101"/>
      <c r="ED88" s="101"/>
      <c r="EE88" s="101"/>
      <c r="EF88" s="101"/>
      <c r="EG88" s="101"/>
      <c r="EH88" s="101"/>
      <c r="EI88" s="101"/>
      <c r="EJ88" s="101"/>
      <c r="EK88" s="101"/>
      <c r="EL88" s="101"/>
      <c r="EM88" s="101"/>
      <c r="EN88" s="101"/>
      <c r="EO88" s="101"/>
      <c r="EP88" s="101"/>
      <c r="EQ88" s="101"/>
      <c r="ER88" s="101"/>
      <c r="ES88" s="101"/>
      <c r="ET88" s="101"/>
      <c r="EU88" s="101"/>
      <c r="EV88" s="101"/>
      <c r="EW88" s="101"/>
      <c r="EX88" s="101"/>
      <c r="EY88" s="101"/>
      <c r="EZ88" s="101"/>
      <c r="FA88" s="101"/>
      <c r="FB88" s="101"/>
      <c r="FC88" s="101"/>
      <c r="FD88" s="101"/>
      <c r="FE88" s="101"/>
      <c r="FF88" s="101"/>
      <c r="FG88" s="101"/>
      <c r="FH88" s="101"/>
      <c r="FI88" s="101"/>
      <c r="FJ88" s="101"/>
      <c r="FK88" s="101"/>
      <c r="FL88" s="101"/>
      <c r="FM88" s="101"/>
      <c r="FN88" s="101"/>
      <c r="FO88" s="101"/>
      <c r="FP88" s="101"/>
      <c r="FQ88" s="101"/>
      <c r="FR88" s="101"/>
      <c r="FS88" s="101"/>
      <c r="FT88" s="101"/>
      <c r="FU88" s="101"/>
      <c r="FV88" s="101"/>
      <c r="FW88" s="101"/>
      <c r="FX88" s="101"/>
      <c r="FY88" s="101"/>
      <c r="FZ88" s="101"/>
      <c r="GA88" s="101"/>
      <c r="GB88" s="101"/>
      <c r="GC88" s="101"/>
      <c r="GD88" s="101"/>
      <c r="GE88" s="101"/>
      <c r="GF88" s="101"/>
      <c r="GG88" s="101"/>
      <c r="GH88" s="101"/>
      <c r="GI88" s="101"/>
      <c r="GJ88" s="101"/>
      <c r="GK88" s="101"/>
      <c r="GL88" s="101"/>
      <c r="GM88" s="101"/>
      <c r="GN88" s="101"/>
      <c r="GO88" s="101"/>
      <c r="GP88" s="101"/>
      <c r="GQ88" s="101"/>
      <c r="GR88" s="101"/>
      <c r="GS88" s="101"/>
      <c r="GT88" s="101"/>
      <c r="GU88" s="101"/>
      <c r="GV88" s="101"/>
      <c r="GW88" s="101"/>
      <c r="GX88" s="101"/>
      <c r="GY88" s="101"/>
      <c r="GZ88" s="101"/>
      <c r="HA88" s="101"/>
      <c r="HB88" s="101"/>
      <c r="HC88" s="101"/>
      <c r="HD88" s="101"/>
      <c r="HE88" s="101"/>
      <c r="HF88" s="101"/>
      <c r="HG88" s="101"/>
      <c r="HH88" s="101"/>
      <c r="HI88" s="101"/>
      <c r="HJ88" s="101"/>
      <c r="HK88" s="101"/>
      <c r="HL88" s="101"/>
      <c r="HM88" s="101"/>
      <c r="HN88" s="101"/>
      <c r="HO88" s="101"/>
      <c r="HP88" s="101"/>
      <c r="HQ88" s="101"/>
      <c r="HR88" s="101"/>
      <c r="HS88" s="101"/>
      <c r="HT88" s="101"/>
      <c r="HU88" s="101"/>
      <c r="HV88" s="101"/>
      <c r="HW88" s="101"/>
      <c r="HX88" s="101"/>
      <c r="HY88" s="101"/>
      <c r="HZ88" s="101"/>
      <c r="IA88" s="101"/>
      <c r="IB88" s="101"/>
      <c r="IC88" s="101"/>
      <c r="ID88" s="101"/>
      <c r="IE88" s="101"/>
      <c r="IF88" s="101"/>
      <c r="IG88" s="101"/>
      <c r="IH88" s="101"/>
      <c r="II88" s="101"/>
      <c r="IJ88" s="101"/>
      <c r="IK88" s="101"/>
      <c r="IL88" s="101"/>
      <c r="IM88" s="101"/>
      <c r="IN88" s="101"/>
      <c r="IO88" s="101"/>
      <c r="IP88" s="101"/>
      <c r="IQ88" s="101"/>
      <c r="IR88" s="101"/>
      <c r="IS88" s="101"/>
      <c r="IT88" s="101"/>
      <c r="IU88" s="101"/>
    </row>
    <row r="89" spans="1:255" s="102" customFormat="1" ht="12" customHeight="1" x14ac:dyDescent="0.25">
      <c r="A89" s="96"/>
      <c r="B89" s="97" t="s">
        <v>109</v>
      </c>
      <c r="C89" s="98" t="s">
        <v>134</v>
      </c>
      <c r="D89" s="98">
        <v>3</v>
      </c>
      <c r="E89" s="98" t="s">
        <v>64</v>
      </c>
      <c r="F89" s="99">
        <v>80000</v>
      </c>
      <c r="G89" s="100">
        <v>240000</v>
      </c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  <c r="BD89" s="101"/>
      <c r="BE89" s="101"/>
      <c r="BF89" s="101"/>
      <c r="BG89" s="101"/>
      <c r="BH89" s="101"/>
      <c r="BI89" s="101"/>
      <c r="BJ89" s="101"/>
      <c r="BK89" s="101"/>
      <c r="BL89" s="101"/>
      <c r="BM89" s="101"/>
      <c r="BN89" s="101"/>
      <c r="BO89" s="101"/>
      <c r="BP89" s="101"/>
      <c r="BQ89" s="101"/>
      <c r="BR89" s="101"/>
      <c r="BS89" s="101"/>
      <c r="BT89" s="101"/>
      <c r="BU89" s="101"/>
      <c r="BV89" s="101"/>
      <c r="BW89" s="101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1"/>
      <c r="CN89" s="101"/>
      <c r="CO89" s="101"/>
      <c r="CP89" s="101"/>
      <c r="CQ89" s="101"/>
      <c r="CR89" s="101"/>
      <c r="CS89" s="101"/>
      <c r="CT89" s="101"/>
      <c r="CU89" s="101"/>
      <c r="CV89" s="101"/>
      <c r="CW89" s="101"/>
      <c r="CX89" s="101"/>
      <c r="CY89" s="101"/>
      <c r="CZ89" s="101"/>
      <c r="DA89" s="101"/>
      <c r="DB89" s="101"/>
      <c r="DC89" s="101"/>
      <c r="DD89" s="101"/>
      <c r="DE89" s="101"/>
      <c r="DF89" s="101"/>
      <c r="DG89" s="101"/>
      <c r="DH89" s="101"/>
      <c r="DI89" s="101"/>
      <c r="DJ89" s="101"/>
      <c r="DK89" s="101"/>
      <c r="DL89" s="101"/>
      <c r="DM89" s="101"/>
      <c r="DN89" s="101"/>
      <c r="DO89" s="101"/>
      <c r="DP89" s="101"/>
      <c r="DQ89" s="101"/>
      <c r="DR89" s="101"/>
      <c r="DS89" s="101"/>
      <c r="DT89" s="101"/>
      <c r="DU89" s="101"/>
      <c r="DV89" s="101"/>
      <c r="DW89" s="101"/>
      <c r="DX89" s="101"/>
      <c r="DY89" s="101"/>
      <c r="DZ89" s="101"/>
      <c r="EA89" s="101"/>
      <c r="EB89" s="101"/>
      <c r="EC89" s="101"/>
      <c r="ED89" s="101"/>
      <c r="EE89" s="101"/>
      <c r="EF89" s="101"/>
      <c r="EG89" s="101"/>
      <c r="EH89" s="101"/>
      <c r="EI89" s="101"/>
      <c r="EJ89" s="101"/>
      <c r="EK89" s="101"/>
      <c r="EL89" s="101"/>
      <c r="EM89" s="101"/>
      <c r="EN89" s="101"/>
      <c r="EO89" s="101"/>
      <c r="EP89" s="101"/>
      <c r="EQ89" s="101"/>
      <c r="ER89" s="101"/>
      <c r="ES89" s="101"/>
      <c r="ET89" s="101"/>
      <c r="EU89" s="101"/>
      <c r="EV89" s="101"/>
      <c r="EW89" s="101"/>
      <c r="EX89" s="101"/>
      <c r="EY89" s="101"/>
      <c r="EZ89" s="101"/>
      <c r="FA89" s="101"/>
      <c r="FB89" s="101"/>
      <c r="FC89" s="101"/>
      <c r="FD89" s="101"/>
      <c r="FE89" s="101"/>
      <c r="FF89" s="101"/>
      <c r="FG89" s="101"/>
      <c r="FH89" s="101"/>
      <c r="FI89" s="101"/>
      <c r="FJ89" s="101"/>
      <c r="FK89" s="101"/>
      <c r="FL89" s="101"/>
      <c r="FM89" s="101"/>
      <c r="FN89" s="101"/>
      <c r="FO89" s="101"/>
      <c r="FP89" s="101"/>
      <c r="FQ89" s="101"/>
      <c r="FR89" s="101"/>
      <c r="FS89" s="101"/>
      <c r="FT89" s="101"/>
      <c r="FU89" s="101"/>
      <c r="FV89" s="101"/>
      <c r="FW89" s="101"/>
      <c r="FX89" s="101"/>
      <c r="FY89" s="101"/>
      <c r="FZ89" s="101"/>
      <c r="GA89" s="101"/>
      <c r="GB89" s="101"/>
      <c r="GC89" s="101"/>
      <c r="GD89" s="101"/>
      <c r="GE89" s="101"/>
      <c r="GF89" s="101"/>
      <c r="GG89" s="101"/>
      <c r="GH89" s="101"/>
      <c r="GI89" s="101"/>
      <c r="GJ89" s="101"/>
      <c r="GK89" s="101"/>
      <c r="GL89" s="101"/>
      <c r="GM89" s="101"/>
      <c r="GN89" s="101"/>
      <c r="GO89" s="101"/>
      <c r="GP89" s="101"/>
      <c r="GQ89" s="101"/>
      <c r="GR89" s="101"/>
      <c r="GS89" s="101"/>
      <c r="GT89" s="101"/>
      <c r="GU89" s="101"/>
      <c r="GV89" s="101"/>
      <c r="GW89" s="101"/>
      <c r="GX89" s="101"/>
      <c r="GY89" s="101"/>
      <c r="GZ89" s="101"/>
      <c r="HA89" s="101"/>
      <c r="HB89" s="101"/>
      <c r="HC89" s="101"/>
      <c r="HD89" s="101"/>
      <c r="HE89" s="101"/>
      <c r="HF89" s="101"/>
      <c r="HG89" s="101"/>
      <c r="HH89" s="101"/>
      <c r="HI89" s="101"/>
      <c r="HJ89" s="101"/>
      <c r="HK89" s="101"/>
      <c r="HL89" s="101"/>
      <c r="HM89" s="101"/>
      <c r="HN89" s="101"/>
      <c r="HO89" s="101"/>
      <c r="HP89" s="101"/>
      <c r="HQ89" s="101"/>
      <c r="HR89" s="101"/>
      <c r="HS89" s="101"/>
      <c r="HT89" s="101"/>
      <c r="HU89" s="101"/>
      <c r="HV89" s="101"/>
      <c r="HW89" s="101"/>
      <c r="HX89" s="101"/>
      <c r="HY89" s="101"/>
      <c r="HZ89" s="101"/>
      <c r="IA89" s="101"/>
      <c r="IB89" s="101"/>
      <c r="IC89" s="101"/>
      <c r="ID89" s="101"/>
      <c r="IE89" s="101"/>
      <c r="IF89" s="101"/>
      <c r="IG89" s="101"/>
      <c r="IH89" s="101"/>
      <c r="II89" s="101"/>
      <c r="IJ89" s="101"/>
      <c r="IK89" s="101"/>
      <c r="IL89" s="101"/>
      <c r="IM89" s="101"/>
      <c r="IN89" s="101"/>
      <c r="IO89" s="101"/>
      <c r="IP89" s="101"/>
      <c r="IQ89" s="101"/>
      <c r="IR89" s="101"/>
      <c r="IS89" s="101"/>
      <c r="IT89" s="101"/>
      <c r="IU89" s="101"/>
    </row>
    <row r="90" spans="1:255" customFormat="1" ht="11.25" customHeight="1" x14ac:dyDescent="0.25">
      <c r="A90" s="86"/>
      <c r="B90" s="110" t="s">
        <v>35</v>
      </c>
      <c r="C90" s="111"/>
      <c r="D90" s="111"/>
      <c r="E90" s="111"/>
      <c r="F90" s="112"/>
      <c r="G90" s="113">
        <f>SUM(G86:G89)</f>
        <v>1268400</v>
      </c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</row>
    <row r="91" spans="1:255" customFormat="1" ht="11.25" customHeight="1" x14ac:dyDescent="0.25">
      <c r="A91" s="86"/>
      <c r="B91" s="114"/>
      <c r="C91" s="114"/>
      <c r="D91" s="114"/>
      <c r="E91" s="114"/>
      <c r="F91" s="115"/>
      <c r="G91" s="115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</row>
    <row r="92" spans="1:255" customFormat="1" ht="11.25" customHeight="1" x14ac:dyDescent="0.25">
      <c r="A92" s="86"/>
      <c r="B92" s="116" t="s">
        <v>36</v>
      </c>
      <c r="C92" s="117"/>
      <c r="D92" s="117"/>
      <c r="E92" s="117"/>
      <c r="F92" s="117"/>
      <c r="G92" s="118">
        <f>G39+G82+G52+G90+G44</f>
        <v>8986953</v>
      </c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</row>
    <row r="93" spans="1:255" customFormat="1" ht="11.25" customHeight="1" x14ac:dyDescent="0.25">
      <c r="A93" s="86"/>
      <c r="B93" s="119" t="s">
        <v>37</v>
      </c>
      <c r="C93" s="120"/>
      <c r="D93" s="120"/>
      <c r="E93" s="120"/>
      <c r="F93" s="120"/>
      <c r="G93" s="121">
        <f>G92*0.05</f>
        <v>449347.65</v>
      </c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</row>
    <row r="94" spans="1:255" customFormat="1" ht="11.25" customHeight="1" x14ac:dyDescent="0.25">
      <c r="A94" s="86"/>
      <c r="B94" s="122" t="s">
        <v>38</v>
      </c>
      <c r="C94" s="123"/>
      <c r="D94" s="123"/>
      <c r="E94" s="123"/>
      <c r="F94" s="123"/>
      <c r="G94" s="124">
        <f>G93+G92</f>
        <v>9436300.6500000004</v>
      </c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</row>
    <row r="95" spans="1:255" customFormat="1" ht="11.25" customHeight="1" x14ac:dyDescent="0.25">
      <c r="A95" s="86"/>
      <c r="B95" s="119" t="s">
        <v>39</v>
      </c>
      <c r="C95" s="120"/>
      <c r="D95" s="120"/>
      <c r="E95" s="120"/>
      <c r="F95" s="120"/>
      <c r="G95" s="121">
        <f>G13</f>
        <v>17250000</v>
      </c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</row>
    <row r="96" spans="1:255" customFormat="1" ht="11.25" customHeight="1" x14ac:dyDescent="0.25">
      <c r="A96" s="86"/>
      <c r="B96" s="125" t="s">
        <v>40</v>
      </c>
      <c r="C96" s="126"/>
      <c r="D96" s="126"/>
      <c r="E96" s="126"/>
      <c r="F96" s="126"/>
      <c r="G96" s="127">
        <f>G95-G94</f>
        <v>7813699.3499999996</v>
      </c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</row>
    <row r="97" spans="1:255" customFormat="1" ht="11.25" customHeight="1" x14ac:dyDescent="0.25">
      <c r="A97" s="86"/>
      <c r="B97" s="128" t="s">
        <v>121</v>
      </c>
      <c r="C97" s="129"/>
      <c r="D97" s="129"/>
      <c r="E97" s="129"/>
      <c r="F97" s="129"/>
      <c r="G97" s="130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</row>
    <row r="98" spans="1:255" ht="12.75" customHeight="1" thickBot="1" x14ac:dyDescent="0.3">
      <c r="A98" s="15"/>
      <c r="B98" s="23"/>
      <c r="C98" s="20"/>
      <c r="D98" s="20"/>
      <c r="E98" s="21"/>
      <c r="F98" s="20"/>
      <c r="G98" s="22"/>
    </row>
    <row r="99" spans="1:255" ht="12" customHeight="1" x14ac:dyDescent="0.25">
      <c r="A99" s="15"/>
      <c r="B99" s="45" t="s">
        <v>122</v>
      </c>
      <c r="C99" s="46"/>
      <c r="D99" s="46"/>
      <c r="E99" s="47"/>
      <c r="F99" s="48"/>
      <c r="G99" s="22"/>
    </row>
    <row r="100" spans="1:255" ht="12" customHeight="1" x14ac:dyDescent="0.25">
      <c r="A100" s="15"/>
      <c r="B100" s="49" t="s">
        <v>41</v>
      </c>
      <c r="C100" s="16"/>
      <c r="D100" s="16"/>
      <c r="E100" s="24"/>
      <c r="F100" s="50"/>
      <c r="G100" s="22"/>
    </row>
    <row r="101" spans="1:255" ht="12" customHeight="1" x14ac:dyDescent="0.25">
      <c r="A101" s="15"/>
      <c r="B101" s="49" t="s">
        <v>42</v>
      </c>
      <c r="C101" s="16"/>
      <c r="D101" s="16"/>
      <c r="E101" s="24"/>
      <c r="F101" s="50"/>
      <c r="G101" s="22"/>
    </row>
    <row r="102" spans="1:255" ht="12" customHeight="1" x14ac:dyDescent="0.25">
      <c r="A102" s="15"/>
      <c r="B102" s="49" t="s">
        <v>137</v>
      </c>
      <c r="C102" s="16"/>
      <c r="D102" s="16"/>
      <c r="E102" s="24"/>
      <c r="F102" s="50"/>
      <c r="G102" s="22"/>
    </row>
    <row r="103" spans="1:255" ht="12" customHeight="1" x14ac:dyDescent="0.25">
      <c r="A103" s="15"/>
      <c r="B103" s="49" t="s">
        <v>138</v>
      </c>
      <c r="C103" s="16"/>
      <c r="D103" s="16"/>
      <c r="E103" s="24"/>
      <c r="F103" s="50"/>
      <c r="G103" s="22"/>
    </row>
    <row r="104" spans="1:255" ht="12.75" customHeight="1" x14ac:dyDescent="0.25">
      <c r="A104" s="15"/>
      <c r="B104" s="49" t="s">
        <v>139</v>
      </c>
      <c r="C104" s="16"/>
      <c r="D104" s="16"/>
      <c r="E104" s="24"/>
      <c r="F104" s="50"/>
      <c r="G104" s="22"/>
    </row>
    <row r="105" spans="1:255" ht="12.75" customHeight="1" thickBot="1" x14ac:dyDescent="0.3">
      <c r="A105" s="15"/>
      <c r="B105" s="51" t="s">
        <v>140</v>
      </c>
      <c r="C105" s="52"/>
      <c r="D105" s="52"/>
      <c r="E105" s="53"/>
      <c r="F105" s="54"/>
      <c r="G105" s="22"/>
    </row>
    <row r="106" spans="1:255" ht="12.75" customHeight="1" x14ac:dyDescent="0.25">
      <c r="A106" s="15"/>
      <c r="B106" s="19"/>
      <c r="C106" s="16"/>
      <c r="D106" s="16"/>
      <c r="E106" s="24"/>
      <c r="F106" s="16"/>
      <c r="G106" s="22"/>
    </row>
    <row r="107" spans="1:255" ht="12.75" customHeight="1" thickBot="1" x14ac:dyDescent="0.3">
      <c r="A107" s="15"/>
      <c r="B107" s="23"/>
      <c r="C107" s="16"/>
      <c r="D107" s="16"/>
      <c r="E107" s="24"/>
      <c r="F107" s="16"/>
      <c r="G107" s="22"/>
    </row>
    <row r="108" spans="1:255" ht="15" customHeight="1" thickBot="1" x14ac:dyDescent="0.3">
      <c r="A108" s="15"/>
      <c r="B108" s="63" t="s">
        <v>43</v>
      </c>
      <c r="C108" s="64"/>
      <c r="D108" s="58"/>
      <c r="E108" s="25"/>
      <c r="F108" s="26"/>
      <c r="G108" s="22"/>
    </row>
    <row r="109" spans="1:255" ht="12" customHeight="1" x14ac:dyDescent="0.25">
      <c r="A109" s="15"/>
      <c r="B109" s="55" t="s">
        <v>34</v>
      </c>
      <c r="C109" s="56" t="s">
        <v>44</v>
      </c>
      <c r="D109" s="57" t="s">
        <v>45</v>
      </c>
      <c r="E109" s="25"/>
      <c r="F109" s="26"/>
      <c r="G109" s="22"/>
    </row>
    <row r="110" spans="1:255" ht="12" customHeight="1" x14ac:dyDescent="0.25">
      <c r="A110" s="15"/>
      <c r="B110" s="27" t="s">
        <v>46</v>
      </c>
      <c r="C110" s="28">
        <f>+G39</f>
        <v>2412500</v>
      </c>
      <c r="D110" s="29">
        <f>(C110/C116)</f>
        <v>0.25566162943314019</v>
      </c>
      <c r="E110" s="25"/>
      <c r="F110" s="26"/>
      <c r="G110" s="22"/>
    </row>
    <row r="111" spans="1:255" ht="12" customHeight="1" x14ac:dyDescent="0.25">
      <c r="A111" s="15"/>
      <c r="B111" s="27" t="s">
        <v>47</v>
      </c>
      <c r="C111" s="28">
        <f>+G44</f>
        <v>60000</v>
      </c>
      <c r="D111" s="29">
        <f>+C111/C116</f>
        <v>6.3584239444511546E-3</v>
      </c>
      <c r="E111" s="25"/>
      <c r="F111" s="26"/>
      <c r="G111" s="22"/>
    </row>
    <row r="112" spans="1:255" ht="12" customHeight="1" x14ac:dyDescent="0.25">
      <c r="A112" s="15"/>
      <c r="B112" s="27" t="s">
        <v>48</v>
      </c>
      <c r="C112" s="28">
        <f>+G52</f>
        <v>252800</v>
      </c>
      <c r="D112" s="29">
        <f>(C112/C116)</f>
        <v>2.6790159552620867E-2</v>
      </c>
      <c r="E112" s="25"/>
      <c r="F112" s="26"/>
      <c r="G112" s="22"/>
    </row>
    <row r="113" spans="1:7" ht="12" customHeight="1" x14ac:dyDescent="0.25">
      <c r="A113" s="15"/>
      <c r="B113" s="27" t="s">
        <v>27</v>
      </c>
      <c r="C113" s="28">
        <f>+G82</f>
        <v>4993253</v>
      </c>
      <c r="D113" s="29">
        <f>(C113/C116)</f>
        <v>0.52915365726504271</v>
      </c>
      <c r="E113" s="25"/>
      <c r="F113" s="26"/>
      <c r="G113" s="22"/>
    </row>
    <row r="114" spans="1:7" ht="12" customHeight="1" x14ac:dyDescent="0.25">
      <c r="A114" s="15"/>
      <c r="B114" s="27" t="s">
        <v>49</v>
      </c>
      <c r="C114" s="30">
        <f>+G90</f>
        <v>1268400</v>
      </c>
      <c r="D114" s="29">
        <f>(C114/C116)</f>
        <v>0.13441708218569742</v>
      </c>
      <c r="E114" s="31"/>
      <c r="F114" s="32"/>
      <c r="G114" s="22"/>
    </row>
    <row r="115" spans="1:7" ht="12" customHeight="1" x14ac:dyDescent="0.25">
      <c r="A115" s="15"/>
      <c r="B115" s="27" t="s">
        <v>50</v>
      </c>
      <c r="C115" s="30">
        <f>+G93</f>
        <v>449347.65</v>
      </c>
      <c r="D115" s="29">
        <f>(C115/C116)</f>
        <v>4.7619047619047616E-2</v>
      </c>
      <c r="E115" s="31"/>
      <c r="F115" s="32"/>
      <c r="G115" s="22"/>
    </row>
    <row r="116" spans="1:7" ht="12.75" customHeight="1" thickBot="1" x14ac:dyDescent="0.3">
      <c r="A116" s="15"/>
      <c r="B116" s="33" t="s">
        <v>51</v>
      </c>
      <c r="C116" s="34">
        <f>SUM(C110:C115)</f>
        <v>9436300.6500000004</v>
      </c>
      <c r="D116" s="35">
        <f>SUM(D110:D115)</f>
        <v>1</v>
      </c>
      <c r="E116" s="31"/>
      <c r="F116" s="32"/>
      <c r="G116" s="22"/>
    </row>
    <row r="117" spans="1:7" ht="12" customHeight="1" x14ac:dyDescent="0.25">
      <c r="A117" s="15"/>
      <c r="B117" s="23"/>
      <c r="C117" s="20"/>
      <c r="D117" s="20"/>
      <c r="E117" s="21"/>
      <c r="F117" s="20"/>
      <c r="G117" s="22"/>
    </row>
    <row r="118" spans="1:7" ht="12.75" customHeight="1" thickBot="1" x14ac:dyDescent="0.3">
      <c r="A118" s="15"/>
      <c r="B118" s="36"/>
      <c r="C118" s="20"/>
      <c r="D118" s="20"/>
      <c r="E118" s="21"/>
      <c r="F118" s="20"/>
      <c r="G118" s="22"/>
    </row>
    <row r="119" spans="1:7" ht="12" customHeight="1" thickBot="1" x14ac:dyDescent="0.3">
      <c r="A119" s="15"/>
      <c r="B119" s="59"/>
      <c r="C119" s="60" t="s">
        <v>110</v>
      </c>
      <c r="D119" s="61"/>
      <c r="E119" s="62"/>
      <c r="F119" s="32"/>
      <c r="G119" s="22"/>
    </row>
    <row r="120" spans="1:7" ht="12" customHeight="1" x14ac:dyDescent="0.25">
      <c r="A120" s="15"/>
      <c r="B120" s="37" t="s">
        <v>111</v>
      </c>
      <c r="C120" s="42">
        <v>25000</v>
      </c>
      <c r="D120" s="42">
        <v>30000</v>
      </c>
      <c r="E120" s="43">
        <v>35000</v>
      </c>
      <c r="F120" s="38"/>
      <c r="G120" s="39"/>
    </row>
    <row r="121" spans="1:7" ht="12.75" customHeight="1" thickBot="1" x14ac:dyDescent="0.3">
      <c r="A121" s="15"/>
      <c r="B121" s="33" t="s">
        <v>112</v>
      </c>
      <c r="C121" s="34">
        <f>(G94/C120)</f>
        <v>377.45202599999999</v>
      </c>
      <c r="D121" s="34">
        <f>(G94/D120)</f>
        <v>314.54335500000002</v>
      </c>
      <c r="E121" s="40">
        <f>(G94/E120)</f>
        <v>269.60858999999999</v>
      </c>
      <c r="F121" s="38"/>
      <c r="G121" s="39"/>
    </row>
    <row r="122" spans="1:7" ht="15.6" customHeight="1" x14ac:dyDescent="0.25">
      <c r="A122" s="15"/>
      <c r="B122" s="19" t="s">
        <v>52</v>
      </c>
      <c r="C122" s="16"/>
      <c r="D122" s="16"/>
      <c r="E122" s="24"/>
      <c r="F122" s="16"/>
      <c r="G122" s="16"/>
    </row>
  </sheetData>
  <mergeCells count="8">
    <mergeCell ref="B108:C108"/>
    <mergeCell ref="E14:F14"/>
    <mergeCell ref="E12:F12"/>
    <mergeCell ref="E11:F11"/>
    <mergeCell ref="E10:F10"/>
    <mergeCell ref="E15:F15"/>
    <mergeCell ref="E16:F16"/>
    <mergeCell ref="B18:G18"/>
  </mergeCells>
  <pageMargins left="0.74803149606299213" right="0.74803149606299213" top="0.98425196850393704" bottom="0.98425196850393704" header="0" footer="0"/>
  <pageSetup paperSize="14" scale="7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MELON TUNA</vt:lpstr>
      <vt:lpstr>'MELON TUNA'!Área_de_impresión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2022-06-20T17:04:17Z</cp:lastPrinted>
  <dcterms:created xsi:type="dcterms:W3CDTF">2020-11-27T12:49:26Z</dcterms:created>
  <dcterms:modified xsi:type="dcterms:W3CDTF">2023-02-10T16:24:54Z</dcterms:modified>
</cp:coreProperties>
</file>