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MELON" sheetId="7" r:id="rId1"/>
  </sheets>
  <definedNames>
    <definedName name="_xlnm._FilterDatabase" localSheetId="0" hidden="1">MELON!$A$64:$HM$64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7" l="1"/>
  <c r="G77" i="7"/>
  <c r="G27" i="7" l="1"/>
  <c r="G94" i="7"/>
  <c r="G93" i="7"/>
  <c r="G88" i="7"/>
  <c r="G87" i="7"/>
  <c r="G86" i="7"/>
  <c r="G85" i="7"/>
  <c r="G84" i="7"/>
  <c r="G83" i="7"/>
  <c r="G82" i="7"/>
  <c r="G80" i="7"/>
  <c r="G79" i="7"/>
  <c r="G78" i="7"/>
  <c r="G76" i="7"/>
  <c r="G75" i="7"/>
  <c r="G73" i="7"/>
  <c r="G70" i="7"/>
  <c r="G69" i="7"/>
  <c r="G68" i="7"/>
  <c r="G67" i="7"/>
  <c r="G66" i="7"/>
  <c r="G65" i="7"/>
  <c r="G63" i="7"/>
  <c r="G62" i="7"/>
  <c r="G61" i="7"/>
  <c r="G60" i="7"/>
  <c r="G58" i="7"/>
  <c r="G53" i="7"/>
  <c r="G52" i="7"/>
  <c r="G51" i="7"/>
  <c r="G50" i="7"/>
  <c r="G49" i="7"/>
  <c r="G48" i="7"/>
  <c r="G43" i="7"/>
  <c r="G42" i="7"/>
  <c r="G41" i="7"/>
  <c r="G36" i="7"/>
  <c r="G35" i="7"/>
  <c r="G34" i="7"/>
  <c r="G33" i="7"/>
  <c r="G32" i="7"/>
  <c r="G31" i="7"/>
  <c r="G30" i="7"/>
  <c r="G29" i="7"/>
  <c r="G28" i="7"/>
  <c r="G26" i="7"/>
  <c r="G25" i="7"/>
  <c r="G24" i="7"/>
  <c r="G23" i="7"/>
  <c r="G22" i="7"/>
  <c r="G21" i="7"/>
  <c r="G12" i="7"/>
  <c r="G100" i="7" s="1"/>
  <c r="G89" i="7" l="1"/>
  <c r="C117" i="7" s="1"/>
  <c r="G95" i="7"/>
  <c r="C118" i="7" s="1"/>
  <c r="G54" i="7"/>
  <c r="C116" i="7" s="1"/>
  <c r="G44" i="7"/>
  <c r="C115" i="7" s="1"/>
  <c r="G37" i="7"/>
  <c r="G97" i="7" l="1"/>
  <c r="G98" i="7" s="1"/>
  <c r="C119" i="7" s="1"/>
  <c r="C114" i="7"/>
  <c r="G99" i="7" l="1"/>
  <c r="C120" i="7"/>
  <c r="C125" i="7" l="1"/>
  <c r="D115" i="7"/>
  <c r="D116" i="7"/>
  <c r="E125" i="7"/>
  <c r="G101" i="7"/>
  <c r="D125" i="7"/>
  <c r="D118" i="7"/>
  <c r="D117" i="7"/>
  <c r="D114" i="7"/>
  <c r="D119" i="7"/>
  <c r="D120" i="7" l="1"/>
</calcChain>
</file>

<file path=xl/sharedStrings.xml><?xml version="1.0" encoding="utf-8"?>
<sst xmlns="http://schemas.openxmlformats.org/spreadsheetml/2006/main" count="263" uniqueCount="137">
  <si>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</si>
  <si>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</si>
  <si>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</si>
  <si>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</si>
  <si>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</si>
  <si>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</si>
  <si>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</si>
  <si>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</si>
  <si>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</si>
  <si>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</si>
  <si>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</si>
  <si>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</si>
  <si>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</si>
  <si>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</si>
  <si>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</si>
  <si>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</si>
  <si>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</si>
  <si>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</si>
  <si>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</si>
  <si>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</si>
  <si>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</si>
  <si>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</si>
  <si>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</si>
  <si>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</si>
  <si>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</si>
  <si>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</si>
  <si>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</si>
  <si>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</si>
  <si>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</si>
  <si>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</si>
  <si>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</si>
  <si>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</si>
  <si>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</si>
  <si>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</si>
  <si>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</si>
  <si>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</si>
  <si>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</si>
  <si>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</si>
  <si>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</si>
  <si>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</si>
  <si>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</si>
  <si>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</si>
  <si>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</si>
  <si>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</si>
  <si>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</si>
  <si>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</si>
  <si>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</si>
  <si>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</si>
  <si>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</si>
  <si>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</si>
  <si>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</si>
  <si>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</si>
  <si>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</si>
  <si>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</si>
  <si>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</si>
  <si>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</si>
  <si>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</si>
  <si>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</si>
  <si>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</si>
  <si>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</si>
  <si>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</si>
  <si>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</si>
  <si>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FERTILIZANTE</t>
  </si>
  <si>
    <t>Urea</t>
  </si>
  <si>
    <t>FUNGICIDA</t>
  </si>
  <si>
    <t>INSECTICIDA</t>
  </si>
  <si>
    <t>Riego pre-transplante/siembra</t>
  </si>
  <si>
    <t>Transplante/siembra</t>
  </si>
  <si>
    <t>Aplicación fertilizante</t>
  </si>
  <si>
    <t>Aradura</t>
  </si>
  <si>
    <t>Rastraje</t>
  </si>
  <si>
    <t>Melgadura</t>
  </si>
  <si>
    <t>u</t>
  </si>
  <si>
    <t>kg</t>
  </si>
  <si>
    <t>Lt</t>
  </si>
  <si>
    <t>RENDIMIENTO (Unidades/ha)</t>
  </si>
  <si>
    <t>PRECIO ESPERADO ($/Unidades)</t>
  </si>
  <si>
    <t>O"higgins</t>
  </si>
  <si>
    <t>Rengo</t>
  </si>
  <si>
    <t>Quinta de Tilcoco</t>
  </si>
  <si>
    <t>1</t>
  </si>
  <si>
    <t>Época(Mes)</t>
  </si>
  <si>
    <t>JA/JH</t>
  </si>
  <si>
    <t>Polyben 50 wp</t>
  </si>
  <si>
    <t>Noviembre</t>
  </si>
  <si>
    <t>PLANTINES/SEMILLA</t>
  </si>
  <si>
    <t>Rotofresa</t>
  </si>
  <si>
    <t>Septiembre</t>
  </si>
  <si>
    <t>Octubre</t>
  </si>
  <si>
    <t>Mezcla 17-20-20</t>
  </si>
  <si>
    <t>Herbicidas</t>
  </si>
  <si>
    <t>ABONOS FOLIARES</t>
  </si>
  <si>
    <t xml:space="preserve">Salitre pro k </t>
  </si>
  <si>
    <t>Fertifol</t>
  </si>
  <si>
    <t>Fosfonat 40-20</t>
  </si>
  <si>
    <t xml:space="preserve">Ivron </t>
  </si>
  <si>
    <t>Kelpak</t>
  </si>
  <si>
    <t>Bulldock 125 ec</t>
  </si>
  <si>
    <t>SUNDEW, SALGARY, PITON, DOLCHE CREMA, NUN DE MIEL</t>
  </si>
  <si>
    <t>Noviembre -enero</t>
  </si>
  <si>
    <t>HONGOS DE SUELO Y SEQUIA</t>
  </si>
  <si>
    <t xml:space="preserve">Riegos </t>
  </si>
  <si>
    <t>Diciembre</t>
  </si>
  <si>
    <t>Desinfeccón plantas en bandejas</t>
  </si>
  <si>
    <t xml:space="preserve">Aplicación de pesticidas </t>
  </si>
  <si>
    <t>Horquilla</t>
  </si>
  <si>
    <t>lt</t>
  </si>
  <si>
    <t>Karate zeon</t>
  </si>
  <si>
    <t>Apolo 25 ew</t>
  </si>
  <si>
    <t>Gladiador 450 wp</t>
  </si>
  <si>
    <t>Trigard 75 wp</t>
  </si>
  <si>
    <t>Vertimec 018 ec</t>
  </si>
  <si>
    <t xml:space="preserve">Gramoxone </t>
  </si>
  <si>
    <t>Aplicación herbicia</t>
  </si>
  <si>
    <t>Frutaliv</t>
  </si>
  <si>
    <t>Goldazim 500 sc</t>
  </si>
  <si>
    <t>Induce ph</t>
  </si>
  <si>
    <t>Nitrato de calcio</t>
  </si>
  <si>
    <t>Septiembre - octubre</t>
  </si>
  <si>
    <t>Diciembre - enero</t>
  </si>
  <si>
    <t>Cosecha y seleccción</t>
  </si>
  <si>
    <t>Colmenas de abejas</t>
  </si>
  <si>
    <t>Ingreso a Lo Valledor</t>
  </si>
  <si>
    <t>Enero</t>
  </si>
  <si>
    <t>Fertilizante surco al medio</t>
  </si>
  <si>
    <t>Base con rastra para tapar</t>
  </si>
  <si>
    <t>Surco costado y tapada fertilizante</t>
  </si>
  <si>
    <t xml:space="preserve">Enero </t>
  </si>
  <si>
    <t>Octubre y noviembre</t>
  </si>
  <si>
    <t>Noviembre a enero</t>
  </si>
  <si>
    <t>Systhane  2 ec</t>
  </si>
  <si>
    <t>Septiembre a enero</t>
  </si>
  <si>
    <t>Proplant 72 sl</t>
  </si>
  <si>
    <t>MELON</t>
  </si>
  <si>
    <t xml:space="preserve">ESCENARIOS COSTO UNITARIO  ($/unidades) </t>
  </si>
  <si>
    <t xml:space="preserve">Rendimiento  (Unidades/hà) </t>
  </si>
  <si>
    <t>Costo unitario ($/ Unidades) 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</si>
</sst>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15" fillId="0" borderId="17"/>
    <xf numFmtId="9" fontId="17" fillId="0" borderId="17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1" fillId="6" borderId="17" xfId="0" applyFont="1" applyFill="1" applyBorder="1" applyAlignment="1"/>
    <xf numFmtId="3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49" fontId="9" fillId="7" borderId="28" xfId="0" applyNumberFormat="1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9" fillId="7" borderId="32" xfId="0" applyNumberFormat="1" applyFont="1" applyFill="1" applyBorder="1" applyAlignment="1">
      <alignment vertical="center"/>
    </xf>
    <xf numFmtId="165" fontId="9" fillId="7" borderId="33" xfId="0" applyNumberFormat="1" applyFont="1" applyFill="1" applyBorder="1" applyAlignment="1">
      <alignment vertical="center"/>
    </xf>
    <xf numFmtId="9" fontId="9" fillId="7" borderId="34" xfId="0" applyNumberFormat="1" applyFont="1" applyFill="1" applyBorder="1" applyAlignment="1">
      <alignment vertical="center"/>
    </xf>
    <xf numFmtId="0" fontId="11" fillId="8" borderId="37" xfId="0" applyFont="1" applyFill="1" applyBorder="1" applyAlignment="1"/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8" xfId="0" applyNumberFormat="1" applyFont="1" applyFill="1" applyBorder="1" applyAlignment="1">
      <alignment vertical="center"/>
    </xf>
    <xf numFmtId="0" fontId="11" fillId="2" borderId="39" xfId="0" applyFont="1" applyFill="1" applyBorder="1" applyAlignment="1"/>
    <xf numFmtId="0" fontId="11" fillId="2" borderId="40" xfId="0" applyFont="1" applyFill="1" applyBorder="1" applyAlignment="1"/>
    <xf numFmtId="49" fontId="11" fillId="2" borderId="41" xfId="0" applyNumberFormat="1" applyFont="1" applyFill="1" applyBorder="1" applyAlignment="1">
      <alignment vertical="center"/>
    </xf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 applyAlignment="1"/>
    <xf numFmtId="0" fontId="11" fillId="2" borderId="45" xfId="0" applyFont="1" applyFill="1" applyBorder="1" applyAlignment="1"/>
    <xf numFmtId="0" fontId="9" fillId="6" borderId="17" xfId="0" applyFont="1" applyFill="1" applyBorder="1" applyAlignment="1">
      <alignment vertical="center"/>
    </xf>
    <xf numFmtId="49" fontId="9" fillId="7" borderId="46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3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2" fillId="2" borderId="48" xfId="0" applyFont="1" applyFill="1" applyBorder="1" applyAlignment="1"/>
    <xf numFmtId="0" fontId="2" fillId="2" borderId="49" xfId="0" applyFont="1" applyFill="1" applyBorder="1" applyAlignment="1"/>
    <xf numFmtId="0" fontId="2" fillId="2" borderId="49" xfId="0" applyFont="1" applyFill="1" applyBorder="1" applyAlignment="1">
      <alignment horizontal="center"/>
    </xf>
    <xf numFmtId="3" fontId="2" fillId="2" borderId="49" xfId="0" applyNumberFormat="1" applyFont="1" applyFill="1" applyBorder="1" applyAlignment="1"/>
    <xf numFmtId="3" fontId="2" fillId="2" borderId="49" xfId="0" applyNumberFormat="1" applyFont="1" applyFill="1" applyBorder="1" applyAlignment="1">
      <alignment horizontal="right"/>
    </xf>
    <xf numFmtId="3" fontId="9" fillId="7" borderId="47" xfId="0" applyNumberFormat="1" applyFont="1" applyFill="1" applyBorder="1" applyAlignment="1">
      <alignment vertical="center"/>
    </xf>
    <xf numFmtId="49" fontId="9" fillId="7" borderId="18" xfId="0" applyNumberFormat="1" applyFont="1" applyFill="1" applyBorder="1" applyAlignment="1">
      <alignment horizontal="center" vertical="center"/>
    </xf>
    <xf numFmtId="49" fontId="11" fillId="7" borderId="29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4" fillId="8" borderId="35" xfId="0" applyNumberFormat="1" applyFont="1" applyFill="1" applyBorder="1" applyAlignment="1">
      <alignment vertical="center"/>
    </xf>
    <xf numFmtId="0" fontId="9" fillId="8" borderId="36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horizontal="center" vertical="center"/>
    </xf>
    <xf numFmtId="49" fontId="14" fillId="8" borderId="51" xfId="0" applyNumberFormat="1" applyFont="1" applyFill="1" applyBorder="1" applyAlignment="1">
      <alignment horizontal="center" vertical="center"/>
    </xf>
    <xf numFmtId="49" fontId="14" fillId="8" borderId="52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" xfId="0" applyNumberFormat="1" applyFont="1" applyFill="1" applyBorder="1" applyAlignment="1">
      <alignment vertical="center" wrapText="1"/>
    </xf>
    <xf numFmtId="0" fontId="3" fillId="9" borderId="53" xfId="0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" xfId="0" applyNumberFormat="1" applyFont="1" applyFill="1" applyBorder="1" applyAlignment="1">
      <alignment vertical="center" wrapText="1"/>
    </xf>
    <xf numFmtId="0" fontId="3" fillId="9" borderId="53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7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9" borderId="53" xfId="0" applyFont="1" applyFill="1" applyBorder="1" applyAlignment="1">
      <alignment horizontal="right" vertical="center" wrapText="1"/>
    </xf>
    <xf numFmtId="17" fontId="3" fillId="0" borderId="53" xfId="0" applyNumberFormat="1" applyFont="1" applyBorder="1" applyAlignment="1">
      <alignment horizontal="right" vertical="center"/>
    </xf>
    <xf numFmtId="17" fontId="3" fillId="9" borderId="53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0" borderId="53" xfId="0" applyFont="1" applyBorder="1" applyAlignment="1">
      <alignment horizontal="right" vertical="center" wrapText="1"/>
    </xf>
    <xf numFmtId="49" fontId="18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6436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522481-BFE4-46BE-A678-6A0FDDC6D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98377" cy="119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6"/>
  <sheetViews>
    <sheetView showGridLines="0" tabSelected="1" topLeftCell="B1" zoomScale="112" zoomScaleNormal="112" workbookViewId="0">
      <selection activeCell="C9" sqref="C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1" customWidth="1"/>
    <col min="8" max="221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61"/>
    </row>
    <row r="2" spans="1:255" ht="15" customHeight="1" x14ac:dyDescent="0.25">
      <c r="A2" s="2"/>
      <c r="B2" s="2"/>
      <c r="C2" s="2"/>
      <c r="D2" s="2"/>
      <c r="E2" s="2"/>
      <c r="F2" s="2"/>
      <c r="G2" s="61"/>
    </row>
    <row r="3" spans="1:255" ht="15" customHeight="1" x14ac:dyDescent="0.25">
      <c r="A3" s="2"/>
      <c r="B3" s="2"/>
      <c r="C3" s="2"/>
      <c r="D3" s="2"/>
      <c r="E3" s="2"/>
      <c r="F3" s="2"/>
      <c r="G3" s="61"/>
    </row>
    <row r="4" spans="1:255" ht="15" customHeight="1" x14ac:dyDescent="0.25">
      <c r="A4" s="2"/>
      <c r="B4" s="2"/>
      <c r="C4" s="2"/>
      <c r="D4" s="2"/>
      <c r="E4" s="2"/>
      <c r="F4" s="2"/>
      <c r="G4" s="61"/>
    </row>
    <row r="5" spans="1:255" ht="15" customHeight="1" x14ac:dyDescent="0.25">
      <c r="A5" s="2"/>
      <c r="B5" s="2"/>
      <c r="C5" s="2"/>
      <c r="D5" s="2"/>
      <c r="E5" s="2"/>
      <c r="F5" s="2"/>
      <c r="G5" s="61"/>
    </row>
    <row r="6" spans="1:255" ht="15" customHeight="1" x14ac:dyDescent="0.25">
      <c r="A6" s="2"/>
      <c r="B6" s="2"/>
      <c r="C6" s="2"/>
      <c r="D6" s="2"/>
      <c r="E6" s="2"/>
      <c r="F6" s="2"/>
      <c r="G6" s="61"/>
    </row>
    <row r="7" spans="1:255" ht="15" customHeight="1" x14ac:dyDescent="0.25">
      <c r="A7" s="2"/>
      <c r="B7" s="2"/>
      <c r="C7" s="2"/>
      <c r="D7" s="2"/>
      <c r="E7" s="2"/>
      <c r="F7" s="2"/>
      <c r="G7" s="61"/>
    </row>
    <row r="8" spans="1:255" ht="15" customHeight="1" x14ac:dyDescent="0.25">
      <c r="A8" s="2"/>
      <c r="B8" s="3"/>
      <c r="C8" s="4"/>
      <c r="D8" s="2"/>
      <c r="E8" s="4"/>
      <c r="F8" s="4"/>
      <c r="G8" s="62"/>
    </row>
    <row r="9" spans="1:255" s="95" customFormat="1" ht="12" customHeight="1" x14ac:dyDescent="0.25">
      <c r="A9" s="87"/>
      <c r="B9" s="88" t="s">
        <v>0</v>
      </c>
      <c r="C9" s="89" t="s">
        <v>133</v>
      </c>
      <c r="D9" s="90"/>
      <c r="E9" s="91" t="s">
        <v>75</v>
      </c>
      <c r="F9" s="92"/>
      <c r="G9" s="93">
        <v>30000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s="95" customFormat="1" ht="25.5" customHeight="1" x14ac:dyDescent="0.25">
      <c r="A10" s="87"/>
      <c r="B10" s="96" t="s">
        <v>1</v>
      </c>
      <c r="C10" s="106" t="s">
        <v>98</v>
      </c>
      <c r="D10" s="90"/>
      <c r="E10" s="98" t="s">
        <v>2</v>
      </c>
      <c r="F10" s="99"/>
      <c r="G10" s="100" t="s">
        <v>99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</row>
    <row r="11" spans="1:255" s="95" customFormat="1" ht="18" customHeight="1" x14ac:dyDescent="0.25">
      <c r="A11" s="87"/>
      <c r="B11" s="96" t="s">
        <v>3</v>
      </c>
      <c r="C11" s="97" t="s">
        <v>58</v>
      </c>
      <c r="D11" s="90"/>
      <c r="E11" s="98" t="s">
        <v>76</v>
      </c>
      <c r="F11" s="99"/>
      <c r="G11" s="101">
        <v>350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</row>
    <row r="12" spans="1:255" s="95" customFormat="1" ht="11.25" customHeight="1" x14ac:dyDescent="0.25">
      <c r="A12" s="87"/>
      <c r="B12" s="96" t="s">
        <v>4</v>
      </c>
      <c r="C12" s="97" t="s">
        <v>77</v>
      </c>
      <c r="D12" s="90"/>
      <c r="E12" s="102" t="s">
        <v>5</v>
      </c>
      <c r="F12" s="103"/>
      <c r="G12" s="104">
        <f>G9*G11</f>
        <v>10500000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</row>
    <row r="13" spans="1:255" s="95" customFormat="1" ht="11.25" customHeight="1" x14ac:dyDescent="0.25">
      <c r="A13" s="87"/>
      <c r="B13" s="96" t="s">
        <v>6</v>
      </c>
      <c r="C13" s="97" t="s">
        <v>78</v>
      </c>
      <c r="D13" s="90"/>
      <c r="E13" s="98" t="s">
        <v>7</v>
      </c>
      <c r="F13" s="99"/>
      <c r="G13" s="105" t="s">
        <v>59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</row>
    <row r="14" spans="1:255" s="95" customFormat="1" ht="15" x14ac:dyDescent="0.25">
      <c r="A14" s="87"/>
      <c r="B14" s="96" t="s">
        <v>8</v>
      </c>
      <c r="C14" s="106" t="s">
        <v>79</v>
      </c>
      <c r="D14" s="90"/>
      <c r="E14" s="98" t="s">
        <v>9</v>
      </c>
      <c r="F14" s="99"/>
      <c r="G14" s="107" t="s">
        <v>99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</row>
    <row r="15" spans="1:255" s="95" customFormat="1" ht="25.5" customHeight="1" x14ac:dyDescent="0.25">
      <c r="A15" s="87"/>
      <c r="B15" s="96" t="s">
        <v>10</v>
      </c>
      <c r="C15" s="108">
        <v>44562</v>
      </c>
      <c r="D15" s="90"/>
      <c r="E15" s="109" t="s">
        <v>11</v>
      </c>
      <c r="F15" s="110"/>
      <c r="G15" s="111" t="s">
        <v>100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</row>
    <row r="16" spans="1:255" ht="12" customHeight="1" x14ac:dyDescent="0.25">
      <c r="A16" s="2"/>
      <c r="B16" s="6"/>
      <c r="C16" s="7"/>
      <c r="D16" s="8"/>
      <c r="E16" s="9"/>
      <c r="F16" s="9"/>
      <c r="G16" s="63"/>
    </row>
    <row r="17" spans="1:255" ht="12" customHeight="1" x14ac:dyDescent="0.25">
      <c r="A17" s="10"/>
      <c r="B17" s="80" t="s">
        <v>12</v>
      </c>
      <c r="C17" s="81"/>
      <c r="D17" s="81"/>
      <c r="E17" s="81"/>
      <c r="F17" s="81"/>
      <c r="G17" s="81"/>
    </row>
    <row r="18" spans="1:255" ht="12" customHeight="1" x14ac:dyDescent="0.25">
      <c r="A18" s="2"/>
      <c r="B18" s="11"/>
      <c r="C18" s="12"/>
      <c r="D18" s="12"/>
      <c r="E18" s="12"/>
      <c r="F18" s="13"/>
      <c r="G18" s="64"/>
    </row>
    <row r="19" spans="1:255" ht="12" customHeight="1" x14ac:dyDescent="0.25">
      <c r="A19" s="5"/>
      <c r="B19" s="112" t="s">
        <v>13</v>
      </c>
      <c r="C19" s="113"/>
      <c r="D19" s="114"/>
      <c r="E19" s="114"/>
      <c r="F19" s="115"/>
      <c r="G19" s="116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ht="24" customHeight="1" x14ac:dyDescent="0.25">
      <c r="A20" s="5"/>
      <c r="B20" s="117" t="s">
        <v>14</v>
      </c>
      <c r="C20" s="118" t="s">
        <v>15</v>
      </c>
      <c r="D20" s="118" t="s">
        <v>16</v>
      </c>
      <c r="E20" s="117" t="s">
        <v>17</v>
      </c>
      <c r="F20" s="118" t="s">
        <v>18</v>
      </c>
      <c r="G20" s="117" t="s">
        <v>19</v>
      </c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95" customFormat="1" ht="12" customHeight="1" x14ac:dyDescent="0.25">
      <c r="A21" s="87"/>
      <c r="B21" s="119" t="s">
        <v>66</v>
      </c>
      <c r="C21" s="120" t="s">
        <v>20</v>
      </c>
      <c r="D21" s="120">
        <v>1</v>
      </c>
      <c r="E21" s="120" t="s">
        <v>88</v>
      </c>
      <c r="F21" s="121">
        <v>30000</v>
      </c>
      <c r="G21" s="122">
        <f t="shared" ref="G21:G36" si="0">D21*F21</f>
        <v>30000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spans="1:255" s="95" customFormat="1" ht="12" customHeight="1" x14ac:dyDescent="0.25">
      <c r="A22" s="87"/>
      <c r="B22" s="119" t="s">
        <v>67</v>
      </c>
      <c r="C22" s="120" t="s">
        <v>20</v>
      </c>
      <c r="D22" s="120">
        <v>10</v>
      </c>
      <c r="E22" s="120" t="s">
        <v>88</v>
      </c>
      <c r="F22" s="121">
        <v>30000</v>
      </c>
      <c r="G22" s="122">
        <f t="shared" si="0"/>
        <v>300000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</row>
    <row r="23" spans="1:255" s="95" customFormat="1" ht="12" customHeight="1" x14ac:dyDescent="0.25">
      <c r="A23" s="87"/>
      <c r="B23" s="119" t="s">
        <v>101</v>
      </c>
      <c r="C23" s="120" t="s">
        <v>20</v>
      </c>
      <c r="D23" s="120">
        <v>2</v>
      </c>
      <c r="E23" s="120" t="s">
        <v>87</v>
      </c>
      <c r="F23" s="121">
        <v>30000</v>
      </c>
      <c r="G23" s="122">
        <f t="shared" si="0"/>
        <v>60000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</row>
    <row r="24" spans="1:255" s="95" customFormat="1" ht="12" customHeight="1" x14ac:dyDescent="0.25">
      <c r="A24" s="87"/>
      <c r="B24" s="119" t="s">
        <v>101</v>
      </c>
      <c r="C24" s="120" t="s">
        <v>20</v>
      </c>
      <c r="D24" s="120">
        <v>2</v>
      </c>
      <c r="E24" s="120" t="s">
        <v>88</v>
      </c>
      <c r="F24" s="121">
        <v>30000</v>
      </c>
      <c r="G24" s="122">
        <f t="shared" si="0"/>
        <v>60000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</row>
    <row r="25" spans="1:255" s="95" customFormat="1" ht="12" customHeight="1" x14ac:dyDescent="0.25">
      <c r="A25" s="87"/>
      <c r="B25" s="119" t="s">
        <v>101</v>
      </c>
      <c r="C25" s="120" t="s">
        <v>20</v>
      </c>
      <c r="D25" s="120">
        <v>3</v>
      </c>
      <c r="E25" s="120" t="s">
        <v>84</v>
      </c>
      <c r="F25" s="121">
        <v>30000</v>
      </c>
      <c r="G25" s="122">
        <f t="shared" si="0"/>
        <v>90000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</row>
    <row r="26" spans="1:255" s="95" customFormat="1" ht="12" customHeight="1" x14ac:dyDescent="0.25">
      <c r="A26" s="87"/>
      <c r="B26" s="119" t="s">
        <v>101</v>
      </c>
      <c r="C26" s="120" t="s">
        <v>20</v>
      </c>
      <c r="D26" s="120">
        <v>4</v>
      </c>
      <c r="E26" s="120" t="s">
        <v>102</v>
      </c>
      <c r="F26" s="121">
        <v>30000</v>
      </c>
      <c r="G26" s="122">
        <f t="shared" si="0"/>
        <v>120000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</row>
    <row r="27" spans="1:255" s="95" customFormat="1" ht="12" customHeight="1" x14ac:dyDescent="0.25">
      <c r="A27" s="87"/>
      <c r="B27" s="119" t="s">
        <v>101</v>
      </c>
      <c r="C27" s="120" t="s">
        <v>20</v>
      </c>
      <c r="D27" s="120">
        <v>4</v>
      </c>
      <c r="E27" s="120" t="s">
        <v>123</v>
      </c>
      <c r="F27" s="121">
        <v>30000</v>
      </c>
      <c r="G27" s="122">
        <f t="shared" ref="G27" si="1">D27*F27</f>
        <v>120000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</row>
    <row r="28" spans="1:255" s="95" customFormat="1" ht="12" customHeight="1" x14ac:dyDescent="0.25">
      <c r="A28" s="87"/>
      <c r="B28" s="119" t="s">
        <v>68</v>
      </c>
      <c r="C28" s="120" t="s">
        <v>20</v>
      </c>
      <c r="D28" s="120">
        <v>2</v>
      </c>
      <c r="E28" s="120" t="s">
        <v>87</v>
      </c>
      <c r="F28" s="121">
        <v>30000</v>
      </c>
      <c r="G28" s="122">
        <f t="shared" si="0"/>
        <v>60000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</row>
    <row r="29" spans="1:255" s="95" customFormat="1" ht="12" customHeight="1" x14ac:dyDescent="0.25">
      <c r="A29" s="87"/>
      <c r="B29" s="119" t="s">
        <v>103</v>
      </c>
      <c r="C29" s="120" t="s">
        <v>20</v>
      </c>
      <c r="D29" s="120">
        <v>2</v>
      </c>
      <c r="E29" s="120" t="s">
        <v>88</v>
      </c>
      <c r="F29" s="121">
        <v>30000</v>
      </c>
      <c r="G29" s="122">
        <f t="shared" si="0"/>
        <v>60000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</row>
    <row r="30" spans="1:255" s="95" customFormat="1" ht="12" customHeight="1" x14ac:dyDescent="0.25">
      <c r="A30" s="87"/>
      <c r="B30" s="119" t="s">
        <v>68</v>
      </c>
      <c r="C30" s="120" t="s">
        <v>20</v>
      </c>
      <c r="D30" s="120">
        <v>2</v>
      </c>
      <c r="E30" s="120" t="s">
        <v>84</v>
      </c>
      <c r="F30" s="121">
        <v>30000</v>
      </c>
      <c r="G30" s="122">
        <f t="shared" si="0"/>
        <v>60000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</row>
    <row r="31" spans="1:255" s="95" customFormat="1" ht="12" customHeight="1" x14ac:dyDescent="0.25">
      <c r="A31" s="87"/>
      <c r="B31" s="119" t="s">
        <v>68</v>
      </c>
      <c r="C31" s="120" t="s">
        <v>20</v>
      </c>
      <c r="D31" s="120">
        <v>2</v>
      </c>
      <c r="E31" s="120" t="s">
        <v>102</v>
      </c>
      <c r="F31" s="121">
        <v>30000</v>
      </c>
      <c r="G31" s="122">
        <f t="shared" si="0"/>
        <v>60000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</row>
    <row r="32" spans="1:255" s="95" customFormat="1" ht="12" customHeight="1" x14ac:dyDescent="0.25">
      <c r="A32" s="87"/>
      <c r="B32" s="119" t="s">
        <v>104</v>
      </c>
      <c r="C32" s="120" t="s">
        <v>20</v>
      </c>
      <c r="D32" s="120">
        <v>3</v>
      </c>
      <c r="E32" s="120" t="s">
        <v>84</v>
      </c>
      <c r="F32" s="121">
        <v>30000</v>
      </c>
      <c r="G32" s="122">
        <f t="shared" si="0"/>
        <v>90000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</row>
    <row r="33" spans="1:255" s="95" customFormat="1" ht="12" customHeight="1" x14ac:dyDescent="0.25">
      <c r="A33" s="87"/>
      <c r="B33" s="119" t="s">
        <v>104</v>
      </c>
      <c r="C33" s="120" t="s">
        <v>20</v>
      </c>
      <c r="D33" s="120">
        <v>3</v>
      </c>
      <c r="E33" s="120" t="s">
        <v>102</v>
      </c>
      <c r="F33" s="121">
        <v>30000</v>
      </c>
      <c r="G33" s="122">
        <f t="shared" si="0"/>
        <v>90000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94"/>
      <c r="FE33" s="94"/>
      <c r="FF33" s="94"/>
      <c r="FG33" s="94"/>
      <c r="FH33" s="94"/>
      <c r="FI33" s="94"/>
      <c r="FJ33" s="94"/>
      <c r="FK33" s="94"/>
      <c r="FL33" s="94"/>
      <c r="FM33" s="94"/>
      <c r="FN33" s="94"/>
      <c r="FO33" s="94"/>
      <c r="FP33" s="94"/>
      <c r="FQ33" s="94"/>
      <c r="FR33" s="94"/>
      <c r="FS33" s="94"/>
      <c r="FT33" s="94"/>
      <c r="FU33" s="94"/>
      <c r="FV33" s="94"/>
      <c r="FW33" s="94"/>
      <c r="FX33" s="94"/>
      <c r="FY33" s="94"/>
      <c r="FZ33" s="94"/>
      <c r="GA33" s="94"/>
      <c r="GB33" s="94"/>
      <c r="GC33" s="94"/>
      <c r="GD33" s="94"/>
      <c r="GE33" s="94"/>
      <c r="GF33" s="94"/>
      <c r="GG33" s="94"/>
      <c r="GH33" s="94"/>
      <c r="GI33" s="94"/>
      <c r="GJ33" s="94"/>
      <c r="GK33" s="94"/>
      <c r="GL33" s="94"/>
      <c r="GM33" s="94"/>
      <c r="GN33" s="94"/>
      <c r="GO33" s="94"/>
      <c r="GP33" s="94"/>
      <c r="GQ33" s="94"/>
      <c r="GR33" s="94"/>
      <c r="GS33" s="94"/>
      <c r="GT33" s="94"/>
      <c r="GU33" s="94"/>
      <c r="GV33" s="94"/>
      <c r="GW33" s="94"/>
      <c r="GX33" s="94"/>
      <c r="GY33" s="94"/>
      <c r="GZ33" s="94"/>
      <c r="HA33" s="94"/>
      <c r="HB33" s="94"/>
      <c r="HC33" s="94"/>
      <c r="HD33" s="94"/>
      <c r="HE33" s="94"/>
      <c r="HF33" s="94"/>
      <c r="HG33" s="94"/>
      <c r="HH33" s="94"/>
      <c r="HI33" s="94"/>
      <c r="HJ33" s="94"/>
      <c r="HK33" s="94"/>
      <c r="HL33" s="94"/>
      <c r="HM33" s="94"/>
      <c r="HN33" s="94"/>
      <c r="HO33" s="94"/>
      <c r="HP33" s="94"/>
      <c r="HQ33" s="94"/>
      <c r="HR33" s="94"/>
      <c r="HS33" s="94"/>
      <c r="HT33" s="94"/>
      <c r="HU33" s="94"/>
      <c r="HV33" s="94"/>
      <c r="HW33" s="94"/>
      <c r="HX33" s="94"/>
      <c r="HY33" s="94"/>
      <c r="HZ33" s="94"/>
      <c r="IA33" s="94"/>
      <c r="IB33" s="94"/>
      <c r="IC33" s="94"/>
      <c r="ID33" s="94"/>
      <c r="IE33" s="94"/>
      <c r="IF33" s="94"/>
      <c r="IG33" s="94"/>
      <c r="IH33" s="94"/>
      <c r="II33" s="94"/>
      <c r="IJ33" s="94"/>
      <c r="IK33" s="94"/>
      <c r="IL33" s="94"/>
      <c r="IM33" s="94"/>
      <c r="IN33" s="94"/>
      <c r="IO33" s="94"/>
      <c r="IP33" s="94"/>
      <c r="IQ33" s="94"/>
      <c r="IR33" s="94"/>
      <c r="IS33" s="94"/>
      <c r="IT33" s="94"/>
      <c r="IU33" s="94"/>
    </row>
    <row r="34" spans="1:255" s="95" customFormat="1" ht="12" customHeight="1" x14ac:dyDescent="0.25">
      <c r="A34" s="87"/>
      <c r="B34" s="119" t="s">
        <v>104</v>
      </c>
      <c r="C34" s="120" t="s">
        <v>20</v>
      </c>
      <c r="D34" s="120">
        <v>2</v>
      </c>
      <c r="E34" s="120" t="s">
        <v>123</v>
      </c>
      <c r="F34" s="121">
        <v>30000</v>
      </c>
      <c r="G34" s="122">
        <f t="shared" si="0"/>
        <v>60000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</row>
    <row r="35" spans="1:255" s="95" customFormat="1" ht="12" customHeight="1" x14ac:dyDescent="0.25">
      <c r="A35" s="87"/>
      <c r="B35" s="119" t="s">
        <v>113</v>
      </c>
      <c r="C35" s="120" t="s">
        <v>20</v>
      </c>
      <c r="D35" s="120">
        <v>1</v>
      </c>
      <c r="E35" s="120" t="s">
        <v>131</v>
      </c>
      <c r="F35" s="121">
        <v>30000</v>
      </c>
      <c r="G35" s="122">
        <f t="shared" si="0"/>
        <v>30000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</row>
    <row r="36" spans="1:255" s="95" customFormat="1" ht="12" customHeight="1" x14ac:dyDescent="0.25">
      <c r="A36" s="87"/>
      <c r="B36" s="119" t="s">
        <v>120</v>
      </c>
      <c r="C36" s="120" t="s">
        <v>20</v>
      </c>
      <c r="D36" s="120">
        <v>50</v>
      </c>
      <c r="E36" s="120" t="s">
        <v>123</v>
      </c>
      <c r="F36" s="121">
        <v>30000</v>
      </c>
      <c r="G36" s="122">
        <f t="shared" si="0"/>
        <v>1500000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</row>
    <row r="37" spans="1:255" ht="12.75" customHeight="1" x14ac:dyDescent="0.25">
      <c r="A37" s="5"/>
      <c r="B37" s="123" t="s">
        <v>21</v>
      </c>
      <c r="C37" s="124"/>
      <c r="D37" s="124"/>
      <c r="E37" s="124"/>
      <c r="F37" s="125"/>
      <c r="G37" s="126">
        <f>SUM(G21:G36)</f>
        <v>2790000</v>
      </c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s="1" customFormat="1" ht="12" customHeight="1" x14ac:dyDescent="0.25">
      <c r="A38" s="2"/>
      <c r="B38" s="11"/>
      <c r="C38" s="13"/>
      <c r="D38" s="13"/>
      <c r="E38" s="13"/>
      <c r="F38" s="14"/>
      <c r="G38" s="65"/>
    </row>
    <row r="39" spans="1:255" ht="12" customHeight="1" x14ac:dyDescent="0.25">
      <c r="A39" s="5"/>
      <c r="B39" s="112" t="s">
        <v>22</v>
      </c>
      <c r="C39" s="113"/>
      <c r="D39" s="114"/>
      <c r="E39" s="114"/>
      <c r="F39" s="115"/>
      <c r="G39" s="116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24" customHeight="1" x14ac:dyDescent="0.25">
      <c r="A40" s="5"/>
      <c r="B40" s="117" t="s">
        <v>14</v>
      </c>
      <c r="C40" s="118" t="s">
        <v>15</v>
      </c>
      <c r="D40" s="118" t="s">
        <v>16</v>
      </c>
      <c r="E40" s="117" t="s">
        <v>81</v>
      </c>
      <c r="F40" s="118" t="s">
        <v>18</v>
      </c>
      <c r="G40" s="117" t="s">
        <v>19</v>
      </c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s="95" customFormat="1" ht="12" customHeight="1" x14ac:dyDescent="0.25">
      <c r="A41" s="87"/>
      <c r="B41" s="119" t="s">
        <v>125</v>
      </c>
      <c r="C41" s="120" t="s">
        <v>82</v>
      </c>
      <c r="D41" s="120" t="s">
        <v>80</v>
      </c>
      <c r="E41" s="120" t="s">
        <v>87</v>
      </c>
      <c r="F41" s="121">
        <v>50000</v>
      </c>
      <c r="G41" s="122">
        <f>D41*F41</f>
        <v>50000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</row>
    <row r="42" spans="1:255" s="95" customFormat="1" ht="12" customHeight="1" x14ac:dyDescent="0.25">
      <c r="A42" s="87"/>
      <c r="B42" s="119" t="s">
        <v>126</v>
      </c>
      <c r="C42" s="120" t="s">
        <v>82</v>
      </c>
      <c r="D42" s="120" t="s">
        <v>80</v>
      </c>
      <c r="E42" s="120" t="s">
        <v>88</v>
      </c>
      <c r="F42" s="121">
        <v>50000</v>
      </c>
      <c r="G42" s="122">
        <f>D42*F42</f>
        <v>50000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  <row r="43" spans="1:255" s="95" customFormat="1" ht="12" customHeight="1" x14ac:dyDescent="0.25">
      <c r="A43" s="87"/>
      <c r="B43" s="119" t="s">
        <v>124</v>
      </c>
      <c r="C43" s="120" t="s">
        <v>82</v>
      </c>
      <c r="D43" s="120" t="s">
        <v>80</v>
      </c>
      <c r="E43" s="120" t="s">
        <v>84</v>
      </c>
      <c r="F43" s="121">
        <v>50000</v>
      </c>
      <c r="G43" s="122">
        <f>D43*F43</f>
        <v>50000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</row>
    <row r="44" spans="1:255" ht="12.75" customHeight="1" x14ac:dyDescent="0.25">
      <c r="A44" s="5"/>
      <c r="B44" s="123" t="s">
        <v>23</v>
      </c>
      <c r="C44" s="124"/>
      <c r="D44" s="124"/>
      <c r="E44" s="124"/>
      <c r="F44" s="125"/>
      <c r="G44" s="126">
        <f>+G43+G42+G41</f>
        <v>150000</v>
      </c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1" customFormat="1" ht="12" customHeight="1" x14ac:dyDescent="0.25">
      <c r="A45" s="2"/>
      <c r="B45" s="15"/>
      <c r="C45" s="16"/>
      <c r="D45" s="16"/>
      <c r="E45" s="16"/>
      <c r="F45" s="17"/>
      <c r="G45" s="66"/>
    </row>
    <row r="46" spans="1:255" ht="12" customHeight="1" x14ac:dyDescent="0.25">
      <c r="A46" s="5"/>
      <c r="B46" s="112" t="s">
        <v>24</v>
      </c>
      <c r="C46" s="113"/>
      <c r="D46" s="114"/>
      <c r="E46" s="114"/>
      <c r="F46" s="115"/>
      <c r="G46" s="116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24" customHeight="1" x14ac:dyDescent="0.25">
      <c r="A47" s="5"/>
      <c r="B47" s="117" t="s">
        <v>14</v>
      </c>
      <c r="C47" s="118" t="s">
        <v>15</v>
      </c>
      <c r="D47" s="118" t="s">
        <v>16</v>
      </c>
      <c r="E47" s="117" t="s">
        <v>17</v>
      </c>
      <c r="F47" s="118" t="s">
        <v>18</v>
      </c>
      <c r="G47" s="117" t="s">
        <v>19</v>
      </c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s="95" customFormat="1" ht="12" customHeight="1" x14ac:dyDescent="0.25">
      <c r="A48" s="87"/>
      <c r="B48" s="119" t="s">
        <v>69</v>
      </c>
      <c r="C48" s="120" t="s">
        <v>25</v>
      </c>
      <c r="D48" s="120">
        <v>0.3</v>
      </c>
      <c r="E48" s="120" t="s">
        <v>87</v>
      </c>
      <c r="F48" s="121">
        <v>300000</v>
      </c>
      <c r="G48" s="122">
        <f>D48*F48</f>
        <v>90000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</row>
    <row r="49" spans="1:255" s="95" customFormat="1" ht="12" customHeight="1" x14ac:dyDescent="0.25">
      <c r="A49" s="87"/>
      <c r="B49" s="119" t="s">
        <v>70</v>
      </c>
      <c r="C49" s="120" t="s">
        <v>25</v>
      </c>
      <c r="D49" s="120">
        <v>0.2</v>
      </c>
      <c r="E49" s="120" t="s">
        <v>87</v>
      </c>
      <c r="F49" s="121">
        <v>250000</v>
      </c>
      <c r="G49" s="122">
        <f t="shared" ref="G49:G52" si="2">D49*F49</f>
        <v>50000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</row>
    <row r="50" spans="1:255" s="95" customFormat="1" ht="12" customHeight="1" x14ac:dyDescent="0.25">
      <c r="A50" s="87"/>
      <c r="B50" s="119" t="s">
        <v>71</v>
      </c>
      <c r="C50" s="120" t="s">
        <v>25</v>
      </c>
      <c r="D50" s="120">
        <v>0.5</v>
      </c>
      <c r="E50" s="120" t="s">
        <v>87</v>
      </c>
      <c r="F50" s="121">
        <v>180000</v>
      </c>
      <c r="G50" s="122">
        <f t="shared" si="2"/>
        <v>90000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  <c r="HC50" s="94"/>
      <c r="HD50" s="94"/>
      <c r="HE50" s="94"/>
      <c r="HF50" s="94"/>
      <c r="HG50" s="94"/>
      <c r="HH50" s="94"/>
      <c r="HI50" s="94"/>
      <c r="HJ50" s="94"/>
      <c r="HK50" s="94"/>
      <c r="HL50" s="94"/>
      <c r="HM50" s="94"/>
      <c r="HN50" s="94"/>
      <c r="HO50" s="94"/>
      <c r="HP50" s="94"/>
      <c r="HQ50" s="94"/>
      <c r="HR50" s="94"/>
      <c r="HS50" s="94"/>
      <c r="HT50" s="94"/>
      <c r="HU50" s="94"/>
      <c r="HV50" s="94"/>
      <c r="HW50" s="94"/>
      <c r="HX50" s="94"/>
      <c r="HY50" s="94"/>
      <c r="HZ50" s="94"/>
      <c r="IA50" s="94"/>
      <c r="IB50" s="94"/>
      <c r="IC50" s="94"/>
      <c r="ID50" s="94"/>
      <c r="IE50" s="94"/>
      <c r="IF50" s="94"/>
      <c r="IG50" s="94"/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</row>
    <row r="51" spans="1:255" s="95" customFormat="1" ht="12" customHeight="1" x14ac:dyDescent="0.25">
      <c r="A51" s="87"/>
      <c r="B51" s="119" t="s">
        <v>60</v>
      </c>
      <c r="C51" s="120" t="s">
        <v>25</v>
      </c>
      <c r="D51" s="120">
        <v>0.2</v>
      </c>
      <c r="E51" s="120" t="s">
        <v>87</v>
      </c>
      <c r="F51" s="121">
        <v>100000</v>
      </c>
      <c r="G51" s="122">
        <f t="shared" si="2"/>
        <v>20000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  <c r="EO51" s="94"/>
      <c r="EP51" s="94"/>
      <c r="EQ51" s="94"/>
      <c r="ER51" s="94"/>
      <c r="ES51" s="94"/>
      <c r="ET51" s="94"/>
      <c r="EU51" s="94"/>
      <c r="EV51" s="94"/>
      <c r="EW51" s="94"/>
      <c r="EX51" s="94"/>
      <c r="EY51" s="94"/>
      <c r="EZ51" s="94"/>
      <c r="FA51" s="94"/>
      <c r="FB51" s="94"/>
      <c r="FC51" s="94"/>
      <c r="FD51" s="94"/>
      <c r="FE51" s="94"/>
      <c r="FF51" s="94"/>
      <c r="FG51" s="94"/>
      <c r="FH51" s="94"/>
      <c r="FI51" s="94"/>
      <c r="FJ51" s="94"/>
      <c r="FK51" s="94"/>
      <c r="FL51" s="94"/>
      <c r="FM51" s="94"/>
      <c r="FN51" s="94"/>
      <c r="FO51" s="94"/>
      <c r="FP51" s="94"/>
      <c r="FQ51" s="94"/>
      <c r="FR51" s="94"/>
      <c r="FS51" s="94"/>
      <c r="FT51" s="94"/>
      <c r="FU51" s="94"/>
      <c r="FV51" s="94"/>
      <c r="FW51" s="94"/>
      <c r="FX51" s="94"/>
      <c r="FY51" s="94"/>
      <c r="FZ51" s="94"/>
      <c r="GA51" s="94"/>
      <c r="GB51" s="94"/>
      <c r="GC51" s="94"/>
      <c r="GD51" s="94"/>
      <c r="GE51" s="94"/>
      <c r="GF51" s="94"/>
      <c r="GG51" s="94"/>
      <c r="GH51" s="94"/>
      <c r="GI51" s="94"/>
      <c r="GJ51" s="94"/>
      <c r="GK51" s="94"/>
      <c r="GL51" s="94"/>
      <c r="GM51" s="94"/>
      <c r="GN51" s="94"/>
      <c r="GO51" s="94"/>
      <c r="GP51" s="94"/>
      <c r="GQ51" s="94"/>
      <c r="GR51" s="94"/>
      <c r="GS51" s="94"/>
      <c r="GT51" s="94"/>
      <c r="GU51" s="94"/>
      <c r="GV51" s="94"/>
      <c r="GW51" s="94"/>
      <c r="GX51" s="94"/>
      <c r="GY51" s="94"/>
      <c r="GZ51" s="94"/>
      <c r="HA51" s="94"/>
      <c r="HB51" s="94"/>
      <c r="HC51" s="94"/>
      <c r="HD51" s="94"/>
      <c r="HE51" s="94"/>
      <c r="HF51" s="94"/>
      <c r="HG51" s="94"/>
      <c r="HH51" s="94"/>
      <c r="HI51" s="94"/>
      <c r="HJ51" s="94"/>
      <c r="HK51" s="94"/>
      <c r="HL51" s="94"/>
      <c r="HM51" s="94"/>
      <c r="HN51" s="94"/>
      <c r="HO51" s="94"/>
      <c r="HP51" s="94"/>
      <c r="HQ51" s="94"/>
      <c r="HR51" s="94"/>
      <c r="HS51" s="94"/>
      <c r="HT51" s="94"/>
      <c r="HU51" s="94"/>
      <c r="HV51" s="94"/>
      <c r="HW51" s="94"/>
      <c r="HX51" s="94"/>
      <c r="HY51" s="94"/>
      <c r="HZ51" s="94"/>
      <c r="IA51" s="94"/>
      <c r="IB51" s="94"/>
      <c r="IC51" s="94"/>
      <c r="ID51" s="94"/>
      <c r="IE51" s="94"/>
      <c r="IF51" s="94"/>
      <c r="IG51" s="94"/>
      <c r="IH51" s="94"/>
      <c r="II51" s="94"/>
      <c r="IJ51" s="94"/>
      <c r="IK51" s="94"/>
      <c r="IL51" s="94"/>
      <c r="IM51" s="94"/>
      <c r="IN51" s="94"/>
      <c r="IO51" s="94"/>
      <c r="IP51" s="94"/>
      <c r="IQ51" s="94"/>
      <c r="IR51" s="94"/>
      <c r="IS51" s="94"/>
      <c r="IT51" s="94"/>
      <c r="IU51" s="94"/>
    </row>
    <row r="52" spans="1:255" s="95" customFormat="1" ht="12" customHeight="1" x14ac:dyDescent="0.25">
      <c r="A52" s="87"/>
      <c r="B52" s="119" t="s">
        <v>86</v>
      </c>
      <c r="C52" s="120" t="s">
        <v>25</v>
      </c>
      <c r="D52" s="120">
        <v>0.25</v>
      </c>
      <c r="E52" s="120" t="s">
        <v>87</v>
      </c>
      <c r="F52" s="121">
        <v>260000</v>
      </c>
      <c r="G52" s="122">
        <f t="shared" si="2"/>
        <v>65000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/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4"/>
      <c r="EF52" s="94"/>
      <c r="EG52" s="94"/>
      <c r="EH52" s="94"/>
      <c r="EI52" s="94"/>
      <c r="EJ52" s="94"/>
      <c r="EK52" s="94"/>
      <c r="EL52" s="94"/>
      <c r="EM52" s="94"/>
      <c r="EN52" s="94"/>
      <c r="EO52" s="94"/>
      <c r="EP52" s="94"/>
      <c r="EQ52" s="94"/>
      <c r="ER52" s="94"/>
      <c r="ES52" s="94"/>
      <c r="ET52" s="94"/>
      <c r="EU52" s="94"/>
      <c r="EV52" s="94"/>
      <c r="EW52" s="94"/>
      <c r="EX52" s="94"/>
      <c r="EY52" s="94"/>
      <c r="EZ52" s="94"/>
      <c r="FA52" s="94"/>
      <c r="FB52" s="94"/>
      <c r="FC52" s="94"/>
      <c r="FD52" s="94"/>
      <c r="FE52" s="94"/>
      <c r="FF52" s="94"/>
      <c r="FG52" s="94"/>
      <c r="FH52" s="94"/>
      <c r="FI52" s="94"/>
      <c r="FJ52" s="94"/>
      <c r="FK52" s="94"/>
      <c r="FL52" s="94"/>
      <c r="FM52" s="94"/>
      <c r="FN52" s="94"/>
      <c r="FO52" s="94"/>
      <c r="FP52" s="94"/>
      <c r="FQ52" s="94"/>
      <c r="FR52" s="94"/>
      <c r="FS52" s="94"/>
      <c r="FT52" s="94"/>
      <c r="FU52" s="94"/>
      <c r="FV52" s="94"/>
      <c r="FW52" s="94"/>
      <c r="FX52" s="94"/>
      <c r="FY52" s="94"/>
      <c r="FZ52" s="94"/>
      <c r="GA52" s="94"/>
      <c r="GB52" s="94"/>
      <c r="GC52" s="94"/>
      <c r="GD52" s="94"/>
      <c r="GE52" s="94"/>
      <c r="GF52" s="94"/>
      <c r="GG52" s="94"/>
      <c r="GH52" s="94"/>
      <c r="GI52" s="94"/>
      <c r="GJ52" s="94"/>
      <c r="GK52" s="94"/>
      <c r="GL52" s="94"/>
      <c r="GM52" s="94"/>
      <c r="GN52" s="94"/>
      <c r="GO52" s="94"/>
      <c r="GP52" s="94"/>
      <c r="GQ52" s="94"/>
      <c r="GR52" s="94"/>
      <c r="GS52" s="94"/>
      <c r="GT52" s="94"/>
      <c r="GU52" s="94"/>
      <c r="GV52" s="94"/>
      <c r="GW52" s="94"/>
      <c r="GX52" s="94"/>
      <c r="GY52" s="94"/>
      <c r="GZ52" s="94"/>
      <c r="HA52" s="94"/>
      <c r="HB52" s="94"/>
      <c r="HC52" s="94"/>
      <c r="HD52" s="94"/>
      <c r="HE52" s="94"/>
      <c r="HF52" s="94"/>
      <c r="HG52" s="94"/>
      <c r="HH52" s="94"/>
      <c r="HI52" s="94"/>
      <c r="HJ52" s="94"/>
      <c r="HK52" s="94"/>
      <c r="HL52" s="94"/>
      <c r="HM52" s="94"/>
      <c r="HN52" s="94"/>
      <c r="HO52" s="94"/>
      <c r="HP52" s="94"/>
      <c r="HQ52" s="94"/>
      <c r="HR52" s="94"/>
      <c r="HS52" s="94"/>
      <c r="HT52" s="94"/>
      <c r="HU52" s="94"/>
      <c r="HV52" s="94"/>
      <c r="HW52" s="94"/>
      <c r="HX52" s="94"/>
      <c r="HY52" s="94"/>
      <c r="HZ52" s="94"/>
      <c r="IA52" s="94"/>
      <c r="IB52" s="94"/>
      <c r="IC52" s="94"/>
      <c r="ID52" s="94"/>
      <c r="IE52" s="94"/>
      <c r="IF52" s="94"/>
      <c r="IG52" s="94"/>
      <c r="IH52" s="94"/>
      <c r="II52" s="94"/>
      <c r="IJ52" s="94"/>
      <c r="IK52" s="94"/>
      <c r="IL52" s="94"/>
      <c r="IM52" s="94"/>
      <c r="IN52" s="94"/>
      <c r="IO52" s="94"/>
      <c r="IP52" s="94"/>
      <c r="IQ52" s="94"/>
      <c r="IR52" s="94"/>
      <c r="IS52" s="94"/>
      <c r="IT52" s="94"/>
      <c r="IU52" s="94"/>
    </row>
    <row r="53" spans="1:255" s="95" customFormat="1" ht="12" customHeight="1" x14ac:dyDescent="0.25">
      <c r="A53" s="87"/>
      <c r="B53" s="119" t="s">
        <v>105</v>
      </c>
      <c r="C53" s="120" t="s">
        <v>25</v>
      </c>
      <c r="D53" s="120">
        <v>5</v>
      </c>
      <c r="E53" s="120" t="s">
        <v>127</v>
      </c>
      <c r="F53" s="121">
        <v>50000</v>
      </c>
      <c r="G53" s="122">
        <f>D53*F53</f>
        <v>250000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  <c r="EO53" s="94"/>
      <c r="EP53" s="94"/>
      <c r="EQ53" s="94"/>
      <c r="ER53" s="94"/>
      <c r="ES53" s="94"/>
      <c r="ET53" s="94"/>
      <c r="EU53" s="94"/>
      <c r="EV53" s="94"/>
      <c r="EW53" s="94"/>
      <c r="EX53" s="94"/>
      <c r="EY53" s="94"/>
      <c r="EZ53" s="94"/>
      <c r="FA53" s="94"/>
      <c r="FB53" s="94"/>
      <c r="FC53" s="94"/>
      <c r="FD53" s="94"/>
      <c r="FE53" s="94"/>
      <c r="FF53" s="94"/>
      <c r="FG53" s="94"/>
      <c r="FH53" s="94"/>
      <c r="FI53" s="94"/>
      <c r="FJ53" s="94"/>
      <c r="FK53" s="94"/>
      <c r="FL53" s="94"/>
      <c r="FM53" s="94"/>
      <c r="FN53" s="94"/>
      <c r="FO53" s="94"/>
      <c r="FP53" s="94"/>
      <c r="FQ53" s="94"/>
      <c r="FR53" s="94"/>
      <c r="FS53" s="94"/>
      <c r="FT53" s="94"/>
      <c r="FU53" s="94"/>
      <c r="FV53" s="94"/>
      <c r="FW53" s="94"/>
      <c r="FX53" s="94"/>
      <c r="FY53" s="94"/>
      <c r="FZ53" s="94"/>
      <c r="GA53" s="94"/>
      <c r="GB53" s="94"/>
      <c r="GC53" s="94"/>
      <c r="GD53" s="94"/>
      <c r="GE53" s="94"/>
      <c r="GF53" s="94"/>
      <c r="GG53" s="94"/>
      <c r="GH53" s="94"/>
      <c r="GI53" s="94"/>
      <c r="GJ53" s="94"/>
      <c r="GK53" s="94"/>
      <c r="GL53" s="94"/>
      <c r="GM53" s="94"/>
      <c r="GN53" s="94"/>
      <c r="GO53" s="94"/>
      <c r="GP53" s="94"/>
      <c r="GQ53" s="94"/>
      <c r="GR53" s="94"/>
      <c r="GS53" s="94"/>
      <c r="GT53" s="94"/>
      <c r="GU53" s="94"/>
      <c r="GV53" s="94"/>
      <c r="GW53" s="94"/>
      <c r="GX53" s="94"/>
      <c r="GY53" s="94"/>
      <c r="GZ53" s="94"/>
      <c r="HA53" s="94"/>
      <c r="HB53" s="94"/>
      <c r="HC53" s="94"/>
      <c r="HD53" s="94"/>
      <c r="HE53" s="94"/>
      <c r="HF53" s="94"/>
      <c r="HG53" s="94"/>
      <c r="HH53" s="94"/>
      <c r="HI53" s="94"/>
      <c r="HJ53" s="94"/>
      <c r="HK53" s="94"/>
      <c r="HL53" s="94"/>
      <c r="HM53" s="94"/>
      <c r="HN53" s="94"/>
      <c r="HO53" s="94"/>
      <c r="HP53" s="94"/>
      <c r="HQ53" s="94"/>
      <c r="HR53" s="94"/>
      <c r="HS53" s="94"/>
      <c r="HT53" s="94"/>
      <c r="HU53" s="94"/>
      <c r="HV53" s="94"/>
      <c r="HW53" s="94"/>
      <c r="HX53" s="94"/>
      <c r="HY53" s="94"/>
      <c r="HZ53" s="94"/>
      <c r="IA53" s="94"/>
      <c r="IB53" s="94"/>
      <c r="IC53" s="94"/>
      <c r="ID53" s="94"/>
      <c r="IE53" s="94"/>
      <c r="IF53" s="94"/>
      <c r="IG53" s="94"/>
      <c r="IH53" s="94"/>
      <c r="II53" s="94"/>
      <c r="IJ53" s="94"/>
      <c r="IK53" s="94"/>
      <c r="IL53" s="94"/>
      <c r="IM53" s="94"/>
      <c r="IN53" s="94"/>
      <c r="IO53" s="94"/>
      <c r="IP53" s="94"/>
      <c r="IQ53" s="94"/>
      <c r="IR53" s="94"/>
      <c r="IS53" s="94"/>
      <c r="IT53" s="94"/>
      <c r="IU53" s="94"/>
    </row>
    <row r="54" spans="1:255" ht="12.75" customHeight="1" x14ac:dyDescent="0.25">
      <c r="A54" s="5"/>
      <c r="B54" s="123" t="s">
        <v>26</v>
      </c>
      <c r="C54" s="124"/>
      <c r="D54" s="124"/>
      <c r="E54" s="124"/>
      <c r="F54" s="125"/>
      <c r="G54" s="126">
        <f>SUM(G48:G53)</f>
        <v>565000</v>
      </c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s="1" customFormat="1" ht="12" customHeight="1" x14ac:dyDescent="0.25">
      <c r="A55" s="2"/>
      <c r="B55" s="15"/>
      <c r="C55" s="16"/>
      <c r="D55" s="16"/>
      <c r="E55" s="16"/>
      <c r="F55" s="17"/>
      <c r="G55" s="66"/>
    </row>
    <row r="56" spans="1:255" ht="12" customHeight="1" x14ac:dyDescent="0.25">
      <c r="A56" s="5"/>
      <c r="B56" s="112" t="s">
        <v>27</v>
      </c>
      <c r="C56" s="113"/>
      <c r="D56" s="114"/>
      <c r="E56" s="114"/>
      <c r="F56" s="115"/>
      <c r="G56" s="116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ht="24" customHeight="1" x14ac:dyDescent="0.25">
      <c r="A57" s="5"/>
      <c r="B57" s="117" t="s">
        <v>28</v>
      </c>
      <c r="C57" s="118" t="s">
        <v>29</v>
      </c>
      <c r="D57" s="118" t="s">
        <v>30</v>
      </c>
      <c r="E57" s="117" t="s">
        <v>17</v>
      </c>
      <c r="F57" s="118" t="s">
        <v>18</v>
      </c>
      <c r="G57" s="117" t="s">
        <v>19</v>
      </c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s="95" customFormat="1" ht="12" customHeight="1" x14ac:dyDescent="0.25">
      <c r="A58" s="87"/>
      <c r="B58" s="127" t="s">
        <v>85</v>
      </c>
      <c r="C58" s="120" t="s">
        <v>73</v>
      </c>
      <c r="D58" s="120">
        <v>10000</v>
      </c>
      <c r="E58" s="120" t="s">
        <v>87</v>
      </c>
      <c r="F58" s="121">
        <v>150</v>
      </c>
      <c r="G58" s="122">
        <f>D58*F58</f>
        <v>1500000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94"/>
      <c r="FB58" s="94"/>
      <c r="FC58" s="94"/>
      <c r="FD58" s="94"/>
      <c r="FE58" s="94"/>
      <c r="FF58" s="94"/>
      <c r="FG58" s="94"/>
      <c r="FH58" s="94"/>
      <c r="FI58" s="94"/>
      <c r="FJ58" s="94"/>
      <c r="FK58" s="94"/>
      <c r="FL58" s="94"/>
      <c r="FM58" s="94"/>
      <c r="FN58" s="94"/>
      <c r="FO58" s="94"/>
      <c r="FP58" s="94"/>
      <c r="FQ58" s="94"/>
      <c r="FR58" s="94"/>
      <c r="FS58" s="94"/>
      <c r="FT58" s="94"/>
      <c r="FU58" s="94"/>
      <c r="FV58" s="94"/>
      <c r="FW58" s="94"/>
      <c r="FX58" s="94"/>
      <c r="FY58" s="94"/>
      <c r="FZ58" s="94"/>
      <c r="GA58" s="94"/>
      <c r="GB58" s="94"/>
      <c r="GC58" s="94"/>
      <c r="GD58" s="94"/>
      <c r="GE58" s="94"/>
      <c r="GF58" s="94"/>
      <c r="GG58" s="94"/>
      <c r="GH58" s="94"/>
      <c r="GI58" s="94"/>
      <c r="GJ58" s="94"/>
      <c r="GK58" s="94"/>
      <c r="GL58" s="94"/>
      <c r="GM58" s="94"/>
      <c r="GN58" s="94"/>
      <c r="GO58" s="94"/>
      <c r="GP58" s="94"/>
      <c r="GQ58" s="94"/>
      <c r="GR58" s="94"/>
      <c r="GS58" s="94"/>
      <c r="GT58" s="94"/>
      <c r="GU58" s="94"/>
      <c r="GV58" s="94"/>
      <c r="GW58" s="94"/>
      <c r="GX58" s="94"/>
      <c r="GY58" s="94"/>
      <c r="GZ58" s="94"/>
      <c r="HA58" s="94"/>
      <c r="HB58" s="94"/>
      <c r="HC58" s="94"/>
      <c r="HD58" s="94"/>
      <c r="HE58" s="94"/>
      <c r="HF58" s="94"/>
      <c r="HG58" s="94"/>
      <c r="HH58" s="94"/>
      <c r="HI58" s="94"/>
      <c r="HJ58" s="94"/>
      <c r="HK58" s="94"/>
      <c r="HL58" s="94"/>
      <c r="HM58" s="94"/>
      <c r="HN58" s="94"/>
      <c r="HO58" s="94"/>
      <c r="HP58" s="94"/>
      <c r="HQ58" s="94"/>
      <c r="HR58" s="94"/>
      <c r="HS58" s="94"/>
      <c r="HT58" s="94"/>
      <c r="HU58" s="94"/>
      <c r="HV58" s="94"/>
      <c r="HW58" s="94"/>
      <c r="HX58" s="94"/>
      <c r="HY58" s="94"/>
      <c r="HZ58" s="94"/>
      <c r="IA58" s="94"/>
      <c r="IB58" s="94"/>
      <c r="IC58" s="94"/>
      <c r="ID58" s="94"/>
      <c r="IE58" s="94"/>
      <c r="IF58" s="94"/>
      <c r="IG58" s="94"/>
      <c r="IH58" s="94"/>
      <c r="II58" s="94"/>
      <c r="IJ58" s="94"/>
      <c r="IK58" s="94"/>
      <c r="IL58" s="94"/>
      <c r="IM58" s="94"/>
      <c r="IN58" s="94"/>
      <c r="IO58" s="94"/>
      <c r="IP58" s="94"/>
      <c r="IQ58" s="94"/>
      <c r="IR58" s="94"/>
      <c r="IS58" s="94"/>
      <c r="IT58" s="94"/>
      <c r="IU58" s="94"/>
    </row>
    <row r="59" spans="1:255" s="95" customFormat="1" ht="12" customHeight="1" x14ac:dyDescent="0.25">
      <c r="A59" s="87"/>
      <c r="B59" s="127" t="s">
        <v>62</v>
      </c>
      <c r="C59" s="120"/>
      <c r="D59" s="120"/>
      <c r="E59" s="120"/>
      <c r="F59" s="121"/>
      <c r="G59" s="122" t="s">
        <v>61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  <c r="EO59" s="94"/>
      <c r="EP59" s="94"/>
      <c r="EQ59" s="94"/>
      <c r="ER59" s="94"/>
      <c r="ES59" s="94"/>
      <c r="ET59" s="94"/>
      <c r="EU59" s="94"/>
      <c r="EV59" s="94"/>
      <c r="EW59" s="94"/>
      <c r="EX59" s="94"/>
      <c r="EY59" s="94"/>
      <c r="EZ59" s="94"/>
      <c r="FA59" s="94"/>
      <c r="FB59" s="94"/>
      <c r="FC59" s="94"/>
      <c r="FD59" s="94"/>
      <c r="FE59" s="94"/>
      <c r="FF59" s="94"/>
      <c r="FG59" s="94"/>
      <c r="FH59" s="94"/>
      <c r="FI59" s="94"/>
      <c r="FJ59" s="94"/>
      <c r="FK59" s="94"/>
      <c r="FL59" s="94"/>
      <c r="FM59" s="94"/>
      <c r="FN59" s="94"/>
      <c r="FO59" s="94"/>
      <c r="FP59" s="94"/>
      <c r="FQ59" s="94"/>
      <c r="FR59" s="94"/>
      <c r="FS59" s="94"/>
      <c r="FT59" s="94"/>
      <c r="FU59" s="94"/>
      <c r="FV59" s="94"/>
      <c r="FW59" s="94"/>
      <c r="FX59" s="94"/>
      <c r="FY59" s="94"/>
      <c r="FZ59" s="94"/>
      <c r="GA59" s="94"/>
      <c r="GB59" s="94"/>
      <c r="GC59" s="94"/>
      <c r="GD59" s="94"/>
      <c r="GE59" s="94"/>
      <c r="GF59" s="94"/>
      <c r="GG59" s="94"/>
      <c r="GH59" s="94"/>
      <c r="GI59" s="94"/>
      <c r="GJ59" s="94"/>
      <c r="GK59" s="94"/>
      <c r="GL59" s="94"/>
      <c r="GM59" s="94"/>
      <c r="GN59" s="94"/>
      <c r="GO59" s="94"/>
      <c r="GP59" s="94"/>
      <c r="GQ59" s="94"/>
      <c r="GR59" s="94"/>
      <c r="GS59" s="94"/>
      <c r="GT59" s="94"/>
      <c r="GU59" s="94"/>
      <c r="GV59" s="94"/>
      <c r="GW59" s="94"/>
      <c r="GX59" s="94"/>
      <c r="GY59" s="94"/>
      <c r="GZ59" s="94"/>
      <c r="HA59" s="94"/>
      <c r="HB59" s="94"/>
      <c r="HC59" s="94"/>
      <c r="HD59" s="94"/>
      <c r="HE59" s="94"/>
      <c r="HF59" s="94"/>
      <c r="HG59" s="94"/>
      <c r="HH59" s="94"/>
      <c r="HI59" s="94"/>
      <c r="HJ59" s="94"/>
      <c r="HK59" s="94"/>
      <c r="HL59" s="94"/>
      <c r="HM59" s="94"/>
      <c r="HN59" s="94"/>
      <c r="HO59" s="94"/>
      <c r="HP59" s="94"/>
      <c r="HQ59" s="94"/>
      <c r="HR59" s="94"/>
      <c r="HS59" s="94"/>
      <c r="HT59" s="94"/>
      <c r="HU59" s="94"/>
      <c r="HV59" s="94"/>
      <c r="HW59" s="94"/>
      <c r="HX59" s="94"/>
      <c r="HY59" s="94"/>
      <c r="HZ59" s="94"/>
      <c r="IA59" s="94"/>
      <c r="IB59" s="94"/>
      <c r="IC59" s="94"/>
      <c r="ID59" s="94"/>
      <c r="IE59" s="94"/>
      <c r="IF59" s="94"/>
      <c r="IG59" s="94"/>
      <c r="IH59" s="94"/>
      <c r="II59" s="94"/>
      <c r="IJ59" s="94"/>
      <c r="IK59" s="94"/>
      <c r="IL59" s="94"/>
      <c r="IM59" s="94"/>
      <c r="IN59" s="94"/>
      <c r="IO59" s="94"/>
      <c r="IP59" s="94"/>
      <c r="IQ59" s="94"/>
      <c r="IR59" s="94"/>
      <c r="IS59" s="94"/>
      <c r="IT59" s="94"/>
      <c r="IU59" s="94"/>
    </row>
    <row r="60" spans="1:255" s="95" customFormat="1" ht="12" customHeight="1" x14ac:dyDescent="0.25">
      <c r="A60" s="87"/>
      <c r="B60" s="119" t="s">
        <v>63</v>
      </c>
      <c r="C60" s="120" t="s">
        <v>73</v>
      </c>
      <c r="D60" s="120">
        <v>100</v>
      </c>
      <c r="E60" s="120" t="s">
        <v>88</v>
      </c>
      <c r="F60" s="121">
        <v>1280</v>
      </c>
      <c r="G60" s="122">
        <f>D60*F60</f>
        <v>128000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94"/>
      <c r="FB60" s="94"/>
      <c r="FC60" s="94"/>
      <c r="FD60" s="94"/>
      <c r="FE60" s="94"/>
      <c r="FF60" s="94"/>
      <c r="FG60" s="94"/>
      <c r="FH60" s="94"/>
      <c r="FI60" s="94"/>
      <c r="FJ60" s="94"/>
      <c r="FK60" s="94"/>
      <c r="FL60" s="94"/>
      <c r="FM60" s="94"/>
      <c r="FN60" s="94"/>
      <c r="FO60" s="94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4"/>
      <c r="GB60" s="94"/>
      <c r="GC60" s="94"/>
      <c r="GD60" s="94"/>
      <c r="GE60" s="94"/>
      <c r="GF60" s="94"/>
      <c r="GG60" s="94"/>
      <c r="GH60" s="94"/>
      <c r="GI60" s="94"/>
      <c r="GJ60" s="94"/>
      <c r="GK60" s="94"/>
      <c r="GL60" s="94"/>
      <c r="GM60" s="94"/>
      <c r="GN60" s="94"/>
      <c r="GO60" s="94"/>
      <c r="GP60" s="94"/>
      <c r="GQ60" s="94"/>
      <c r="GR60" s="94"/>
      <c r="GS60" s="94"/>
      <c r="GT60" s="94"/>
      <c r="GU60" s="94"/>
      <c r="GV60" s="94"/>
      <c r="GW60" s="94"/>
      <c r="GX60" s="94"/>
      <c r="GY60" s="94"/>
      <c r="GZ60" s="94"/>
      <c r="HA60" s="94"/>
      <c r="HB60" s="94"/>
      <c r="HC60" s="94"/>
      <c r="HD60" s="94"/>
      <c r="HE60" s="94"/>
      <c r="HF60" s="94"/>
      <c r="HG60" s="94"/>
      <c r="HH60" s="94"/>
      <c r="HI60" s="94"/>
      <c r="HJ60" s="94"/>
      <c r="HK60" s="94"/>
      <c r="HL60" s="94"/>
      <c r="HM60" s="94"/>
      <c r="HN60" s="94"/>
      <c r="HO60" s="94"/>
      <c r="HP60" s="94"/>
      <c r="HQ60" s="94"/>
      <c r="HR60" s="94"/>
      <c r="HS60" s="94"/>
      <c r="HT60" s="94"/>
      <c r="HU60" s="94"/>
      <c r="HV60" s="94"/>
      <c r="HW60" s="94"/>
      <c r="HX60" s="94"/>
      <c r="HY60" s="94"/>
      <c r="HZ60" s="94"/>
      <c r="IA60" s="94"/>
      <c r="IB60" s="94"/>
      <c r="IC60" s="94"/>
      <c r="ID60" s="94"/>
      <c r="IE60" s="94"/>
      <c r="IF60" s="94"/>
      <c r="IG60" s="94"/>
      <c r="IH60" s="94"/>
      <c r="II60" s="94"/>
      <c r="IJ60" s="94"/>
      <c r="IK60" s="94"/>
      <c r="IL60" s="94"/>
      <c r="IM60" s="94"/>
      <c r="IN60" s="94"/>
      <c r="IO60" s="94"/>
      <c r="IP60" s="94"/>
      <c r="IQ60" s="94"/>
      <c r="IR60" s="94"/>
      <c r="IS60" s="94"/>
      <c r="IT60" s="94"/>
      <c r="IU60" s="94"/>
    </row>
    <row r="61" spans="1:255" s="95" customFormat="1" ht="12" customHeight="1" x14ac:dyDescent="0.25">
      <c r="A61" s="87"/>
      <c r="B61" s="119" t="s">
        <v>89</v>
      </c>
      <c r="C61" s="120" t="s">
        <v>73</v>
      </c>
      <c r="D61" s="120">
        <v>500</v>
      </c>
      <c r="E61" s="120" t="s">
        <v>87</v>
      </c>
      <c r="F61" s="121">
        <v>1600</v>
      </c>
      <c r="G61" s="122">
        <f>D61*F61</f>
        <v>800000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  <c r="EO61" s="94"/>
      <c r="EP61" s="94"/>
      <c r="EQ61" s="94"/>
      <c r="ER61" s="94"/>
      <c r="ES61" s="94"/>
      <c r="ET61" s="94"/>
      <c r="EU61" s="94"/>
      <c r="EV61" s="94"/>
      <c r="EW61" s="94"/>
      <c r="EX61" s="94"/>
      <c r="EY61" s="94"/>
      <c r="EZ61" s="94"/>
      <c r="FA61" s="94"/>
      <c r="FB61" s="94"/>
      <c r="FC61" s="94"/>
      <c r="FD61" s="94"/>
      <c r="FE61" s="94"/>
      <c r="FF61" s="94"/>
      <c r="FG61" s="94"/>
      <c r="FH61" s="94"/>
      <c r="FI61" s="94"/>
      <c r="FJ61" s="94"/>
      <c r="FK61" s="94"/>
      <c r="FL61" s="94"/>
      <c r="FM61" s="94"/>
      <c r="FN61" s="94"/>
      <c r="FO61" s="94"/>
      <c r="FP61" s="94"/>
      <c r="FQ61" s="94"/>
      <c r="FR61" s="94"/>
      <c r="FS61" s="94"/>
      <c r="FT61" s="94"/>
      <c r="FU61" s="94"/>
      <c r="FV61" s="94"/>
      <c r="FW61" s="94"/>
      <c r="FX61" s="94"/>
      <c r="FY61" s="94"/>
      <c r="FZ61" s="94"/>
      <c r="GA61" s="94"/>
      <c r="GB61" s="94"/>
      <c r="GC61" s="94"/>
      <c r="GD61" s="94"/>
      <c r="GE61" s="94"/>
      <c r="GF61" s="94"/>
      <c r="GG61" s="94"/>
      <c r="GH61" s="94"/>
      <c r="GI61" s="94"/>
      <c r="GJ61" s="94"/>
      <c r="GK61" s="94"/>
      <c r="GL61" s="94"/>
      <c r="GM61" s="94"/>
      <c r="GN61" s="94"/>
      <c r="GO61" s="94"/>
      <c r="GP61" s="94"/>
      <c r="GQ61" s="94"/>
      <c r="GR61" s="94"/>
      <c r="GS61" s="94"/>
      <c r="GT61" s="94"/>
      <c r="GU61" s="94"/>
      <c r="GV61" s="94"/>
      <c r="GW61" s="94"/>
      <c r="GX61" s="94"/>
      <c r="GY61" s="94"/>
      <c r="GZ61" s="94"/>
      <c r="HA61" s="94"/>
      <c r="HB61" s="94"/>
      <c r="HC61" s="94"/>
      <c r="HD61" s="94"/>
      <c r="HE61" s="94"/>
      <c r="HF61" s="94"/>
      <c r="HG61" s="94"/>
      <c r="HH61" s="94"/>
      <c r="HI61" s="94"/>
      <c r="HJ61" s="94"/>
      <c r="HK61" s="94"/>
      <c r="HL61" s="94"/>
      <c r="HM61" s="94"/>
      <c r="HN61" s="94"/>
      <c r="HO61" s="94"/>
      <c r="HP61" s="94"/>
      <c r="HQ61" s="94"/>
      <c r="HR61" s="94"/>
      <c r="HS61" s="94"/>
      <c r="HT61" s="94"/>
      <c r="HU61" s="94"/>
      <c r="HV61" s="94"/>
      <c r="HW61" s="94"/>
      <c r="HX61" s="94"/>
      <c r="HY61" s="94"/>
      <c r="HZ61" s="94"/>
      <c r="IA61" s="94"/>
      <c r="IB61" s="94"/>
      <c r="IC61" s="94"/>
      <c r="ID61" s="94"/>
      <c r="IE61" s="94"/>
      <c r="IF61" s="94"/>
      <c r="IG61" s="94"/>
      <c r="IH61" s="94"/>
      <c r="II61" s="94"/>
      <c r="IJ61" s="94"/>
      <c r="IK61" s="94"/>
      <c r="IL61" s="94"/>
      <c r="IM61" s="94"/>
      <c r="IN61" s="94"/>
      <c r="IO61" s="94"/>
      <c r="IP61" s="94"/>
      <c r="IQ61" s="94"/>
      <c r="IR61" s="94"/>
      <c r="IS61" s="94"/>
      <c r="IT61" s="94"/>
      <c r="IU61" s="94"/>
    </row>
    <row r="62" spans="1:255" s="95" customFormat="1" ht="12" customHeight="1" x14ac:dyDescent="0.25">
      <c r="A62" s="87"/>
      <c r="B62" s="119" t="s">
        <v>92</v>
      </c>
      <c r="C62" s="120" t="s">
        <v>73</v>
      </c>
      <c r="D62" s="120">
        <v>300</v>
      </c>
      <c r="E62" s="120" t="s">
        <v>128</v>
      </c>
      <c r="F62" s="121">
        <v>1980</v>
      </c>
      <c r="G62" s="122">
        <f>D62*F62</f>
        <v>594000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94"/>
      <c r="FB62" s="94"/>
      <c r="FC62" s="94"/>
      <c r="FD62" s="94"/>
      <c r="FE62" s="94"/>
      <c r="FF62" s="94"/>
      <c r="FG62" s="94"/>
      <c r="FH62" s="94"/>
      <c r="FI62" s="94"/>
      <c r="FJ62" s="94"/>
      <c r="FK62" s="94"/>
      <c r="FL62" s="94"/>
      <c r="FM62" s="94"/>
      <c r="FN62" s="94"/>
      <c r="FO62" s="94"/>
      <c r="FP62" s="94"/>
      <c r="FQ62" s="94"/>
      <c r="FR62" s="94"/>
      <c r="FS62" s="94"/>
      <c r="FT62" s="94"/>
      <c r="FU62" s="94"/>
      <c r="FV62" s="94"/>
      <c r="FW62" s="94"/>
      <c r="FX62" s="94"/>
      <c r="FY62" s="94"/>
      <c r="FZ62" s="94"/>
      <c r="GA62" s="94"/>
      <c r="GB62" s="94"/>
      <c r="GC62" s="94"/>
      <c r="GD62" s="94"/>
      <c r="GE62" s="94"/>
      <c r="GF62" s="94"/>
      <c r="GG62" s="94"/>
      <c r="GH62" s="94"/>
      <c r="GI62" s="94"/>
      <c r="GJ62" s="94"/>
      <c r="GK62" s="94"/>
      <c r="GL62" s="94"/>
      <c r="GM62" s="94"/>
      <c r="GN62" s="94"/>
      <c r="GO62" s="94"/>
      <c r="GP62" s="94"/>
      <c r="GQ62" s="94"/>
      <c r="GR62" s="94"/>
      <c r="GS62" s="94"/>
      <c r="GT62" s="94"/>
      <c r="GU62" s="94"/>
      <c r="GV62" s="94"/>
      <c r="GW62" s="94"/>
      <c r="GX62" s="94"/>
      <c r="GY62" s="94"/>
      <c r="GZ62" s="94"/>
      <c r="HA62" s="94"/>
      <c r="HB62" s="94"/>
      <c r="HC62" s="94"/>
      <c r="HD62" s="94"/>
      <c r="HE62" s="94"/>
      <c r="HF62" s="94"/>
      <c r="HG62" s="94"/>
      <c r="HH62" s="94"/>
      <c r="HI62" s="94"/>
      <c r="HJ62" s="94"/>
      <c r="HK62" s="94"/>
      <c r="HL62" s="94"/>
      <c r="HM62" s="94"/>
      <c r="HN62" s="94"/>
      <c r="HO62" s="94"/>
      <c r="HP62" s="94"/>
      <c r="HQ62" s="94"/>
      <c r="HR62" s="94"/>
      <c r="HS62" s="94"/>
      <c r="HT62" s="94"/>
      <c r="HU62" s="94"/>
      <c r="HV62" s="94"/>
      <c r="HW62" s="94"/>
      <c r="HX62" s="94"/>
      <c r="HY62" s="94"/>
      <c r="HZ62" s="94"/>
      <c r="IA62" s="94"/>
      <c r="IB62" s="94"/>
      <c r="IC62" s="94"/>
      <c r="ID62" s="94"/>
      <c r="IE62" s="94"/>
      <c r="IF62" s="94"/>
      <c r="IG62" s="94"/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</row>
    <row r="63" spans="1:255" s="95" customFormat="1" ht="12" customHeight="1" x14ac:dyDescent="0.25">
      <c r="A63" s="87"/>
      <c r="B63" s="119" t="s">
        <v>117</v>
      </c>
      <c r="C63" s="120" t="s">
        <v>73</v>
      </c>
      <c r="D63" s="120">
        <v>200</v>
      </c>
      <c r="E63" s="120" t="s">
        <v>84</v>
      </c>
      <c r="F63" s="121">
        <v>930</v>
      </c>
      <c r="G63" s="122">
        <f>D63*F63</f>
        <v>186000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</row>
    <row r="64" spans="1:255" s="95" customFormat="1" ht="12" customHeight="1" x14ac:dyDescent="0.25">
      <c r="A64" s="87"/>
      <c r="B64" s="127" t="s">
        <v>64</v>
      </c>
      <c r="C64" s="120"/>
      <c r="D64" s="120"/>
      <c r="E64" s="120"/>
      <c r="F64" s="121"/>
      <c r="G64" s="122" t="s">
        <v>61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  <c r="EO64" s="94"/>
      <c r="EP64" s="94"/>
      <c r="EQ64" s="94"/>
      <c r="ER64" s="94"/>
      <c r="ES64" s="94"/>
      <c r="ET64" s="94"/>
      <c r="EU64" s="94"/>
      <c r="EV64" s="94"/>
      <c r="EW64" s="94"/>
      <c r="EX64" s="94"/>
      <c r="EY64" s="94"/>
      <c r="EZ64" s="94"/>
      <c r="FA64" s="94"/>
      <c r="FB64" s="94"/>
      <c r="FC64" s="94"/>
      <c r="FD64" s="94"/>
      <c r="FE64" s="94"/>
      <c r="FF64" s="94"/>
      <c r="FG64" s="94"/>
      <c r="FH64" s="94"/>
      <c r="FI64" s="94"/>
      <c r="FJ64" s="94"/>
      <c r="FK64" s="94"/>
      <c r="FL64" s="94"/>
      <c r="FM64" s="94"/>
      <c r="FN64" s="94"/>
      <c r="FO64" s="94"/>
      <c r="FP64" s="94"/>
      <c r="FQ64" s="94"/>
      <c r="FR64" s="94"/>
      <c r="FS64" s="94"/>
      <c r="FT64" s="94"/>
      <c r="FU64" s="94"/>
      <c r="FV64" s="94"/>
      <c r="FW64" s="94"/>
      <c r="FX64" s="94"/>
      <c r="FY64" s="94"/>
      <c r="FZ64" s="94"/>
      <c r="GA64" s="94"/>
      <c r="GB64" s="94"/>
      <c r="GC64" s="94"/>
      <c r="GD64" s="94"/>
      <c r="GE64" s="94"/>
      <c r="GF64" s="94"/>
      <c r="GG64" s="94"/>
      <c r="GH64" s="94"/>
      <c r="GI64" s="94"/>
      <c r="GJ64" s="94"/>
      <c r="GK64" s="94"/>
      <c r="GL64" s="94"/>
      <c r="GM64" s="94"/>
      <c r="GN64" s="94"/>
      <c r="GO64" s="94"/>
      <c r="GP64" s="94"/>
      <c r="GQ64" s="94"/>
      <c r="GR64" s="94"/>
      <c r="GS64" s="94"/>
      <c r="GT64" s="94"/>
      <c r="GU64" s="94"/>
      <c r="GV64" s="94"/>
      <c r="GW64" s="94"/>
      <c r="GX64" s="94"/>
      <c r="GY64" s="94"/>
      <c r="GZ64" s="94"/>
      <c r="HA64" s="94"/>
      <c r="HB64" s="94"/>
      <c r="HC64" s="94"/>
      <c r="HD64" s="94"/>
      <c r="HE64" s="94"/>
      <c r="HF64" s="94"/>
      <c r="HG64" s="94"/>
      <c r="HH64" s="94"/>
      <c r="HI64" s="94"/>
      <c r="HJ64" s="94"/>
      <c r="HK64" s="94"/>
      <c r="HL64" s="94"/>
      <c r="HM64" s="94"/>
      <c r="HN64" s="94"/>
      <c r="HO64" s="94"/>
      <c r="HP64" s="94"/>
      <c r="HQ64" s="94"/>
      <c r="HR64" s="94"/>
      <c r="HS64" s="94"/>
      <c r="HT64" s="94"/>
      <c r="HU64" s="94"/>
      <c r="HV64" s="94"/>
      <c r="HW64" s="94"/>
      <c r="HX64" s="94"/>
      <c r="HY64" s="94"/>
      <c r="HZ64" s="94"/>
      <c r="IA64" s="94"/>
      <c r="IB64" s="94"/>
      <c r="IC64" s="94"/>
      <c r="ID64" s="94"/>
      <c r="IE64" s="94"/>
      <c r="IF64" s="94"/>
      <c r="IG64" s="94"/>
      <c r="IH64" s="94"/>
      <c r="II64" s="94"/>
      <c r="IJ64" s="94"/>
      <c r="IK64" s="94"/>
      <c r="IL64" s="94"/>
      <c r="IM64" s="94"/>
      <c r="IN64" s="94"/>
      <c r="IO64" s="94"/>
      <c r="IP64" s="94"/>
      <c r="IQ64" s="94"/>
      <c r="IR64" s="94"/>
      <c r="IS64" s="94"/>
      <c r="IT64" s="94"/>
      <c r="IU64" s="94"/>
    </row>
    <row r="65" spans="1:255" s="95" customFormat="1" ht="12" customHeight="1" x14ac:dyDescent="0.25">
      <c r="A65" s="87"/>
      <c r="B65" s="119" t="s">
        <v>132</v>
      </c>
      <c r="C65" s="120" t="s">
        <v>106</v>
      </c>
      <c r="D65" s="120">
        <v>1</v>
      </c>
      <c r="E65" s="120" t="s">
        <v>84</v>
      </c>
      <c r="F65" s="121">
        <v>51000</v>
      </c>
      <c r="G65" s="122">
        <f>D65*F65</f>
        <v>51000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94"/>
      <c r="FB65" s="94"/>
      <c r="FC65" s="94"/>
      <c r="FD65" s="94"/>
      <c r="FE65" s="94"/>
      <c r="FF65" s="94"/>
      <c r="FG65" s="94"/>
      <c r="FH65" s="94"/>
      <c r="FI65" s="94"/>
      <c r="FJ65" s="94"/>
      <c r="FK65" s="94"/>
      <c r="FL65" s="94"/>
      <c r="FM65" s="94"/>
      <c r="FN65" s="94"/>
      <c r="FO65" s="94"/>
      <c r="FP65" s="94"/>
      <c r="FQ65" s="94"/>
      <c r="FR65" s="94"/>
      <c r="FS65" s="94"/>
      <c r="FT65" s="94"/>
      <c r="FU65" s="94"/>
      <c r="FV65" s="94"/>
      <c r="FW65" s="94"/>
      <c r="FX65" s="94"/>
      <c r="FY65" s="94"/>
      <c r="FZ65" s="94"/>
      <c r="GA65" s="94"/>
      <c r="GB65" s="94"/>
      <c r="GC65" s="94"/>
      <c r="GD65" s="94"/>
      <c r="GE65" s="94"/>
      <c r="GF65" s="94"/>
      <c r="GG65" s="94"/>
      <c r="GH65" s="94"/>
      <c r="GI65" s="94"/>
      <c r="GJ65" s="94"/>
      <c r="GK65" s="94"/>
      <c r="GL65" s="94"/>
      <c r="GM65" s="94"/>
      <c r="GN65" s="94"/>
      <c r="GO65" s="94"/>
      <c r="GP65" s="94"/>
      <c r="GQ65" s="94"/>
      <c r="GR65" s="94"/>
      <c r="GS65" s="94"/>
      <c r="GT65" s="94"/>
      <c r="GU65" s="94"/>
      <c r="GV65" s="94"/>
      <c r="GW65" s="94"/>
      <c r="GX65" s="94"/>
      <c r="GY65" s="94"/>
      <c r="GZ65" s="94"/>
      <c r="HA65" s="94"/>
      <c r="HB65" s="94"/>
      <c r="HC65" s="94"/>
      <c r="HD65" s="94"/>
      <c r="HE65" s="94"/>
      <c r="HF65" s="94"/>
      <c r="HG65" s="94"/>
      <c r="HH65" s="94"/>
      <c r="HI65" s="94"/>
      <c r="HJ65" s="94"/>
      <c r="HK65" s="94"/>
      <c r="HL65" s="94"/>
      <c r="HM65" s="94"/>
      <c r="HN65" s="94"/>
      <c r="HO65" s="94"/>
      <c r="HP65" s="94"/>
      <c r="HQ65" s="94"/>
      <c r="HR65" s="94"/>
      <c r="HS65" s="94"/>
      <c r="HT65" s="94"/>
      <c r="HU65" s="94"/>
      <c r="HV65" s="94"/>
      <c r="HW65" s="94"/>
      <c r="HX65" s="94"/>
      <c r="HY65" s="94"/>
      <c r="HZ65" s="94"/>
      <c r="IA65" s="94"/>
      <c r="IB65" s="94"/>
      <c r="IC65" s="94"/>
      <c r="ID65" s="94"/>
      <c r="IE65" s="94"/>
      <c r="IF65" s="94"/>
      <c r="IG65" s="94"/>
      <c r="IH65" s="94"/>
      <c r="II65" s="94"/>
      <c r="IJ65" s="94"/>
      <c r="IK65" s="94"/>
      <c r="IL65" s="94"/>
      <c r="IM65" s="94"/>
      <c r="IN65" s="94"/>
      <c r="IO65" s="94"/>
      <c r="IP65" s="94"/>
      <c r="IQ65" s="94"/>
      <c r="IR65" s="94"/>
      <c r="IS65" s="94"/>
      <c r="IT65" s="94"/>
      <c r="IU65" s="94"/>
    </row>
    <row r="66" spans="1:255" s="95" customFormat="1" ht="12" customHeight="1" x14ac:dyDescent="0.25">
      <c r="A66" s="87"/>
      <c r="B66" s="119" t="s">
        <v>115</v>
      </c>
      <c r="C66" s="120" t="s">
        <v>106</v>
      </c>
      <c r="D66" s="120">
        <v>0.5</v>
      </c>
      <c r="E66" s="120" t="s">
        <v>84</v>
      </c>
      <c r="F66" s="121">
        <v>23160</v>
      </c>
      <c r="G66" s="122">
        <f>D66*F66</f>
        <v>11580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4"/>
      <c r="FF66" s="94"/>
      <c r="FG66" s="94"/>
      <c r="FH66" s="94"/>
      <c r="FI66" s="94"/>
      <c r="FJ66" s="94"/>
      <c r="FK66" s="94"/>
      <c r="FL66" s="94"/>
      <c r="FM66" s="94"/>
      <c r="FN66" s="94"/>
      <c r="FO66" s="94"/>
      <c r="FP66" s="94"/>
      <c r="FQ66" s="94"/>
      <c r="FR66" s="94"/>
      <c r="FS66" s="94"/>
      <c r="FT66" s="94"/>
      <c r="FU66" s="94"/>
      <c r="FV66" s="94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</row>
    <row r="67" spans="1:255" s="95" customFormat="1" ht="12" customHeight="1" x14ac:dyDescent="0.25">
      <c r="A67" s="87"/>
      <c r="B67" s="119" t="s">
        <v>83</v>
      </c>
      <c r="C67" s="120" t="s">
        <v>73</v>
      </c>
      <c r="D67" s="120">
        <v>0.5</v>
      </c>
      <c r="E67" s="120" t="s">
        <v>102</v>
      </c>
      <c r="F67" s="121">
        <v>22000</v>
      </c>
      <c r="G67" s="122">
        <f>D67*F67</f>
        <v>11000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94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94"/>
      <c r="GI67" s="94"/>
      <c r="GJ67" s="94"/>
      <c r="GK67" s="94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94"/>
      <c r="GW67" s="94"/>
      <c r="GX67" s="94"/>
      <c r="GY67" s="94"/>
      <c r="GZ67" s="94"/>
      <c r="HA67" s="94"/>
      <c r="HB67" s="94"/>
      <c r="HC67" s="94"/>
      <c r="HD67" s="94"/>
      <c r="HE67" s="94"/>
      <c r="HF67" s="94"/>
      <c r="HG67" s="94"/>
      <c r="HH67" s="94"/>
      <c r="HI67" s="94"/>
      <c r="HJ67" s="94"/>
      <c r="HK67" s="94"/>
      <c r="HL67" s="94"/>
      <c r="HM67" s="94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94"/>
      <c r="HY67" s="94"/>
      <c r="HZ67" s="94"/>
      <c r="IA67" s="94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</row>
    <row r="68" spans="1:255" s="95" customFormat="1" ht="12" customHeight="1" x14ac:dyDescent="0.25">
      <c r="A68" s="87"/>
      <c r="B68" s="119" t="s">
        <v>108</v>
      </c>
      <c r="C68" s="120" t="s">
        <v>106</v>
      </c>
      <c r="D68" s="120">
        <v>0.25</v>
      </c>
      <c r="E68" s="120" t="s">
        <v>102</v>
      </c>
      <c r="F68" s="121">
        <v>30288</v>
      </c>
      <c r="G68" s="122">
        <f t="shared" ref="G68:G71" si="3">D68*F68</f>
        <v>7572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94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94"/>
      <c r="GI68" s="94"/>
      <c r="GJ68" s="94"/>
      <c r="GK68" s="94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94"/>
      <c r="GW68" s="94"/>
      <c r="GX68" s="94"/>
      <c r="GY68" s="94"/>
      <c r="GZ68" s="94"/>
      <c r="HA68" s="94"/>
      <c r="HB68" s="94"/>
      <c r="HC68" s="94"/>
      <c r="HD68" s="94"/>
      <c r="HE68" s="94"/>
      <c r="HF68" s="94"/>
      <c r="HG68" s="94"/>
      <c r="HH68" s="94"/>
      <c r="HI68" s="94"/>
      <c r="HJ68" s="94"/>
      <c r="HK68" s="94"/>
      <c r="HL68" s="94"/>
      <c r="HM68" s="94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94"/>
      <c r="HY68" s="94"/>
      <c r="HZ68" s="94"/>
      <c r="IA68" s="94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</row>
    <row r="69" spans="1:255" s="95" customFormat="1" ht="12" customHeight="1" x14ac:dyDescent="0.25">
      <c r="A69" s="87"/>
      <c r="B69" s="119" t="s">
        <v>83</v>
      </c>
      <c r="C69" s="120" t="s">
        <v>73</v>
      </c>
      <c r="D69" s="120">
        <v>0.5</v>
      </c>
      <c r="E69" s="120" t="s">
        <v>102</v>
      </c>
      <c r="F69" s="121">
        <v>22000</v>
      </c>
      <c r="G69" s="122">
        <f t="shared" si="3"/>
        <v>11000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  <c r="EM69" s="94"/>
      <c r="EN69" s="94"/>
      <c r="EO69" s="94"/>
      <c r="EP69" s="94"/>
      <c r="EQ69" s="94"/>
      <c r="ER69" s="94"/>
      <c r="ES69" s="94"/>
      <c r="ET69" s="94"/>
      <c r="EU69" s="94"/>
      <c r="EV69" s="94"/>
      <c r="EW69" s="94"/>
      <c r="EX69" s="94"/>
      <c r="EY69" s="94"/>
      <c r="EZ69" s="94"/>
      <c r="FA69" s="94"/>
      <c r="FB69" s="94"/>
      <c r="FC69" s="94"/>
      <c r="FD69" s="94"/>
      <c r="FE69" s="94"/>
      <c r="FF69" s="94"/>
      <c r="FG69" s="94"/>
      <c r="FH69" s="94"/>
      <c r="FI69" s="94"/>
      <c r="FJ69" s="94"/>
      <c r="FK69" s="94"/>
      <c r="FL69" s="94"/>
      <c r="FM69" s="94"/>
      <c r="FN69" s="94"/>
      <c r="FO69" s="94"/>
      <c r="FP69" s="94"/>
      <c r="FQ69" s="94"/>
      <c r="FR69" s="94"/>
      <c r="FS69" s="94"/>
      <c r="FT69" s="94"/>
      <c r="FU69" s="94"/>
      <c r="FV69" s="94"/>
      <c r="FW69" s="94"/>
      <c r="FX69" s="94"/>
      <c r="FY69" s="94"/>
      <c r="FZ69" s="94"/>
      <c r="GA69" s="94"/>
      <c r="GB69" s="94"/>
      <c r="GC69" s="94"/>
      <c r="GD69" s="94"/>
      <c r="GE69" s="94"/>
      <c r="GF69" s="94"/>
      <c r="GG69" s="94"/>
      <c r="GH69" s="94"/>
      <c r="GI69" s="94"/>
      <c r="GJ69" s="94"/>
      <c r="GK69" s="94"/>
      <c r="GL69" s="94"/>
      <c r="GM69" s="94"/>
      <c r="GN69" s="94"/>
      <c r="GO69" s="94"/>
      <c r="GP69" s="94"/>
      <c r="GQ69" s="94"/>
      <c r="GR69" s="94"/>
      <c r="GS69" s="94"/>
      <c r="GT69" s="94"/>
      <c r="GU69" s="94"/>
      <c r="GV69" s="94"/>
      <c r="GW69" s="94"/>
      <c r="GX69" s="94"/>
      <c r="GY69" s="94"/>
      <c r="GZ69" s="94"/>
      <c r="HA69" s="94"/>
      <c r="HB69" s="94"/>
      <c r="HC69" s="94"/>
      <c r="HD69" s="94"/>
      <c r="HE69" s="94"/>
      <c r="HF69" s="94"/>
      <c r="HG69" s="94"/>
      <c r="HH69" s="94"/>
      <c r="HI69" s="94"/>
      <c r="HJ69" s="94"/>
      <c r="HK69" s="94"/>
      <c r="HL69" s="94"/>
      <c r="HM69" s="94"/>
      <c r="HN69" s="94"/>
      <c r="HO69" s="94"/>
      <c r="HP69" s="94"/>
      <c r="HQ69" s="94"/>
      <c r="HR69" s="94"/>
      <c r="HS69" s="94"/>
      <c r="HT69" s="94"/>
      <c r="HU69" s="94"/>
      <c r="HV69" s="94"/>
      <c r="HW69" s="94"/>
      <c r="HX69" s="94"/>
      <c r="HY69" s="94"/>
      <c r="HZ69" s="94"/>
      <c r="IA69" s="94"/>
      <c r="IB69" s="94"/>
      <c r="IC69" s="94"/>
      <c r="ID69" s="94"/>
      <c r="IE69" s="94"/>
      <c r="IF69" s="94"/>
      <c r="IG69" s="94"/>
      <c r="IH69" s="94"/>
      <c r="II69" s="94"/>
      <c r="IJ69" s="94"/>
      <c r="IK69" s="94"/>
      <c r="IL69" s="94"/>
      <c r="IM69" s="94"/>
      <c r="IN69" s="94"/>
      <c r="IO69" s="94"/>
      <c r="IP69" s="94"/>
      <c r="IQ69" s="94"/>
      <c r="IR69" s="94"/>
      <c r="IS69" s="94"/>
      <c r="IT69" s="94"/>
      <c r="IU69" s="94"/>
    </row>
    <row r="70" spans="1:255" s="95" customFormat="1" ht="12" customHeight="1" x14ac:dyDescent="0.25">
      <c r="A70" s="87"/>
      <c r="B70" s="119" t="s">
        <v>130</v>
      </c>
      <c r="C70" s="120" t="s">
        <v>106</v>
      </c>
      <c r="D70" s="120">
        <v>0.17</v>
      </c>
      <c r="E70" s="120" t="s">
        <v>123</v>
      </c>
      <c r="F70" s="121">
        <v>108156</v>
      </c>
      <c r="G70" s="122">
        <f t="shared" si="3"/>
        <v>18386.52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4"/>
      <c r="FX70" s="94"/>
      <c r="FY70" s="94"/>
      <c r="FZ70" s="94"/>
      <c r="GA70" s="94"/>
      <c r="GB70" s="94"/>
      <c r="GC70" s="94"/>
      <c r="GD70" s="94"/>
      <c r="GE70" s="94"/>
      <c r="GF70" s="94"/>
      <c r="GG70" s="94"/>
      <c r="GH70" s="94"/>
      <c r="GI70" s="94"/>
      <c r="GJ70" s="94"/>
      <c r="GK70" s="94"/>
      <c r="GL70" s="94"/>
      <c r="GM70" s="94"/>
      <c r="GN70" s="94"/>
      <c r="GO70" s="94"/>
      <c r="GP70" s="94"/>
      <c r="GQ70" s="94"/>
      <c r="GR70" s="94"/>
      <c r="GS70" s="94"/>
      <c r="GT70" s="94"/>
      <c r="GU70" s="94"/>
      <c r="GV70" s="94"/>
      <c r="GW70" s="94"/>
      <c r="GX70" s="94"/>
      <c r="GY70" s="94"/>
      <c r="GZ70" s="94"/>
      <c r="HA70" s="94"/>
      <c r="HB70" s="94"/>
      <c r="HC70" s="94"/>
      <c r="HD70" s="94"/>
      <c r="HE70" s="94"/>
      <c r="HF70" s="94"/>
      <c r="HG70" s="94"/>
      <c r="HH70" s="94"/>
      <c r="HI70" s="94"/>
      <c r="HJ70" s="94"/>
      <c r="HK70" s="94"/>
      <c r="HL70" s="94"/>
      <c r="HM70" s="94"/>
      <c r="HN70" s="94"/>
      <c r="HO70" s="94"/>
      <c r="HP70" s="94"/>
      <c r="HQ70" s="94"/>
      <c r="HR70" s="94"/>
      <c r="HS70" s="94"/>
      <c r="HT70" s="94"/>
      <c r="HU70" s="94"/>
      <c r="HV70" s="94"/>
      <c r="HW70" s="94"/>
      <c r="HX70" s="94"/>
      <c r="HY70" s="94"/>
      <c r="HZ70" s="94"/>
      <c r="IA70" s="94"/>
      <c r="IB70" s="94"/>
      <c r="IC70" s="94"/>
      <c r="ID70" s="94"/>
      <c r="IE70" s="94"/>
      <c r="IF70" s="94"/>
      <c r="IG70" s="94"/>
      <c r="IH70" s="94"/>
      <c r="II70" s="94"/>
      <c r="IJ70" s="94"/>
      <c r="IK70" s="94"/>
      <c r="IL70" s="94"/>
      <c r="IM70" s="94"/>
      <c r="IN70" s="94"/>
      <c r="IO70" s="94"/>
      <c r="IP70" s="94"/>
      <c r="IQ70" s="94"/>
      <c r="IR70" s="94"/>
      <c r="IS70" s="94"/>
      <c r="IT70" s="94"/>
      <c r="IU70" s="94"/>
    </row>
    <row r="71" spans="1:255" s="95" customFormat="1" ht="12" customHeight="1" x14ac:dyDescent="0.25">
      <c r="A71" s="87"/>
      <c r="B71" s="119" t="s">
        <v>115</v>
      </c>
      <c r="C71" s="120" t="s">
        <v>106</v>
      </c>
      <c r="D71" s="120">
        <v>0.5</v>
      </c>
      <c r="E71" s="120" t="s">
        <v>123</v>
      </c>
      <c r="F71" s="121">
        <v>25000</v>
      </c>
      <c r="G71" s="122">
        <f t="shared" si="3"/>
        <v>12500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4"/>
      <c r="FE71" s="94"/>
      <c r="FF71" s="94"/>
      <c r="FG71" s="94"/>
      <c r="FH71" s="94"/>
      <c r="FI71" s="94"/>
      <c r="FJ71" s="94"/>
      <c r="FK71" s="94"/>
      <c r="FL71" s="94"/>
      <c r="FM71" s="94"/>
      <c r="FN71" s="94"/>
      <c r="FO71" s="94"/>
      <c r="FP71" s="94"/>
      <c r="FQ71" s="94"/>
      <c r="FR71" s="94"/>
      <c r="FS71" s="94"/>
      <c r="FT71" s="94"/>
      <c r="FU71" s="94"/>
      <c r="FV71" s="94"/>
      <c r="FW71" s="94"/>
      <c r="FX71" s="94"/>
      <c r="FY71" s="94"/>
      <c r="FZ71" s="94"/>
      <c r="GA71" s="94"/>
      <c r="GB71" s="94"/>
      <c r="GC71" s="94"/>
      <c r="GD71" s="94"/>
      <c r="GE71" s="94"/>
      <c r="GF71" s="94"/>
      <c r="GG71" s="94"/>
      <c r="GH71" s="94"/>
      <c r="GI71" s="94"/>
      <c r="GJ71" s="94"/>
      <c r="GK71" s="94"/>
      <c r="GL71" s="94"/>
      <c r="GM71" s="94"/>
      <c r="GN71" s="94"/>
      <c r="GO71" s="94"/>
      <c r="GP71" s="94"/>
      <c r="GQ71" s="94"/>
      <c r="GR71" s="94"/>
      <c r="GS71" s="94"/>
      <c r="GT71" s="94"/>
      <c r="GU71" s="94"/>
      <c r="GV71" s="94"/>
      <c r="GW71" s="94"/>
      <c r="GX71" s="94"/>
      <c r="GY71" s="94"/>
      <c r="GZ71" s="94"/>
      <c r="HA71" s="94"/>
      <c r="HB71" s="94"/>
      <c r="HC71" s="94"/>
      <c r="HD71" s="94"/>
      <c r="HE71" s="94"/>
      <c r="HF71" s="94"/>
      <c r="HG71" s="94"/>
      <c r="HH71" s="94"/>
      <c r="HI71" s="94"/>
      <c r="HJ71" s="94"/>
      <c r="HK71" s="94"/>
      <c r="HL71" s="94"/>
      <c r="HM71" s="94"/>
      <c r="HN71" s="94"/>
      <c r="HO71" s="94"/>
      <c r="HP71" s="94"/>
      <c r="HQ71" s="94"/>
      <c r="HR71" s="94"/>
      <c r="HS71" s="94"/>
      <c r="HT71" s="94"/>
      <c r="HU71" s="94"/>
      <c r="HV71" s="94"/>
      <c r="HW71" s="94"/>
      <c r="HX71" s="94"/>
      <c r="HY71" s="94"/>
      <c r="HZ71" s="94"/>
      <c r="IA71" s="94"/>
      <c r="IB71" s="94"/>
      <c r="IC71" s="94"/>
      <c r="ID71" s="94"/>
      <c r="IE71" s="94"/>
      <c r="IF71" s="94"/>
      <c r="IG71" s="94"/>
      <c r="IH71" s="94"/>
      <c r="II71" s="94"/>
      <c r="IJ71" s="94"/>
      <c r="IK71" s="94"/>
      <c r="IL71" s="94"/>
      <c r="IM71" s="94"/>
      <c r="IN71" s="94"/>
      <c r="IO71" s="94"/>
      <c r="IP71" s="94"/>
      <c r="IQ71" s="94"/>
      <c r="IR71" s="94"/>
      <c r="IS71" s="94"/>
      <c r="IT71" s="94"/>
      <c r="IU71" s="94"/>
    </row>
    <row r="72" spans="1:255" s="95" customFormat="1" ht="12" customHeight="1" x14ac:dyDescent="0.25">
      <c r="A72" s="87"/>
      <c r="B72" s="119" t="s">
        <v>90</v>
      </c>
      <c r="C72" s="120"/>
      <c r="D72" s="120"/>
      <c r="E72" s="120"/>
      <c r="F72" s="121"/>
      <c r="G72" s="122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  <c r="EO72" s="94"/>
      <c r="EP72" s="94"/>
      <c r="EQ72" s="94"/>
      <c r="ER72" s="94"/>
      <c r="ES72" s="94"/>
      <c r="ET72" s="94"/>
      <c r="EU72" s="94"/>
      <c r="EV72" s="94"/>
      <c r="EW72" s="94"/>
      <c r="EX72" s="94"/>
      <c r="EY72" s="94"/>
      <c r="EZ72" s="94"/>
      <c r="FA72" s="94"/>
      <c r="FB72" s="94"/>
      <c r="FC72" s="94"/>
      <c r="FD72" s="94"/>
      <c r="FE72" s="94"/>
      <c r="FF72" s="94"/>
      <c r="FG72" s="94"/>
      <c r="FH72" s="94"/>
      <c r="FI72" s="94"/>
      <c r="FJ72" s="94"/>
      <c r="FK72" s="94"/>
      <c r="FL72" s="94"/>
      <c r="FM72" s="94"/>
      <c r="FN72" s="94"/>
      <c r="FO72" s="94"/>
      <c r="FP72" s="94"/>
      <c r="FQ72" s="94"/>
      <c r="FR72" s="94"/>
      <c r="FS72" s="94"/>
      <c r="FT72" s="94"/>
      <c r="FU72" s="94"/>
      <c r="FV72" s="94"/>
      <c r="FW72" s="94"/>
      <c r="FX72" s="94"/>
      <c r="FY72" s="94"/>
      <c r="FZ72" s="94"/>
      <c r="GA72" s="94"/>
      <c r="GB72" s="94"/>
      <c r="GC72" s="94"/>
      <c r="GD72" s="94"/>
      <c r="GE72" s="94"/>
      <c r="GF72" s="94"/>
      <c r="GG72" s="94"/>
      <c r="GH72" s="94"/>
      <c r="GI72" s="94"/>
      <c r="GJ72" s="94"/>
      <c r="GK72" s="94"/>
      <c r="GL72" s="94"/>
      <c r="GM72" s="94"/>
      <c r="GN72" s="94"/>
      <c r="GO72" s="94"/>
      <c r="GP72" s="94"/>
      <c r="GQ72" s="94"/>
      <c r="GR72" s="94"/>
      <c r="GS72" s="94"/>
      <c r="GT72" s="94"/>
      <c r="GU72" s="94"/>
      <c r="GV72" s="94"/>
      <c r="GW72" s="94"/>
      <c r="GX72" s="94"/>
      <c r="GY72" s="94"/>
      <c r="GZ72" s="94"/>
      <c r="HA72" s="94"/>
      <c r="HB72" s="94"/>
      <c r="HC72" s="94"/>
      <c r="HD72" s="94"/>
      <c r="HE72" s="94"/>
      <c r="HF72" s="94"/>
      <c r="HG72" s="94"/>
      <c r="HH72" s="94"/>
      <c r="HI72" s="94"/>
      <c r="HJ72" s="94"/>
      <c r="HK72" s="94"/>
      <c r="HL72" s="94"/>
      <c r="HM72" s="94"/>
      <c r="HN72" s="94"/>
      <c r="HO72" s="94"/>
      <c r="HP72" s="94"/>
      <c r="HQ72" s="94"/>
      <c r="HR72" s="94"/>
      <c r="HS72" s="94"/>
      <c r="HT72" s="94"/>
      <c r="HU72" s="94"/>
      <c r="HV72" s="94"/>
      <c r="HW72" s="94"/>
      <c r="HX72" s="94"/>
      <c r="HY72" s="94"/>
      <c r="HZ72" s="94"/>
      <c r="IA72" s="94"/>
      <c r="IB72" s="94"/>
      <c r="IC72" s="94"/>
      <c r="ID72" s="94"/>
      <c r="IE72" s="94"/>
      <c r="IF72" s="94"/>
      <c r="IG72" s="94"/>
      <c r="IH72" s="94"/>
      <c r="II72" s="94"/>
      <c r="IJ72" s="94"/>
      <c r="IK72" s="94"/>
      <c r="IL72" s="94"/>
      <c r="IM72" s="94"/>
      <c r="IN72" s="94"/>
      <c r="IO72" s="94"/>
      <c r="IP72" s="94"/>
      <c r="IQ72" s="94"/>
      <c r="IR72" s="94"/>
      <c r="IS72" s="94"/>
      <c r="IT72" s="94"/>
      <c r="IU72" s="94"/>
    </row>
    <row r="73" spans="1:255" s="95" customFormat="1" ht="12" customHeight="1" x14ac:dyDescent="0.25">
      <c r="A73" s="87"/>
      <c r="B73" s="119" t="s">
        <v>112</v>
      </c>
      <c r="C73" s="120" t="s">
        <v>74</v>
      </c>
      <c r="D73" s="120">
        <v>2</v>
      </c>
      <c r="E73" s="120" t="s">
        <v>131</v>
      </c>
      <c r="F73" s="121">
        <v>9000</v>
      </c>
      <c r="G73" s="122">
        <f>+F73*D73</f>
        <v>18000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94"/>
      <c r="FG73" s="94"/>
      <c r="FH73" s="94"/>
      <c r="FI73" s="94"/>
      <c r="FJ73" s="94"/>
      <c r="FK73" s="94"/>
      <c r="FL73" s="94"/>
      <c r="FM73" s="94"/>
      <c r="FN73" s="94"/>
      <c r="FO73" s="94"/>
      <c r="FP73" s="94"/>
      <c r="FQ73" s="94"/>
      <c r="FR73" s="94"/>
      <c r="FS73" s="94"/>
      <c r="FT73" s="94"/>
      <c r="FU73" s="94"/>
      <c r="FV73" s="94"/>
      <c r="FW73" s="94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94"/>
      <c r="GI73" s="94"/>
      <c r="GJ73" s="94"/>
      <c r="GK73" s="94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94"/>
      <c r="GW73" s="94"/>
      <c r="GX73" s="94"/>
      <c r="GY73" s="94"/>
      <c r="GZ73" s="94"/>
      <c r="HA73" s="94"/>
      <c r="HB73" s="94"/>
      <c r="HC73" s="94"/>
      <c r="HD73" s="94"/>
      <c r="HE73" s="94"/>
      <c r="HF73" s="94"/>
      <c r="HG73" s="94"/>
      <c r="HH73" s="94"/>
      <c r="HI73" s="94"/>
      <c r="HJ73" s="94"/>
      <c r="HK73" s="94"/>
      <c r="HL73" s="94"/>
      <c r="HM73" s="94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94"/>
      <c r="HY73" s="94"/>
      <c r="HZ73" s="94"/>
      <c r="IA73" s="94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</row>
    <row r="74" spans="1:255" s="95" customFormat="1" ht="12" customHeight="1" x14ac:dyDescent="0.25">
      <c r="A74" s="87"/>
      <c r="B74" s="127" t="s">
        <v>65</v>
      </c>
      <c r="C74" s="120"/>
      <c r="D74" s="120"/>
      <c r="E74" s="120"/>
      <c r="F74" s="121"/>
      <c r="G74" s="122" t="s">
        <v>61</v>
      </c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4"/>
      <c r="FF74" s="94"/>
      <c r="FG74" s="94"/>
      <c r="FH74" s="94"/>
      <c r="FI74" s="94"/>
      <c r="FJ74" s="94"/>
      <c r="FK74" s="94"/>
      <c r="FL74" s="94"/>
      <c r="FM74" s="94"/>
      <c r="FN74" s="94"/>
      <c r="FO74" s="94"/>
      <c r="FP74" s="94"/>
      <c r="FQ74" s="94"/>
      <c r="FR74" s="94"/>
      <c r="FS74" s="94"/>
      <c r="FT74" s="94"/>
      <c r="FU74" s="94"/>
      <c r="FV74" s="94"/>
      <c r="FW74" s="94"/>
      <c r="FX74" s="94"/>
      <c r="FY74" s="94"/>
      <c r="FZ74" s="94"/>
      <c r="GA74" s="94"/>
      <c r="GB74" s="94"/>
      <c r="GC74" s="94"/>
      <c r="GD74" s="94"/>
      <c r="GE74" s="94"/>
      <c r="GF74" s="94"/>
      <c r="GG74" s="94"/>
      <c r="GH74" s="94"/>
      <c r="GI74" s="94"/>
      <c r="GJ74" s="94"/>
      <c r="GK74" s="94"/>
      <c r="GL74" s="94"/>
      <c r="GM74" s="94"/>
      <c r="GN74" s="94"/>
      <c r="GO74" s="94"/>
      <c r="GP74" s="94"/>
      <c r="GQ74" s="94"/>
      <c r="GR74" s="94"/>
      <c r="GS74" s="94"/>
      <c r="GT74" s="94"/>
      <c r="GU74" s="94"/>
      <c r="GV74" s="94"/>
      <c r="GW74" s="94"/>
      <c r="GX74" s="94"/>
      <c r="GY74" s="94"/>
      <c r="GZ74" s="94"/>
      <c r="HA74" s="94"/>
      <c r="HB74" s="94"/>
      <c r="HC74" s="94"/>
      <c r="HD74" s="94"/>
      <c r="HE74" s="94"/>
      <c r="HF74" s="94"/>
      <c r="HG74" s="94"/>
      <c r="HH74" s="94"/>
      <c r="HI74" s="94"/>
      <c r="HJ74" s="94"/>
      <c r="HK74" s="94"/>
      <c r="HL74" s="94"/>
      <c r="HM74" s="94"/>
      <c r="HN74" s="94"/>
      <c r="HO74" s="94"/>
      <c r="HP74" s="94"/>
      <c r="HQ74" s="94"/>
      <c r="HR74" s="94"/>
      <c r="HS74" s="94"/>
      <c r="HT74" s="94"/>
      <c r="HU74" s="94"/>
      <c r="HV74" s="94"/>
      <c r="HW74" s="94"/>
      <c r="HX74" s="94"/>
      <c r="HY74" s="94"/>
      <c r="HZ74" s="94"/>
      <c r="IA74" s="94"/>
      <c r="IB74" s="94"/>
      <c r="IC74" s="94"/>
      <c r="ID74" s="94"/>
      <c r="IE74" s="94"/>
      <c r="IF74" s="94"/>
      <c r="IG74" s="94"/>
      <c r="IH74" s="94"/>
      <c r="II74" s="94"/>
      <c r="IJ74" s="94"/>
      <c r="IK74" s="94"/>
      <c r="IL74" s="94"/>
      <c r="IM74" s="94"/>
      <c r="IN74" s="94"/>
      <c r="IO74" s="94"/>
      <c r="IP74" s="94"/>
      <c r="IQ74" s="94"/>
      <c r="IR74" s="94"/>
      <c r="IS74" s="94"/>
      <c r="IT74" s="94"/>
      <c r="IU74" s="94"/>
    </row>
    <row r="75" spans="1:255" s="95" customFormat="1" ht="12" customHeight="1" x14ac:dyDescent="0.25">
      <c r="A75" s="87"/>
      <c r="B75" s="119" t="s">
        <v>107</v>
      </c>
      <c r="C75" s="120" t="s">
        <v>106</v>
      </c>
      <c r="D75" s="120">
        <v>0.2</v>
      </c>
      <c r="E75" s="120" t="s">
        <v>84</v>
      </c>
      <c r="F75" s="121">
        <v>45450</v>
      </c>
      <c r="G75" s="122">
        <f>+F75*D75</f>
        <v>9090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  <c r="EM75" s="94"/>
      <c r="EN75" s="94"/>
      <c r="EO75" s="94"/>
      <c r="EP75" s="94"/>
      <c r="EQ75" s="94"/>
      <c r="ER75" s="94"/>
      <c r="ES75" s="94"/>
      <c r="ET75" s="94"/>
      <c r="EU75" s="94"/>
      <c r="EV75" s="94"/>
      <c r="EW75" s="94"/>
      <c r="EX75" s="94"/>
      <c r="EY75" s="94"/>
      <c r="EZ75" s="94"/>
      <c r="FA75" s="94"/>
      <c r="FB75" s="94"/>
      <c r="FC75" s="94"/>
      <c r="FD75" s="94"/>
      <c r="FE75" s="94"/>
      <c r="FF75" s="94"/>
      <c r="FG75" s="94"/>
      <c r="FH75" s="94"/>
      <c r="FI75" s="94"/>
      <c r="FJ75" s="94"/>
      <c r="FK75" s="94"/>
      <c r="FL75" s="94"/>
      <c r="FM75" s="94"/>
      <c r="FN75" s="94"/>
      <c r="FO75" s="94"/>
      <c r="FP75" s="94"/>
      <c r="FQ75" s="94"/>
      <c r="FR75" s="94"/>
      <c r="FS75" s="94"/>
      <c r="FT75" s="94"/>
      <c r="FU75" s="94"/>
      <c r="FV75" s="94"/>
      <c r="FW75" s="94"/>
      <c r="FX75" s="94"/>
      <c r="FY75" s="94"/>
      <c r="FZ75" s="94"/>
      <c r="GA75" s="94"/>
      <c r="GB75" s="94"/>
      <c r="GC75" s="94"/>
      <c r="GD75" s="94"/>
      <c r="GE75" s="94"/>
      <c r="GF75" s="94"/>
      <c r="GG75" s="94"/>
      <c r="GH75" s="94"/>
      <c r="GI75" s="94"/>
      <c r="GJ75" s="94"/>
      <c r="GK75" s="94"/>
      <c r="GL75" s="94"/>
      <c r="GM75" s="94"/>
      <c r="GN75" s="94"/>
      <c r="GO75" s="94"/>
      <c r="GP75" s="94"/>
      <c r="GQ75" s="94"/>
      <c r="GR75" s="94"/>
      <c r="GS75" s="94"/>
      <c r="GT75" s="94"/>
      <c r="GU75" s="94"/>
      <c r="GV75" s="94"/>
      <c r="GW75" s="94"/>
      <c r="GX75" s="94"/>
      <c r="GY75" s="94"/>
      <c r="GZ75" s="94"/>
      <c r="HA75" s="94"/>
      <c r="HB75" s="94"/>
      <c r="HC75" s="94"/>
      <c r="HD75" s="94"/>
      <c r="HE75" s="94"/>
      <c r="HF75" s="94"/>
      <c r="HG75" s="94"/>
      <c r="HH75" s="94"/>
      <c r="HI75" s="94"/>
      <c r="HJ75" s="94"/>
      <c r="HK75" s="94"/>
      <c r="HL75" s="94"/>
      <c r="HM75" s="94"/>
      <c r="HN75" s="94"/>
      <c r="HO75" s="94"/>
      <c r="HP75" s="94"/>
      <c r="HQ75" s="94"/>
      <c r="HR75" s="94"/>
      <c r="HS75" s="94"/>
      <c r="HT75" s="94"/>
      <c r="HU75" s="94"/>
      <c r="HV75" s="94"/>
      <c r="HW75" s="94"/>
      <c r="HX75" s="94"/>
      <c r="HY75" s="94"/>
      <c r="HZ75" s="94"/>
      <c r="IA75" s="94"/>
      <c r="IB75" s="94"/>
      <c r="IC75" s="94"/>
      <c r="ID75" s="94"/>
      <c r="IE75" s="94"/>
      <c r="IF75" s="94"/>
      <c r="IG75" s="94"/>
      <c r="IH75" s="94"/>
      <c r="II75" s="94"/>
      <c r="IJ75" s="94"/>
      <c r="IK75" s="94"/>
      <c r="IL75" s="94"/>
      <c r="IM75" s="94"/>
      <c r="IN75" s="94"/>
      <c r="IO75" s="94"/>
      <c r="IP75" s="94"/>
      <c r="IQ75" s="94"/>
      <c r="IR75" s="94"/>
      <c r="IS75" s="94"/>
      <c r="IT75" s="94"/>
      <c r="IU75" s="94"/>
    </row>
    <row r="76" spans="1:255" s="95" customFormat="1" ht="12" customHeight="1" x14ac:dyDescent="0.25">
      <c r="A76" s="87"/>
      <c r="B76" s="119" t="s">
        <v>109</v>
      </c>
      <c r="C76" s="120" t="s">
        <v>73</v>
      </c>
      <c r="D76" s="120">
        <v>0.1</v>
      </c>
      <c r="E76" s="120" t="s">
        <v>102</v>
      </c>
      <c r="F76" s="121">
        <v>72680</v>
      </c>
      <c r="G76" s="122">
        <f t="shared" ref="G76:G79" si="4">+F76*D76</f>
        <v>7268</v>
      </c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  <c r="EM76" s="94"/>
      <c r="EN76" s="94"/>
      <c r="EO76" s="94"/>
      <c r="EP76" s="94"/>
      <c r="EQ76" s="94"/>
      <c r="ER76" s="94"/>
      <c r="ES76" s="94"/>
      <c r="ET76" s="94"/>
      <c r="EU76" s="94"/>
      <c r="EV76" s="94"/>
      <c r="EW76" s="94"/>
      <c r="EX76" s="94"/>
      <c r="EY76" s="94"/>
      <c r="EZ76" s="94"/>
      <c r="FA76" s="94"/>
      <c r="FB76" s="94"/>
      <c r="FC76" s="94"/>
      <c r="FD76" s="94"/>
      <c r="FE76" s="94"/>
      <c r="FF76" s="94"/>
      <c r="FG76" s="94"/>
      <c r="FH76" s="94"/>
      <c r="FI76" s="94"/>
      <c r="FJ76" s="94"/>
      <c r="FK76" s="94"/>
      <c r="FL76" s="94"/>
      <c r="FM76" s="94"/>
      <c r="FN76" s="94"/>
      <c r="FO76" s="94"/>
      <c r="FP76" s="94"/>
      <c r="FQ76" s="94"/>
      <c r="FR76" s="94"/>
      <c r="FS76" s="94"/>
      <c r="FT76" s="94"/>
      <c r="FU76" s="94"/>
      <c r="FV76" s="94"/>
      <c r="FW76" s="94"/>
      <c r="FX76" s="94"/>
      <c r="FY76" s="94"/>
      <c r="FZ76" s="94"/>
      <c r="GA76" s="94"/>
      <c r="GB76" s="94"/>
      <c r="GC76" s="94"/>
      <c r="GD76" s="94"/>
      <c r="GE76" s="94"/>
      <c r="GF76" s="94"/>
      <c r="GG76" s="94"/>
      <c r="GH76" s="94"/>
      <c r="GI76" s="94"/>
      <c r="GJ76" s="94"/>
      <c r="GK76" s="94"/>
      <c r="GL76" s="94"/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4"/>
      <c r="HA76" s="94"/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4"/>
      <c r="HP76" s="94"/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4"/>
      <c r="IE76" s="94"/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4"/>
      <c r="IT76" s="94"/>
      <c r="IU76" s="94"/>
    </row>
    <row r="77" spans="1:255" s="95" customFormat="1" ht="12" customHeight="1" x14ac:dyDescent="0.25">
      <c r="A77" s="87"/>
      <c r="B77" s="119" t="s">
        <v>97</v>
      </c>
      <c r="C77" s="120" t="s">
        <v>74</v>
      </c>
      <c r="D77" s="120">
        <v>0.1</v>
      </c>
      <c r="E77" s="120" t="s">
        <v>102</v>
      </c>
      <c r="F77" s="121">
        <v>130730</v>
      </c>
      <c r="G77" s="122">
        <f>+F77*D77</f>
        <v>13073</v>
      </c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  <c r="EM77" s="94"/>
      <c r="EN77" s="94"/>
      <c r="EO77" s="94"/>
      <c r="EP77" s="94"/>
      <c r="EQ77" s="94"/>
      <c r="ER77" s="94"/>
      <c r="ES77" s="94"/>
      <c r="ET77" s="94"/>
      <c r="EU77" s="94"/>
      <c r="EV77" s="94"/>
      <c r="EW77" s="94"/>
      <c r="EX77" s="94"/>
      <c r="EY77" s="94"/>
      <c r="EZ77" s="94"/>
      <c r="FA77" s="94"/>
      <c r="FB77" s="94"/>
      <c r="FC77" s="94"/>
      <c r="FD77" s="94"/>
      <c r="FE77" s="94"/>
      <c r="FF77" s="94"/>
      <c r="FG77" s="94"/>
      <c r="FH77" s="94"/>
      <c r="FI77" s="94"/>
      <c r="FJ77" s="94"/>
      <c r="FK77" s="94"/>
      <c r="FL77" s="94"/>
      <c r="FM77" s="94"/>
      <c r="FN77" s="94"/>
      <c r="FO77" s="94"/>
      <c r="FP77" s="94"/>
      <c r="FQ77" s="94"/>
      <c r="FR77" s="94"/>
      <c r="FS77" s="94"/>
      <c r="FT77" s="94"/>
      <c r="FU77" s="94"/>
      <c r="FV77" s="94"/>
      <c r="FW77" s="94"/>
      <c r="FX77" s="94"/>
      <c r="FY77" s="94"/>
      <c r="FZ77" s="94"/>
      <c r="GA77" s="94"/>
      <c r="GB77" s="94"/>
      <c r="GC77" s="94"/>
      <c r="GD77" s="94"/>
      <c r="GE77" s="94"/>
      <c r="GF77" s="94"/>
      <c r="GG77" s="94"/>
      <c r="GH77" s="94"/>
      <c r="GI77" s="94"/>
      <c r="GJ77" s="94"/>
      <c r="GK77" s="94"/>
      <c r="GL77" s="94"/>
      <c r="GM77" s="94"/>
      <c r="GN77" s="94"/>
      <c r="GO77" s="94"/>
      <c r="GP77" s="94"/>
      <c r="GQ77" s="94"/>
      <c r="GR77" s="94"/>
      <c r="GS77" s="94"/>
      <c r="GT77" s="94"/>
      <c r="GU77" s="94"/>
      <c r="GV77" s="94"/>
      <c r="GW77" s="94"/>
      <c r="GX77" s="94"/>
      <c r="GY77" s="94"/>
      <c r="GZ77" s="94"/>
      <c r="HA77" s="94"/>
      <c r="HB77" s="94"/>
      <c r="HC77" s="94"/>
      <c r="HD77" s="94"/>
      <c r="HE77" s="94"/>
      <c r="HF77" s="94"/>
      <c r="HG77" s="94"/>
      <c r="HH77" s="94"/>
      <c r="HI77" s="94"/>
      <c r="HJ77" s="94"/>
      <c r="HK77" s="94"/>
      <c r="HL77" s="94"/>
      <c r="HM77" s="94"/>
      <c r="HN77" s="94"/>
      <c r="HO77" s="94"/>
      <c r="HP77" s="94"/>
      <c r="HQ77" s="94"/>
      <c r="HR77" s="94"/>
      <c r="HS77" s="94"/>
      <c r="HT77" s="94"/>
      <c r="HU77" s="94"/>
      <c r="HV77" s="94"/>
      <c r="HW77" s="94"/>
      <c r="HX77" s="94"/>
      <c r="HY77" s="94"/>
      <c r="HZ77" s="94"/>
      <c r="IA77" s="94"/>
      <c r="IB77" s="94"/>
      <c r="IC77" s="94"/>
      <c r="ID77" s="94"/>
      <c r="IE77" s="94"/>
      <c r="IF77" s="94"/>
      <c r="IG77" s="94"/>
      <c r="IH77" s="94"/>
      <c r="II77" s="94"/>
      <c r="IJ77" s="94"/>
      <c r="IK77" s="94"/>
      <c r="IL77" s="94"/>
      <c r="IM77" s="94"/>
      <c r="IN77" s="94"/>
      <c r="IO77" s="94"/>
      <c r="IP77" s="94"/>
      <c r="IQ77" s="94"/>
      <c r="IR77" s="94"/>
      <c r="IS77" s="94"/>
      <c r="IT77" s="94"/>
      <c r="IU77" s="94"/>
    </row>
    <row r="78" spans="1:255" s="95" customFormat="1" ht="12" customHeight="1" x14ac:dyDescent="0.25">
      <c r="A78" s="87"/>
      <c r="B78" s="119" t="s">
        <v>109</v>
      </c>
      <c r="C78" s="120" t="s">
        <v>73</v>
      </c>
      <c r="D78" s="120">
        <v>0.1</v>
      </c>
      <c r="E78" s="120" t="s">
        <v>102</v>
      </c>
      <c r="F78" s="121">
        <v>72680</v>
      </c>
      <c r="G78" s="122">
        <f t="shared" si="4"/>
        <v>7268</v>
      </c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  <c r="EM78" s="94"/>
      <c r="EN78" s="94"/>
      <c r="EO78" s="94"/>
      <c r="EP78" s="94"/>
      <c r="EQ78" s="94"/>
      <c r="ER78" s="94"/>
      <c r="ES78" s="94"/>
      <c r="ET78" s="94"/>
      <c r="EU78" s="94"/>
      <c r="EV78" s="94"/>
      <c r="EW78" s="94"/>
      <c r="EX78" s="94"/>
      <c r="EY78" s="94"/>
      <c r="EZ78" s="94"/>
      <c r="FA78" s="94"/>
      <c r="FB78" s="94"/>
      <c r="FC78" s="94"/>
      <c r="FD78" s="94"/>
      <c r="FE78" s="94"/>
      <c r="FF78" s="94"/>
      <c r="FG78" s="94"/>
      <c r="FH78" s="94"/>
      <c r="FI78" s="94"/>
      <c r="FJ78" s="94"/>
      <c r="FK78" s="94"/>
      <c r="FL78" s="94"/>
      <c r="FM78" s="94"/>
      <c r="FN78" s="94"/>
      <c r="FO78" s="94"/>
      <c r="FP78" s="94"/>
      <c r="FQ78" s="94"/>
      <c r="FR78" s="94"/>
      <c r="FS78" s="94"/>
      <c r="FT78" s="94"/>
      <c r="FU78" s="94"/>
      <c r="FV78" s="94"/>
      <c r="FW78" s="94"/>
      <c r="FX78" s="94"/>
      <c r="FY78" s="94"/>
      <c r="FZ78" s="94"/>
      <c r="GA78" s="94"/>
      <c r="GB78" s="94"/>
      <c r="GC78" s="94"/>
      <c r="GD78" s="94"/>
      <c r="GE78" s="94"/>
      <c r="GF78" s="94"/>
      <c r="GG78" s="94"/>
      <c r="GH78" s="94"/>
      <c r="GI78" s="94"/>
      <c r="GJ78" s="94"/>
      <c r="GK78" s="94"/>
      <c r="GL78" s="94"/>
      <c r="GM78" s="94"/>
      <c r="GN78" s="94"/>
      <c r="GO78" s="94"/>
      <c r="GP78" s="94"/>
      <c r="GQ78" s="94"/>
      <c r="GR78" s="94"/>
      <c r="GS78" s="94"/>
      <c r="GT78" s="94"/>
      <c r="GU78" s="94"/>
      <c r="GV78" s="94"/>
      <c r="GW78" s="94"/>
      <c r="GX78" s="94"/>
      <c r="GY78" s="94"/>
      <c r="GZ78" s="94"/>
      <c r="HA78" s="94"/>
      <c r="HB78" s="94"/>
      <c r="HC78" s="94"/>
      <c r="HD78" s="94"/>
      <c r="HE78" s="94"/>
      <c r="HF78" s="94"/>
      <c r="HG78" s="94"/>
      <c r="HH78" s="94"/>
      <c r="HI78" s="94"/>
      <c r="HJ78" s="94"/>
      <c r="HK78" s="94"/>
      <c r="HL78" s="94"/>
      <c r="HM78" s="94"/>
      <c r="HN78" s="94"/>
      <c r="HO78" s="94"/>
      <c r="HP78" s="94"/>
      <c r="HQ78" s="94"/>
      <c r="HR78" s="94"/>
      <c r="HS78" s="94"/>
      <c r="HT78" s="94"/>
      <c r="HU78" s="94"/>
      <c r="HV78" s="94"/>
      <c r="HW78" s="94"/>
      <c r="HX78" s="94"/>
      <c r="HY78" s="94"/>
      <c r="HZ78" s="94"/>
      <c r="IA78" s="94"/>
      <c r="IB78" s="94"/>
      <c r="IC78" s="94"/>
      <c r="ID78" s="94"/>
      <c r="IE78" s="94"/>
      <c r="IF78" s="94"/>
      <c r="IG78" s="94"/>
      <c r="IH78" s="94"/>
      <c r="II78" s="94"/>
      <c r="IJ78" s="94"/>
      <c r="IK78" s="94"/>
      <c r="IL78" s="94"/>
      <c r="IM78" s="94"/>
      <c r="IN78" s="94"/>
      <c r="IO78" s="94"/>
      <c r="IP78" s="94"/>
      <c r="IQ78" s="94"/>
      <c r="IR78" s="94"/>
      <c r="IS78" s="94"/>
      <c r="IT78" s="94"/>
      <c r="IU78" s="94"/>
    </row>
    <row r="79" spans="1:255" s="95" customFormat="1" ht="12" customHeight="1" x14ac:dyDescent="0.25">
      <c r="A79" s="87"/>
      <c r="B79" s="119" t="s">
        <v>111</v>
      </c>
      <c r="C79" s="120" t="s">
        <v>74</v>
      </c>
      <c r="D79" s="120">
        <v>0.5</v>
      </c>
      <c r="E79" s="120" t="s">
        <v>123</v>
      </c>
      <c r="F79" s="121">
        <v>23830</v>
      </c>
      <c r="G79" s="122">
        <f t="shared" si="4"/>
        <v>11915</v>
      </c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4"/>
      <c r="FX79" s="94"/>
      <c r="FY79" s="94"/>
      <c r="FZ79" s="94"/>
      <c r="GA79" s="94"/>
      <c r="GB79" s="94"/>
      <c r="GC79" s="94"/>
      <c r="GD79" s="94"/>
      <c r="GE79" s="94"/>
      <c r="GF79" s="94"/>
      <c r="GG79" s="94"/>
      <c r="GH79" s="94"/>
      <c r="GI79" s="94"/>
      <c r="GJ79" s="94"/>
      <c r="GK79" s="94"/>
      <c r="GL79" s="94"/>
      <c r="GM79" s="94"/>
      <c r="GN79" s="94"/>
      <c r="GO79" s="94"/>
      <c r="GP79" s="94"/>
      <c r="GQ79" s="94"/>
      <c r="GR79" s="94"/>
      <c r="GS79" s="94"/>
      <c r="GT79" s="94"/>
      <c r="GU79" s="94"/>
      <c r="GV79" s="94"/>
      <c r="GW79" s="94"/>
      <c r="GX79" s="94"/>
      <c r="GY79" s="94"/>
      <c r="GZ79" s="94"/>
      <c r="HA79" s="94"/>
      <c r="HB79" s="94"/>
      <c r="HC79" s="94"/>
      <c r="HD79" s="94"/>
      <c r="HE79" s="94"/>
      <c r="HF79" s="94"/>
      <c r="HG79" s="94"/>
      <c r="HH79" s="94"/>
      <c r="HI79" s="94"/>
      <c r="HJ79" s="94"/>
      <c r="HK79" s="94"/>
      <c r="HL79" s="94"/>
      <c r="HM79" s="94"/>
      <c r="HN79" s="94"/>
      <c r="HO79" s="94"/>
      <c r="HP79" s="94"/>
      <c r="HQ79" s="94"/>
      <c r="HR79" s="94"/>
      <c r="HS79" s="94"/>
      <c r="HT79" s="94"/>
      <c r="HU79" s="94"/>
      <c r="HV79" s="94"/>
      <c r="HW79" s="94"/>
      <c r="HX79" s="94"/>
      <c r="HY79" s="94"/>
      <c r="HZ79" s="94"/>
      <c r="IA79" s="94"/>
      <c r="IB79" s="94"/>
      <c r="IC79" s="94"/>
      <c r="ID79" s="94"/>
      <c r="IE79" s="94"/>
      <c r="IF79" s="94"/>
      <c r="IG79" s="94"/>
      <c r="IH79" s="94"/>
      <c r="II79" s="94"/>
      <c r="IJ79" s="94"/>
      <c r="IK79" s="94"/>
      <c r="IL79" s="94"/>
      <c r="IM79" s="94"/>
      <c r="IN79" s="94"/>
      <c r="IO79" s="94"/>
      <c r="IP79" s="94"/>
      <c r="IQ79" s="94"/>
      <c r="IR79" s="94"/>
      <c r="IS79" s="94"/>
      <c r="IT79" s="94"/>
      <c r="IU79" s="94"/>
    </row>
    <row r="80" spans="1:255" s="95" customFormat="1" ht="12" customHeight="1" x14ac:dyDescent="0.25">
      <c r="A80" s="87"/>
      <c r="B80" s="119" t="s">
        <v>110</v>
      </c>
      <c r="C80" s="120" t="s">
        <v>73</v>
      </c>
      <c r="D80" s="120">
        <v>0.1</v>
      </c>
      <c r="E80" s="120" t="s">
        <v>123</v>
      </c>
      <c r="F80" s="121">
        <v>365200</v>
      </c>
      <c r="G80" s="122">
        <f>+F80*D80</f>
        <v>36520</v>
      </c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  <c r="EM80" s="94"/>
      <c r="EN80" s="94"/>
      <c r="EO80" s="94"/>
      <c r="EP80" s="94"/>
      <c r="EQ80" s="94"/>
      <c r="ER80" s="94"/>
      <c r="ES80" s="94"/>
      <c r="ET80" s="94"/>
      <c r="EU80" s="94"/>
      <c r="EV80" s="94"/>
      <c r="EW80" s="94"/>
      <c r="EX80" s="94"/>
      <c r="EY80" s="94"/>
      <c r="EZ80" s="94"/>
      <c r="FA80" s="94"/>
      <c r="FB80" s="94"/>
      <c r="FC80" s="94"/>
      <c r="FD80" s="94"/>
      <c r="FE80" s="94"/>
      <c r="FF80" s="94"/>
      <c r="FG80" s="94"/>
      <c r="FH80" s="94"/>
      <c r="FI80" s="94"/>
      <c r="FJ80" s="94"/>
      <c r="FK80" s="94"/>
      <c r="FL80" s="94"/>
      <c r="FM80" s="94"/>
      <c r="FN80" s="94"/>
      <c r="FO80" s="94"/>
      <c r="FP80" s="94"/>
      <c r="FQ80" s="94"/>
      <c r="FR80" s="94"/>
      <c r="FS80" s="94"/>
      <c r="FT80" s="94"/>
      <c r="FU80" s="94"/>
      <c r="FV80" s="94"/>
      <c r="FW80" s="94"/>
      <c r="FX80" s="94"/>
      <c r="FY80" s="94"/>
      <c r="FZ80" s="94"/>
      <c r="GA80" s="94"/>
      <c r="GB80" s="94"/>
      <c r="GC80" s="94"/>
      <c r="GD80" s="94"/>
      <c r="GE80" s="94"/>
      <c r="GF80" s="94"/>
      <c r="GG80" s="94"/>
      <c r="GH80" s="94"/>
      <c r="GI80" s="94"/>
      <c r="GJ80" s="94"/>
      <c r="GK80" s="94"/>
      <c r="GL80" s="94"/>
      <c r="GM80" s="94"/>
      <c r="GN80" s="94"/>
      <c r="GO80" s="94"/>
      <c r="GP80" s="94"/>
      <c r="GQ80" s="94"/>
      <c r="GR80" s="94"/>
      <c r="GS80" s="94"/>
      <c r="GT80" s="94"/>
      <c r="GU80" s="94"/>
      <c r="GV80" s="94"/>
      <c r="GW80" s="94"/>
      <c r="GX80" s="94"/>
      <c r="GY80" s="94"/>
      <c r="GZ80" s="94"/>
      <c r="HA80" s="94"/>
      <c r="HB80" s="94"/>
      <c r="HC80" s="94"/>
      <c r="HD80" s="94"/>
      <c r="HE80" s="94"/>
      <c r="HF80" s="94"/>
      <c r="HG80" s="94"/>
      <c r="HH80" s="94"/>
      <c r="HI80" s="94"/>
      <c r="HJ80" s="94"/>
      <c r="HK80" s="94"/>
      <c r="HL80" s="94"/>
      <c r="HM80" s="94"/>
      <c r="HN80" s="94"/>
      <c r="HO80" s="94"/>
      <c r="HP80" s="94"/>
      <c r="HQ80" s="94"/>
      <c r="HR80" s="94"/>
      <c r="HS80" s="94"/>
      <c r="HT80" s="94"/>
      <c r="HU80" s="94"/>
      <c r="HV80" s="94"/>
      <c r="HW80" s="94"/>
      <c r="HX80" s="94"/>
      <c r="HY80" s="94"/>
      <c r="HZ80" s="94"/>
      <c r="IA80" s="94"/>
      <c r="IB80" s="94"/>
      <c r="IC80" s="94"/>
      <c r="ID80" s="94"/>
      <c r="IE80" s="94"/>
      <c r="IF80" s="94"/>
      <c r="IG80" s="94"/>
      <c r="IH80" s="94"/>
      <c r="II80" s="94"/>
      <c r="IJ80" s="94"/>
      <c r="IK80" s="94"/>
      <c r="IL80" s="94"/>
      <c r="IM80" s="94"/>
      <c r="IN80" s="94"/>
      <c r="IO80" s="94"/>
      <c r="IP80" s="94"/>
      <c r="IQ80" s="94"/>
      <c r="IR80" s="94"/>
      <c r="IS80" s="94"/>
      <c r="IT80" s="94"/>
      <c r="IU80" s="94"/>
    </row>
    <row r="81" spans="1:255" s="95" customFormat="1" ht="12" customHeight="1" x14ac:dyDescent="0.25">
      <c r="A81" s="87"/>
      <c r="B81" s="127" t="s">
        <v>91</v>
      </c>
      <c r="C81" s="120"/>
      <c r="D81" s="120"/>
      <c r="E81" s="120"/>
      <c r="F81" s="121"/>
      <c r="G81" s="122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  <c r="EM81" s="94"/>
      <c r="EN81" s="94"/>
      <c r="EO81" s="94"/>
      <c r="EP81" s="94"/>
      <c r="EQ81" s="94"/>
      <c r="ER81" s="94"/>
      <c r="ES81" s="94"/>
      <c r="ET81" s="94"/>
      <c r="EU81" s="94"/>
      <c r="EV81" s="94"/>
      <c r="EW81" s="94"/>
      <c r="EX81" s="94"/>
      <c r="EY81" s="94"/>
      <c r="EZ81" s="94"/>
      <c r="FA81" s="94"/>
      <c r="FB81" s="94"/>
      <c r="FC81" s="94"/>
      <c r="FD81" s="94"/>
      <c r="FE81" s="94"/>
      <c r="FF81" s="94"/>
      <c r="FG81" s="94"/>
      <c r="FH81" s="94"/>
      <c r="FI81" s="94"/>
      <c r="FJ81" s="94"/>
      <c r="FK81" s="94"/>
      <c r="FL81" s="94"/>
      <c r="FM81" s="94"/>
      <c r="FN81" s="94"/>
      <c r="FO81" s="94"/>
      <c r="FP81" s="94"/>
      <c r="FQ81" s="94"/>
      <c r="FR81" s="94"/>
      <c r="FS81" s="94"/>
      <c r="FT81" s="94"/>
      <c r="FU81" s="94"/>
      <c r="FV81" s="94"/>
      <c r="FW81" s="94"/>
      <c r="FX81" s="94"/>
      <c r="FY81" s="94"/>
      <c r="FZ81" s="94"/>
      <c r="GA81" s="94"/>
      <c r="GB81" s="94"/>
      <c r="GC81" s="94"/>
      <c r="GD81" s="94"/>
      <c r="GE81" s="94"/>
      <c r="GF81" s="94"/>
      <c r="GG81" s="94"/>
      <c r="GH81" s="94"/>
      <c r="GI81" s="94"/>
      <c r="GJ81" s="94"/>
      <c r="GK81" s="94"/>
      <c r="GL81" s="94"/>
      <c r="GM81" s="94"/>
      <c r="GN81" s="94"/>
      <c r="GO81" s="94"/>
      <c r="GP81" s="94"/>
      <c r="GQ81" s="94"/>
      <c r="GR81" s="94"/>
      <c r="GS81" s="94"/>
      <c r="GT81" s="94"/>
      <c r="GU81" s="94"/>
      <c r="GV81" s="94"/>
      <c r="GW81" s="94"/>
      <c r="GX81" s="94"/>
      <c r="GY81" s="94"/>
      <c r="GZ81" s="94"/>
      <c r="HA81" s="94"/>
      <c r="HB81" s="94"/>
      <c r="HC81" s="94"/>
      <c r="HD81" s="94"/>
      <c r="HE81" s="94"/>
      <c r="HF81" s="94"/>
      <c r="HG81" s="94"/>
      <c r="HH81" s="94"/>
      <c r="HI81" s="94"/>
      <c r="HJ81" s="94"/>
      <c r="HK81" s="94"/>
      <c r="HL81" s="94"/>
      <c r="HM81" s="94"/>
      <c r="HN81" s="94"/>
      <c r="HO81" s="94"/>
      <c r="HP81" s="94"/>
      <c r="HQ81" s="94"/>
      <c r="HR81" s="94"/>
      <c r="HS81" s="94"/>
      <c r="HT81" s="94"/>
      <c r="HU81" s="94"/>
      <c r="HV81" s="94"/>
      <c r="HW81" s="94"/>
      <c r="HX81" s="94"/>
      <c r="HY81" s="94"/>
      <c r="HZ81" s="94"/>
      <c r="IA81" s="94"/>
      <c r="IB81" s="94"/>
      <c r="IC81" s="94"/>
      <c r="ID81" s="94"/>
      <c r="IE81" s="94"/>
      <c r="IF81" s="94"/>
      <c r="IG81" s="94"/>
      <c r="IH81" s="94"/>
      <c r="II81" s="94"/>
      <c r="IJ81" s="94"/>
      <c r="IK81" s="94"/>
      <c r="IL81" s="94"/>
      <c r="IM81" s="94"/>
      <c r="IN81" s="94"/>
      <c r="IO81" s="94"/>
      <c r="IP81" s="94"/>
      <c r="IQ81" s="94"/>
      <c r="IR81" s="94"/>
      <c r="IS81" s="94"/>
      <c r="IT81" s="94"/>
      <c r="IU81" s="94"/>
    </row>
    <row r="82" spans="1:255" s="95" customFormat="1" ht="12" customHeight="1" x14ac:dyDescent="0.25">
      <c r="A82" s="87"/>
      <c r="B82" s="119" t="s">
        <v>93</v>
      </c>
      <c r="C82" s="120" t="s">
        <v>74</v>
      </c>
      <c r="D82" s="120">
        <v>1.5</v>
      </c>
      <c r="E82" s="120" t="s">
        <v>84</v>
      </c>
      <c r="F82" s="121">
        <v>12500</v>
      </c>
      <c r="G82" s="122">
        <f t="shared" ref="G82:G88" si="5">D82*F82</f>
        <v>18750</v>
      </c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94"/>
      <c r="EM82" s="94"/>
      <c r="EN82" s="94"/>
      <c r="EO82" s="94"/>
      <c r="EP82" s="94"/>
      <c r="EQ82" s="94"/>
      <c r="ER82" s="94"/>
      <c r="ES82" s="94"/>
      <c r="ET82" s="94"/>
      <c r="EU82" s="94"/>
      <c r="EV82" s="94"/>
      <c r="EW82" s="94"/>
      <c r="EX82" s="94"/>
      <c r="EY82" s="94"/>
      <c r="EZ82" s="94"/>
      <c r="FA82" s="94"/>
      <c r="FB82" s="94"/>
      <c r="FC82" s="94"/>
      <c r="FD82" s="94"/>
      <c r="FE82" s="94"/>
      <c r="FF82" s="94"/>
      <c r="FG82" s="94"/>
      <c r="FH82" s="94"/>
      <c r="FI82" s="94"/>
      <c r="FJ82" s="94"/>
      <c r="FK82" s="94"/>
      <c r="FL82" s="94"/>
      <c r="FM82" s="94"/>
      <c r="FN82" s="94"/>
      <c r="FO82" s="94"/>
      <c r="FP82" s="94"/>
      <c r="FQ82" s="94"/>
      <c r="FR82" s="94"/>
      <c r="FS82" s="94"/>
      <c r="FT82" s="94"/>
      <c r="FU82" s="94"/>
      <c r="FV82" s="94"/>
      <c r="FW82" s="94"/>
      <c r="FX82" s="94"/>
      <c r="FY82" s="94"/>
      <c r="FZ82" s="94"/>
      <c r="GA82" s="94"/>
      <c r="GB82" s="94"/>
      <c r="GC82" s="94"/>
      <c r="GD82" s="94"/>
      <c r="GE82" s="94"/>
      <c r="GF82" s="94"/>
      <c r="GG82" s="94"/>
      <c r="GH82" s="94"/>
      <c r="GI82" s="94"/>
      <c r="GJ82" s="94"/>
      <c r="GK82" s="94"/>
      <c r="GL82" s="94"/>
      <c r="GM82" s="94"/>
      <c r="GN82" s="94"/>
      <c r="GO82" s="94"/>
      <c r="GP82" s="94"/>
      <c r="GQ82" s="94"/>
      <c r="GR82" s="94"/>
      <c r="GS82" s="94"/>
      <c r="GT82" s="94"/>
      <c r="GU82" s="94"/>
      <c r="GV82" s="94"/>
      <c r="GW82" s="94"/>
      <c r="GX82" s="94"/>
      <c r="GY82" s="94"/>
      <c r="GZ82" s="94"/>
      <c r="HA82" s="94"/>
      <c r="HB82" s="94"/>
      <c r="HC82" s="94"/>
      <c r="HD82" s="94"/>
      <c r="HE82" s="94"/>
      <c r="HF82" s="94"/>
      <c r="HG82" s="94"/>
      <c r="HH82" s="94"/>
      <c r="HI82" s="94"/>
      <c r="HJ82" s="94"/>
      <c r="HK82" s="94"/>
      <c r="HL82" s="94"/>
      <c r="HM82" s="94"/>
      <c r="HN82" s="94"/>
      <c r="HO82" s="94"/>
      <c r="HP82" s="94"/>
      <c r="HQ82" s="94"/>
      <c r="HR82" s="94"/>
      <c r="HS82" s="94"/>
      <c r="HT82" s="94"/>
      <c r="HU82" s="94"/>
      <c r="HV82" s="94"/>
      <c r="HW82" s="94"/>
      <c r="HX82" s="94"/>
      <c r="HY82" s="94"/>
      <c r="HZ82" s="94"/>
      <c r="IA82" s="94"/>
      <c r="IB82" s="94"/>
      <c r="IC82" s="94"/>
      <c r="ID82" s="94"/>
      <c r="IE82" s="94"/>
      <c r="IF82" s="94"/>
      <c r="IG82" s="94"/>
      <c r="IH82" s="94"/>
      <c r="II82" s="94"/>
      <c r="IJ82" s="94"/>
      <c r="IK82" s="94"/>
      <c r="IL82" s="94"/>
      <c r="IM82" s="94"/>
      <c r="IN82" s="94"/>
      <c r="IO82" s="94"/>
      <c r="IP82" s="94"/>
      <c r="IQ82" s="94"/>
      <c r="IR82" s="94"/>
      <c r="IS82" s="94"/>
      <c r="IT82" s="94"/>
      <c r="IU82" s="94"/>
    </row>
    <row r="83" spans="1:255" s="95" customFormat="1" ht="12" customHeight="1" x14ac:dyDescent="0.25">
      <c r="A83" s="87"/>
      <c r="B83" s="119" t="s">
        <v>94</v>
      </c>
      <c r="C83" s="120" t="s">
        <v>74</v>
      </c>
      <c r="D83" s="120">
        <v>1</v>
      </c>
      <c r="E83" s="120" t="s">
        <v>102</v>
      </c>
      <c r="F83" s="121">
        <v>11731</v>
      </c>
      <c r="G83" s="122">
        <f t="shared" si="5"/>
        <v>11731</v>
      </c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4"/>
      <c r="DR83" s="94"/>
      <c r="DS83" s="94"/>
      <c r="DT83" s="94"/>
      <c r="DU83" s="94"/>
      <c r="DV83" s="94"/>
      <c r="DW83" s="94"/>
      <c r="DX83" s="94"/>
      <c r="DY83" s="94"/>
      <c r="DZ83" s="94"/>
      <c r="EA83" s="94"/>
      <c r="EB83" s="94"/>
      <c r="EC83" s="94"/>
      <c r="ED83" s="94"/>
      <c r="EE83" s="94"/>
      <c r="EF83" s="94"/>
      <c r="EG83" s="94"/>
      <c r="EH83" s="94"/>
      <c r="EI83" s="94"/>
      <c r="EJ83" s="94"/>
      <c r="EK83" s="94"/>
      <c r="EL83" s="94"/>
      <c r="EM83" s="94"/>
      <c r="EN83" s="94"/>
      <c r="EO83" s="94"/>
      <c r="EP83" s="94"/>
      <c r="EQ83" s="94"/>
      <c r="ER83" s="94"/>
      <c r="ES83" s="94"/>
      <c r="ET83" s="94"/>
      <c r="EU83" s="94"/>
      <c r="EV83" s="94"/>
      <c r="EW83" s="94"/>
      <c r="EX83" s="94"/>
      <c r="EY83" s="94"/>
      <c r="EZ83" s="94"/>
      <c r="FA83" s="94"/>
      <c r="FB83" s="94"/>
      <c r="FC83" s="94"/>
      <c r="FD83" s="94"/>
      <c r="FE83" s="94"/>
      <c r="FF83" s="94"/>
      <c r="FG83" s="94"/>
      <c r="FH83" s="94"/>
      <c r="FI83" s="94"/>
      <c r="FJ83" s="94"/>
      <c r="FK83" s="94"/>
      <c r="FL83" s="94"/>
      <c r="FM83" s="94"/>
      <c r="FN83" s="94"/>
      <c r="FO83" s="94"/>
      <c r="FP83" s="94"/>
      <c r="FQ83" s="94"/>
      <c r="FR83" s="94"/>
      <c r="FS83" s="94"/>
      <c r="FT83" s="94"/>
      <c r="FU83" s="94"/>
      <c r="FV83" s="94"/>
      <c r="FW83" s="94"/>
      <c r="FX83" s="94"/>
      <c r="FY83" s="94"/>
      <c r="FZ83" s="94"/>
      <c r="GA83" s="94"/>
      <c r="GB83" s="94"/>
      <c r="GC83" s="94"/>
      <c r="GD83" s="94"/>
      <c r="GE83" s="94"/>
      <c r="GF83" s="94"/>
      <c r="GG83" s="94"/>
      <c r="GH83" s="94"/>
      <c r="GI83" s="94"/>
      <c r="GJ83" s="94"/>
      <c r="GK83" s="94"/>
      <c r="GL83" s="94"/>
      <c r="GM83" s="94"/>
      <c r="GN83" s="94"/>
      <c r="GO83" s="94"/>
      <c r="GP83" s="94"/>
      <c r="GQ83" s="94"/>
      <c r="GR83" s="94"/>
      <c r="GS83" s="94"/>
      <c r="GT83" s="94"/>
      <c r="GU83" s="94"/>
      <c r="GV83" s="94"/>
      <c r="GW83" s="94"/>
      <c r="GX83" s="94"/>
      <c r="GY83" s="94"/>
      <c r="GZ83" s="94"/>
      <c r="HA83" s="94"/>
      <c r="HB83" s="94"/>
      <c r="HC83" s="94"/>
      <c r="HD83" s="94"/>
      <c r="HE83" s="94"/>
      <c r="HF83" s="94"/>
      <c r="HG83" s="94"/>
      <c r="HH83" s="94"/>
      <c r="HI83" s="94"/>
      <c r="HJ83" s="94"/>
      <c r="HK83" s="94"/>
      <c r="HL83" s="94"/>
      <c r="HM83" s="94"/>
      <c r="HN83" s="94"/>
      <c r="HO83" s="94"/>
      <c r="HP83" s="94"/>
      <c r="HQ83" s="94"/>
      <c r="HR83" s="94"/>
      <c r="HS83" s="94"/>
      <c r="HT83" s="94"/>
      <c r="HU83" s="94"/>
      <c r="HV83" s="94"/>
      <c r="HW83" s="94"/>
      <c r="HX83" s="94"/>
      <c r="HY83" s="94"/>
      <c r="HZ83" s="94"/>
      <c r="IA83" s="94"/>
      <c r="IB83" s="94"/>
      <c r="IC83" s="94"/>
      <c r="ID83" s="94"/>
      <c r="IE83" s="94"/>
      <c r="IF83" s="94"/>
      <c r="IG83" s="94"/>
      <c r="IH83" s="94"/>
      <c r="II83" s="94"/>
      <c r="IJ83" s="94"/>
      <c r="IK83" s="94"/>
      <c r="IL83" s="94"/>
      <c r="IM83" s="94"/>
      <c r="IN83" s="94"/>
      <c r="IO83" s="94"/>
      <c r="IP83" s="94"/>
      <c r="IQ83" s="94"/>
      <c r="IR83" s="94"/>
      <c r="IS83" s="94"/>
      <c r="IT83" s="94"/>
      <c r="IU83" s="94"/>
    </row>
    <row r="84" spans="1:255" s="95" customFormat="1" ht="12" customHeight="1" x14ac:dyDescent="0.25">
      <c r="A84" s="87"/>
      <c r="B84" s="119" t="s">
        <v>95</v>
      </c>
      <c r="C84" s="120" t="s">
        <v>74</v>
      </c>
      <c r="D84" s="120">
        <v>2</v>
      </c>
      <c r="E84" s="120" t="s">
        <v>102</v>
      </c>
      <c r="F84" s="121">
        <v>7500</v>
      </c>
      <c r="G84" s="122">
        <f t="shared" si="5"/>
        <v>15000</v>
      </c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94"/>
      <c r="DM84" s="94"/>
      <c r="DN84" s="94"/>
      <c r="DO84" s="94"/>
      <c r="DP84" s="94"/>
      <c r="DQ84" s="94"/>
      <c r="DR84" s="94"/>
      <c r="DS84" s="94"/>
      <c r="DT84" s="94"/>
      <c r="DU84" s="94"/>
      <c r="DV84" s="94"/>
      <c r="DW84" s="94"/>
      <c r="DX84" s="94"/>
      <c r="DY84" s="94"/>
      <c r="DZ84" s="94"/>
      <c r="EA84" s="94"/>
      <c r="EB84" s="94"/>
      <c r="EC84" s="94"/>
      <c r="ED84" s="94"/>
      <c r="EE84" s="94"/>
      <c r="EF84" s="94"/>
      <c r="EG84" s="94"/>
      <c r="EH84" s="94"/>
      <c r="EI84" s="94"/>
      <c r="EJ84" s="94"/>
      <c r="EK84" s="94"/>
      <c r="EL84" s="94"/>
      <c r="EM84" s="94"/>
      <c r="EN84" s="94"/>
      <c r="EO84" s="94"/>
      <c r="EP84" s="94"/>
      <c r="EQ84" s="94"/>
      <c r="ER84" s="94"/>
      <c r="ES84" s="94"/>
      <c r="ET84" s="94"/>
      <c r="EU84" s="94"/>
      <c r="EV84" s="94"/>
      <c r="EW84" s="94"/>
      <c r="EX84" s="94"/>
      <c r="EY84" s="94"/>
      <c r="EZ84" s="94"/>
      <c r="FA84" s="94"/>
      <c r="FB84" s="94"/>
      <c r="FC84" s="94"/>
      <c r="FD84" s="94"/>
      <c r="FE84" s="94"/>
      <c r="FF84" s="94"/>
      <c r="FG84" s="94"/>
      <c r="FH84" s="94"/>
      <c r="FI84" s="94"/>
      <c r="FJ84" s="94"/>
      <c r="FK84" s="94"/>
      <c r="FL84" s="94"/>
      <c r="FM84" s="94"/>
      <c r="FN84" s="94"/>
      <c r="FO84" s="94"/>
      <c r="FP84" s="94"/>
      <c r="FQ84" s="94"/>
      <c r="FR84" s="94"/>
      <c r="FS84" s="94"/>
      <c r="FT84" s="94"/>
      <c r="FU84" s="94"/>
      <c r="FV84" s="94"/>
      <c r="FW84" s="94"/>
      <c r="FX84" s="94"/>
      <c r="FY84" s="94"/>
      <c r="FZ84" s="94"/>
      <c r="GA84" s="94"/>
      <c r="GB84" s="94"/>
      <c r="GC84" s="94"/>
      <c r="GD84" s="94"/>
      <c r="GE84" s="94"/>
      <c r="GF84" s="94"/>
      <c r="GG84" s="94"/>
      <c r="GH84" s="94"/>
      <c r="GI84" s="94"/>
      <c r="GJ84" s="94"/>
      <c r="GK84" s="94"/>
      <c r="GL84" s="94"/>
      <c r="GM84" s="94"/>
      <c r="GN84" s="94"/>
      <c r="GO84" s="94"/>
      <c r="GP84" s="94"/>
      <c r="GQ84" s="94"/>
      <c r="GR84" s="94"/>
      <c r="GS84" s="94"/>
      <c r="GT84" s="94"/>
      <c r="GU84" s="94"/>
      <c r="GV84" s="94"/>
      <c r="GW84" s="94"/>
      <c r="GX84" s="94"/>
      <c r="GY84" s="94"/>
      <c r="GZ84" s="94"/>
      <c r="HA84" s="94"/>
      <c r="HB84" s="94"/>
      <c r="HC84" s="94"/>
      <c r="HD84" s="94"/>
      <c r="HE84" s="94"/>
      <c r="HF84" s="94"/>
      <c r="HG84" s="94"/>
      <c r="HH84" s="94"/>
      <c r="HI84" s="94"/>
      <c r="HJ84" s="94"/>
      <c r="HK84" s="94"/>
      <c r="HL84" s="94"/>
      <c r="HM84" s="94"/>
      <c r="HN84" s="94"/>
      <c r="HO84" s="94"/>
      <c r="HP84" s="94"/>
      <c r="HQ84" s="94"/>
      <c r="HR84" s="94"/>
      <c r="HS84" s="94"/>
      <c r="HT84" s="94"/>
      <c r="HU84" s="94"/>
      <c r="HV84" s="94"/>
      <c r="HW84" s="94"/>
      <c r="HX84" s="94"/>
      <c r="HY84" s="94"/>
      <c r="HZ84" s="94"/>
      <c r="IA84" s="94"/>
      <c r="IB84" s="94"/>
      <c r="IC84" s="94"/>
      <c r="ID84" s="94"/>
      <c r="IE84" s="94"/>
      <c r="IF84" s="94"/>
      <c r="IG84" s="94"/>
      <c r="IH84" s="94"/>
      <c r="II84" s="94"/>
      <c r="IJ84" s="94"/>
      <c r="IK84" s="94"/>
      <c r="IL84" s="94"/>
      <c r="IM84" s="94"/>
      <c r="IN84" s="94"/>
      <c r="IO84" s="94"/>
      <c r="IP84" s="94"/>
      <c r="IQ84" s="94"/>
      <c r="IR84" s="94"/>
      <c r="IS84" s="94"/>
      <c r="IT84" s="94"/>
      <c r="IU84" s="94"/>
    </row>
    <row r="85" spans="1:255" s="95" customFormat="1" ht="12" customHeight="1" x14ac:dyDescent="0.25">
      <c r="A85" s="87"/>
      <c r="B85" s="119" t="s">
        <v>94</v>
      </c>
      <c r="C85" s="120" t="s">
        <v>74</v>
      </c>
      <c r="D85" s="120">
        <v>2</v>
      </c>
      <c r="E85" s="120" t="s">
        <v>102</v>
      </c>
      <c r="F85" s="121">
        <v>12000</v>
      </c>
      <c r="G85" s="122">
        <f t="shared" si="5"/>
        <v>24000</v>
      </c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94"/>
      <c r="DM85" s="94"/>
      <c r="DN85" s="94"/>
      <c r="DO85" s="94"/>
      <c r="DP85" s="94"/>
      <c r="DQ85" s="94"/>
      <c r="DR85" s="94"/>
      <c r="DS85" s="94"/>
      <c r="DT85" s="94"/>
      <c r="DU85" s="94"/>
      <c r="DV85" s="94"/>
      <c r="DW85" s="94"/>
      <c r="DX85" s="94"/>
      <c r="DY85" s="94"/>
      <c r="DZ85" s="94"/>
      <c r="EA85" s="94"/>
      <c r="EB85" s="94"/>
      <c r="EC85" s="94"/>
      <c r="ED85" s="94"/>
      <c r="EE85" s="94"/>
      <c r="EF85" s="94"/>
      <c r="EG85" s="94"/>
      <c r="EH85" s="94"/>
      <c r="EI85" s="94"/>
      <c r="EJ85" s="94"/>
      <c r="EK85" s="94"/>
      <c r="EL85" s="94"/>
      <c r="EM85" s="94"/>
      <c r="EN85" s="94"/>
      <c r="EO85" s="94"/>
      <c r="EP85" s="94"/>
      <c r="EQ85" s="94"/>
      <c r="ER85" s="94"/>
      <c r="ES85" s="94"/>
      <c r="ET85" s="94"/>
      <c r="EU85" s="94"/>
      <c r="EV85" s="94"/>
      <c r="EW85" s="94"/>
      <c r="EX85" s="94"/>
      <c r="EY85" s="94"/>
      <c r="EZ85" s="94"/>
      <c r="FA85" s="94"/>
      <c r="FB85" s="94"/>
      <c r="FC85" s="94"/>
      <c r="FD85" s="94"/>
      <c r="FE85" s="94"/>
      <c r="FF85" s="94"/>
      <c r="FG85" s="94"/>
      <c r="FH85" s="94"/>
      <c r="FI85" s="94"/>
      <c r="FJ85" s="94"/>
      <c r="FK85" s="94"/>
      <c r="FL85" s="94"/>
      <c r="FM85" s="94"/>
      <c r="FN85" s="94"/>
      <c r="FO85" s="94"/>
      <c r="FP85" s="94"/>
      <c r="FQ85" s="94"/>
      <c r="FR85" s="94"/>
      <c r="FS85" s="94"/>
      <c r="FT85" s="94"/>
      <c r="FU85" s="94"/>
      <c r="FV85" s="94"/>
      <c r="FW85" s="94"/>
      <c r="FX85" s="94"/>
      <c r="FY85" s="94"/>
      <c r="FZ85" s="94"/>
      <c r="GA85" s="94"/>
      <c r="GB85" s="94"/>
      <c r="GC85" s="94"/>
      <c r="GD85" s="94"/>
      <c r="GE85" s="94"/>
      <c r="GF85" s="94"/>
      <c r="GG85" s="94"/>
      <c r="GH85" s="94"/>
      <c r="GI85" s="94"/>
      <c r="GJ85" s="94"/>
      <c r="GK85" s="94"/>
      <c r="GL85" s="94"/>
      <c r="GM85" s="94"/>
      <c r="GN85" s="94"/>
      <c r="GO85" s="94"/>
      <c r="GP85" s="94"/>
      <c r="GQ85" s="94"/>
      <c r="GR85" s="94"/>
      <c r="GS85" s="94"/>
      <c r="GT85" s="94"/>
      <c r="GU85" s="94"/>
      <c r="GV85" s="94"/>
      <c r="GW85" s="94"/>
      <c r="GX85" s="94"/>
      <c r="GY85" s="94"/>
      <c r="GZ85" s="94"/>
      <c r="HA85" s="94"/>
      <c r="HB85" s="94"/>
      <c r="HC85" s="94"/>
      <c r="HD85" s="94"/>
      <c r="HE85" s="94"/>
      <c r="HF85" s="94"/>
      <c r="HG85" s="94"/>
      <c r="HH85" s="94"/>
      <c r="HI85" s="94"/>
      <c r="HJ85" s="94"/>
      <c r="HK85" s="94"/>
      <c r="HL85" s="94"/>
      <c r="HM85" s="94"/>
      <c r="HN85" s="94"/>
      <c r="HO85" s="94"/>
      <c r="HP85" s="94"/>
      <c r="HQ85" s="94"/>
      <c r="HR85" s="94"/>
      <c r="HS85" s="94"/>
      <c r="HT85" s="94"/>
      <c r="HU85" s="94"/>
      <c r="HV85" s="94"/>
      <c r="HW85" s="94"/>
      <c r="HX85" s="94"/>
      <c r="HY85" s="94"/>
      <c r="HZ85" s="94"/>
      <c r="IA85" s="94"/>
      <c r="IB85" s="94"/>
      <c r="IC85" s="94"/>
      <c r="ID85" s="94"/>
      <c r="IE85" s="94"/>
      <c r="IF85" s="94"/>
      <c r="IG85" s="94"/>
      <c r="IH85" s="94"/>
      <c r="II85" s="94"/>
      <c r="IJ85" s="94"/>
      <c r="IK85" s="94"/>
      <c r="IL85" s="94"/>
      <c r="IM85" s="94"/>
      <c r="IN85" s="94"/>
      <c r="IO85" s="94"/>
      <c r="IP85" s="94"/>
      <c r="IQ85" s="94"/>
      <c r="IR85" s="94"/>
      <c r="IS85" s="94"/>
      <c r="IT85" s="94"/>
      <c r="IU85" s="94"/>
    </row>
    <row r="86" spans="1:255" s="95" customFormat="1" ht="12" customHeight="1" x14ac:dyDescent="0.25">
      <c r="A86" s="87"/>
      <c r="B86" s="119" t="s">
        <v>114</v>
      </c>
      <c r="C86" s="120" t="s">
        <v>74</v>
      </c>
      <c r="D86" s="120">
        <v>2</v>
      </c>
      <c r="E86" s="120" t="s">
        <v>123</v>
      </c>
      <c r="F86" s="121">
        <v>14290</v>
      </c>
      <c r="G86" s="122">
        <f t="shared" si="5"/>
        <v>28580</v>
      </c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94"/>
      <c r="CI86" s="94"/>
      <c r="CJ86" s="94"/>
      <c r="CK86" s="94"/>
      <c r="CL86" s="94"/>
      <c r="CM86" s="94"/>
      <c r="CN86" s="94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4"/>
      <c r="DE86" s="94"/>
      <c r="DF86" s="94"/>
      <c r="DG86" s="94"/>
      <c r="DH86" s="94"/>
      <c r="DI86" s="94"/>
      <c r="DJ86" s="94"/>
      <c r="DK86" s="94"/>
      <c r="DL86" s="94"/>
      <c r="DM86" s="94"/>
      <c r="DN86" s="94"/>
      <c r="DO86" s="94"/>
      <c r="DP86" s="94"/>
      <c r="DQ86" s="94"/>
      <c r="DR86" s="94"/>
      <c r="DS86" s="94"/>
      <c r="DT86" s="94"/>
      <c r="DU86" s="94"/>
      <c r="DV86" s="94"/>
      <c r="DW86" s="94"/>
      <c r="DX86" s="94"/>
      <c r="DY86" s="94"/>
      <c r="DZ86" s="94"/>
      <c r="EA86" s="94"/>
      <c r="EB86" s="94"/>
      <c r="EC86" s="94"/>
      <c r="ED86" s="94"/>
      <c r="EE86" s="94"/>
      <c r="EF86" s="94"/>
      <c r="EG86" s="94"/>
      <c r="EH86" s="94"/>
      <c r="EI86" s="94"/>
      <c r="EJ86" s="94"/>
      <c r="EK86" s="94"/>
      <c r="EL86" s="94"/>
      <c r="EM86" s="94"/>
      <c r="EN86" s="94"/>
      <c r="EO86" s="94"/>
      <c r="EP86" s="94"/>
      <c r="EQ86" s="94"/>
      <c r="ER86" s="94"/>
      <c r="ES86" s="94"/>
      <c r="ET86" s="94"/>
      <c r="EU86" s="94"/>
      <c r="EV86" s="94"/>
      <c r="EW86" s="94"/>
      <c r="EX86" s="94"/>
      <c r="EY86" s="94"/>
      <c r="EZ86" s="94"/>
      <c r="FA86" s="94"/>
      <c r="FB86" s="94"/>
      <c r="FC86" s="94"/>
      <c r="FD86" s="94"/>
      <c r="FE86" s="94"/>
      <c r="FF86" s="94"/>
      <c r="FG86" s="94"/>
      <c r="FH86" s="94"/>
      <c r="FI86" s="94"/>
      <c r="FJ86" s="94"/>
      <c r="FK86" s="94"/>
      <c r="FL86" s="94"/>
      <c r="FM86" s="94"/>
      <c r="FN86" s="94"/>
      <c r="FO86" s="94"/>
      <c r="FP86" s="94"/>
      <c r="FQ86" s="94"/>
      <c r="FR86" s="94"/>
      <c r="FS86" s="94"/>
      <c r="FT86" s="94"/>
      <c r="FU86" s="94"/>
      <c r="FV86" s="94"/>
      <c r="FW86" s="94"/>
      <c r="FX86" s="94"/>
      <c r="FY86" s="94"/>
      <c r="FZ86" s="94"/>
      <c r="GA86" s="94"/>
      <c r="GB86" s="94"/>
      <c r="GC86" s="94"/>
      <c r="GD86" s="94"/>
      <c r="GE86" s="94"/>
      <c r="GF86" s="94"/>
      <c r="GG86" s="94"/>
      <c r="GH86" s="94"/>
      <c r="GI86" s="94"/>
      <c r="GJ86" s="94"/>
      <c r="GK86" s="94"/>
      <c r="GL86" s="94"/>
      <c r="GM86" s="94"/>
      <c r="GN86" s="94"/>
      <c r="GO86" s="94"/>
      <c r="GP86" s="94"/>
      <c r="GQ86" s="94"/>
      <c r="GR86" s="94"/>
      <c r="GS86" s="94"/>
      <c r="GT86" s="94"/>
      <c r="GU86" s="94"/>
      <c r="GV86" s="94"/>
      <c r="GW86" s="94"/>
      <c r="GX86" s="94"/>
      <c r="GY86" s="94"/>
      <c r="GZ86" s="94"/>
      <c r="HA86" s="94"/>
      <c r="HB86" s="94"/>
      <c r="HC86" s="94"/>
      <c r="HD86" s="94"/>
      <c r="HE86" s="94"/>
      <c r="HF86" s="94"/>
      <c r="HG86" s="94"/>
      <c r="HH86" s="94"/>
      <c r="HI86" s="94"/>
      <c r="HJ86" s="94"/>
      <c r="HK86" s="94"/>
      <c r="HL86" s="94"/>
      <c r="HM86" s="94"/>
      <c r="HN86" s="94"/>
      <c r="HO86" s="94"/>
      <c r="HP86" s="94"/>
      <c r="HQ86" s="94"/>
      <c r="HR86" s="94"/>
      <c r="HS86" s="94"/>
      <c r="HT86" s="94"/>
      <c r="HU86" s="94"/>
      <c r="HV86" s="94"/>
      <c r="HW86" s="94"/>
      <c r="HX86" s="94"/>
      <c r="HY86" s="94"/>
      <c r="HZ86" s="94"/>
      <c r="IA86" s="94"/>
      <c r="IB86" s="94"/>
      <c r="IC86" s="94"/>
      <c r="ID86" s="94"/>
      <c r="IE86" s="94"/>
      <c r="IF86" s="94"/>
      <c r="IG86" s="94"/>
      <c r="IH86" s="94"/>
      <c r="II86" s="94"/>
      <c r="IJ86" s="94"/>
      <c r="IK86" s="94"/>
      <c r="IL86" s="94"/>
      <c r="IM86" s="94"/>
      <c r="IN86" s="94"/>
      <c r="IO86" s="94"/>
      <c r="IP86" s="94"/>
      <c r="IQ86" s="94"/>
      <c r="IR86" s="94"/>
      <c r="IS86" s="94"/>
      <c r="IT86" s="94"/>
      <c r="IU86" s="94"/>
    </row>
    <row r="87" spans="1:255" s="95" customFormat="1" ht="12" customHeight="1" x14ac:dyDescent="0.25">
      <c r="A87" s="87"/>
      <c r="B87" s="119" t="s">
        <v>96</v>
      </c>
      <c r="C87" s="120" t="s">
        <v>74</v>
      </c>
      <c r="D87" s="120">
        <v>2</v>
      </c>
      <c r="E87" s="120" t="s">
        <v>87</v>
      </c>
      <c r="F87" s="121">
        <v>21710</v>
      </c>
      <c r="G87" s="122">
        <f t="shared" si="5"/>
        <v>43420</v>
      </c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94"/>
      <c r="DK87" s="94"/>
      <c r="DL87" s="94"/>
      <c r="DM87" s="94"/>
      <c r="DN87" s="94"/>
      <c r="DO87" s="94"/>
      <c r="DP87" s="94"/>
      <c r="DQ87" s="94"/>
      <c r="DR87" s="94"/>
      <c r="DS87" s="94"/>
      <c r="DT87" s="94"/>
      <c r="DU87" s="94"/>
      <c r="DV87" s="94"/>
      <c r="DW87" s="94"/>
      <c r="DX87" s="94"/>
      <c r="DY87" s="94"/>
      <c r="DZ87" s="94"/>
      <c r="EA87" s="94"/>
      <c r="EB87" s="94"/>
      <c r="EC87" s="94"/>
      <c r="ED87" s="94"/>
      <c r="EE87" s="94"/>
      <c r="EF87" s="94"/>
      <c r="EG87" s="94"/>
      <c r="EH87" s="94"/>
      <c r="EI87" s="94"/>
      <c r="EJ87" s="94"/>
      <c r="EK87" s="94"/>
      <c r="EL87" s="94"/>
      <c r="EM87" s="94"/>
      <c r="EN87" s="94"/>
      <c r="EO87" s="94"/>
      <c r="EP87" s="94"/>
      <c r="EQ87" s="94"/>
      <c r="ER87" s="94"/>
      <c r="ES87" s="94"/>
      <c r="ET87" s="94"/>
      <c r="EU87" s="94"/>
      <c r="EV87" s="94"/>
      <c r="EW87" s="94"/>
      <c r="EX87" s="94"/>
      <c r="EY87" s="94"/>
      <c r="EZ87" s="94"/>
      <c r="FA87" s="94"/>
      <c r="FB87" s="94"/>
      <c r="FC87" s="94"/>
      <c r="FD87" s="94"/>
      <c r="FE87" s="94"/>
      <c r="FF87" s="94"/>
      <c r="FG87" s="94"/>
      <c r="FH87" s="94"/>
      <c r="FI87" s="94"/>
      <c r="FJ87" s="94"/>
      <c r="FK87" s="94"/>
      <c r="FL87" s="94"/>
      <c r="FM87" s="94"/>
      <c r="FN87" s="94"/>
      <c r="FO87" s="94"/>
      <c r="FP87" s="94"/>
      <c r="FQ87" s="94"/>
      <c r="FR87" s="94"/>
      <c r="FS87" s="94"/>
      <c r="FT87" s="94"/>
      <c r="FU87" s="94"/>
      <c r="FV87" s="94"/>
      <c r="FW87" s="94"/>
      <c r="FX87" s="94"/>
      <c r="FY87" s="94"/>
      <c r="FZ87" s="94"/>
      <c r="GA87" s="94"/>
      <c r="GB87" s="94"/>
      <c r="GC87" s="94"/>
      <c r="GD87" s="94"/>
      <c r="GE87" s="94"/>
      <c r="GF87" s="94"/>
      <c r="GG87" s="94"/>
      <c r="GH87" s="94"/>
      <c r="GI87" s="94"/>
      <c r="GJ87" s="94"/>
      <c r="GK87" s="94"/>
      <c r="GL87" s="94"/>
      <c r="GM87" s="94"/>
      <c r="GN87" s="94"/>
      <c r="GO87" s="94"/>
      <c r="GP87" s="94"/>
      <c r="GQ87" s="94"/>
      <c r="GR87" s="94"/>
      <c r="GS87" s="94"/>
      <c r="GT87" s="94"/>
      <c r="GU87" s="94"/>
      <c r="GV87" s="94"/>
      <c r="GW87" s="94"/>
      <c r="GX87" s="94"/>
      <c r="GY87" s="94"/>
      <c r="GZ87" s="94"/>
      <c r="HA87" s="94"/>
      <c r="HB87" s="94"/>
      <c r="HC87" s="94"/>
      <c r="HD87" s="94"/>
      <c r="HE87" s="94"/>
      <c r="HF87" s="94"/>
      <c r="HG87" s="94"/>
      <c r="HH87" s="94"/>
      <c r="HI87" s="94"/>
      <c r="HJ87" s="94"/>
      <c r="HK87" s="94"/>
      <c r="HL87" s="94"/>
      <c r="HM87" s="94"/>
      <c r="HN87" s="94"/>
      <c r="HO87" s="94"/>
      <c r="HP87" s="94"/>
      <c r="HQ87" s="94"/>
      <c r="HR87" s="94"/>
      <c r="HS87" s="94"/>
      <c r="HT87" s="94"/>
      <c r="HU87" s="94"/>
      <c r="HV87" s="94"/>
      <c r="HW87" s="94"/>
      <c r="HX87" s="94"/>
      <c r="HY87" s="94"/>
      <c r="HZ87" s="94"/>
      <c r="IA87" s="94"/>
      <c r="IB87" s="94"/>
      <c r="IC87" s="94"/>
      <c r="ID87" s="94"/>
      <c r="IE87" s="94"/>
      <c r="IF87" s="94"/>
      <c r="IG87" s="94"/>
      <c r="IH87" s="94"/>
      <c r="II87" s="94"/>
      <c r="IJ87" s="94"/>
      <c r="IK87" s="94"/>
      <c r="IL87" s="94"/>
      <c r="IM87" s="94"/>
      <c r="IN87" s="94"/>
      <c r="IO87" s="94"/>
      <c r="IP87" s="94"/>
      <c r="IQ87" s="94"/>
      <c r="IR87" s="94"/>
      <c r="IS87" s="94"/>
      <c r="IT87" s="94"/>
      <c r="IU87" s="94"/>
    </row>
    <row r="88" spans="1:255" s="95" customFormat="1" ht="12" customHeight="1" x14ac:dyDescent="0.25">
      <c r="A88" s="87"/>
      <c r="B88" s="119" t="s">
        <v>116</v>
      </c>
      <c r="C88" s="120" t="s">
        <v>74</v>
      </c>
      <c r="D88" s="120">
        <v>2</v>
      </c>
      <c r="E88" s="120" t="s">
        <v>129</v>
      </c>
      <c r="F88" s="121">
        <v>19000</v>
      </c>
      <c r="G88" s="122">
        <f t="shared" si="5"/>
        <v>38000</v>
      </c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4"/>
      <c r="DD88" s="94"/>
      <c r="DE88" s="94"/>
      <c r="DF88" s="94"/>
      <c r="DG88" s="94"/>
      <c r="DH88" s="94"/>
      <c r="DI88" s="94"/>
      <c r="DJ88" s="94"/>
      <c r="DK88" s="94"/>
      <c r="DL88" s="94"/>
      <c r="DM88" s="94"/>
      <c r="DN88" s="94"/>
      <c r="DO88" s="94"/>
      <c r="DP88" s="94"/>
      <c r="DQ88" s="94"/>
      <c r="DR88" s="94"/>
      <c r="DS88" s="94"/>
      <c r="DT88" s="94"/>
      <c r="DU88" s="94"/>
      <c r="DV88" s="94"/>
      <c r="DW88" s="94"/>
      <c r="DX88" s="94"/>
      <c r="DY88" s="94"/>
      <c r="DZ88" s="94"/>
      <c r="EA88" s="94"/>
      <c r="EB88" s="94"/>
      <c r="EC88" s="94"/>
      <c r="ED88" s="94"/>
      <c r="EE88" s="94"/>
      <c r="EF88" s="94"/>
      <c r="EG88" s="94"/>
      <c r="EH88" s="94"/>
      <c r="EI88" s="94"/>
      <c r="EJ88" s="94"/>
      <c r="EK88" s="94"/>
      <c r="EL88" s="94"/>
      <c r="EM88" s="94"/>
      <c r="EN88" s="94"/>
      <c r="EO88" s="94"/>
      <c r="EP88" s="94"/>
      <c r="EQ88" s="94"/>
      <c r="ER88" s="94"/>
      <c r="ES88" s="94"/>
      <c r="ET88" s="94"/>
      <c r="EU88" s="94"/>
      <c r="EV88" s="94"/>
      <c r="EW88" s="94"/>
      <c r="EX88" s="94"/>
      <c r="EY88" s="94"/>
      <c r="EZ88" s="94"/>
      <c r="FA88" s="94"/>
      <c r="FB88" s="94"/>
      <c r="FC88" s="94"/>
      <c r="FD88" s="94"/>
      <c r="FE88" s="94"/>
      <c r="FF88" s="94"/>
      <c r="FG88" s="94"/>
      <c r="FH88" s="94"/>
      <c r="FI88" s="94"/>
      <c r="FJ88" s="94"/>
      <c r="FK88" s="94"/>
      <c r="FL88" s="94"/>
      <c r="FM88" s="94"/>
      <c r="FN88" s="94"/>
      <c r="FO88" s="94"/>
      <c r="FP88" s="94"/>
      <c r="FQ88" s="94"/>
      <c r="FR88" s="94"/>
      <c r="FS88" s="94"/>
      <c r="FT88" s="94"/>
      <c r="FU88" s="94"/>
      <c r="FV88" s="94"/>
      <c r="FW88" s="94"/>
      <c r="FX88" s="94"/>
      <c r="FY88" s="94"/>
      <c r="FZ88" s="94"/>
      <c r="GA88" s="94"/>
      <c r="GB88" s="94"/>
      <c r="GC88" s="94"/>
      <c r="GD88" s="94"/>
      <c r="GE88" s="94"/>
      <c r="GF88" s="94"/>
      <c r="GG88" s="94"/>
      <c r="GH88" s="94"/>
      <c r="GI88" s="94"/>
      <c r="GJ88" s="94"/>
      <c r="GK88" s="94"/>
      <c r="GL88" s="94"/>
      <c r="GM88" s="94"/>
      <c r="GN88" s="94"/>
      <c r="GO88" s="94"/>
      <c r="GP88" s="94"/>
      <c r="GQ88" s="94"/>
      <c r="GR88" s="94"/>
      <c r="GS88" s="94"/>
      <c r="GT88" s="94"/>
      <c r="GU88" s="94"/>
      <c r="GV88" s="94"/>
      <c r="GW88" s="94"/>
      <c r="GX88" s="94"/>
      <c r="GY88" s="94"/>
      <c r="GZ88" s="94"/>
      <c r="HA88" s="94"/>
      <c r="HB88" s="94"/>
      <c r="HC88" s="94"/>
      <c r="HD88" s="94"/>
      <c r="HE88" s="94"/>
      <c r="HF88" s="94"/>
      <c r="HG88" s="94"/>
      <c r="HH88" s="94"/>
      <c r="HI88" s="94"/>
      <c r="HJ88" s="94"/>
      <c r="HK88" s="94"/>
      <c r="HL88" s="94"/>
      <c r="HM88" s="94"/>
      <c r="HN88" s="94"/>
      <c r="HO88" s="94"/>
      <c r="HP88" s="94"/>
      <c r="HQ88" s="94"/>
      <c r="HR88" s="94"/>
      <c r="HS88" s="94"/>
      <c r="HT88" s="94"/>
      <c r="HU88" s="94"/>
      <c r="HV88" s="94"/>
      <c r="HW88" s="94"/>
      <c r="HX88" s="94"/>
      <c r="HY88" s="94"/>
      <c r="HZ88" s="94"/>
      <c r="IA88" s="94"/>
      <c r="IB88" s="94"/>
      <c r="IC88" s="94"/>
      <c r="ID88" s="94"/>
      <c r="IE88" s="94"/>
      <c r="IF88" s="94"/>
      <c r="IG88" s="94"/>
      <c r="IH88" s="94"/>
      <c r="II88" s="94"/>
      <c r="IJ88" s="94"/>
      <c r="IK88" s="94"/>
      <c r="IL88" s="94"/>
      <c r="IM88" s="94"/>
      <c r="IN88" s="94"/>
      <c r="IO88" s="94"/>
      <c r="IP88" s="94"/>
      <c r="IQ88" s="94"/>
      <c r="IR88" s="94"/>
      <c r="IS88" s="94"/>
      <c r="IT88" s="94"/>
      <c r="IU88" s="94"/>
    </row>
    <row r="89" spans="1:255" ht="12.75" customHeight="1" x14ac:dyDescent="0.25">
      <c r="A89" s="5"/>
      <c r="B89" s="123" t="s">
        <v>31</v>
      </c>
      <c r="C89" s="124"/>
      <c r="D89" s="124"/>
      <c r="E89" s="124"/>
      <c r="F89" s="125"/>
      <c r="G89" s="126">
        <f>SUM(G58:G88)</f>
        <v>3613653.52</v>
      </c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pans="1:255" s="1" customFormat="1" ht="12" customHeight="1" x14ac:dyDescent="0.25">
      <c r="A90" s="2"/>
      <c r="B90" s="72"/>
      <c r="C90" s="73"/>
      <c r="D90" s="73"/>
      <c r="E90" s="74"/>
      <c r="F90" s="75"/>
      <c r="G90" s="76"/>
    </row>
    <row r="91" spans="1:255" ht="12" customHeight="1" x14ac:dyDescent="0.25">
      <c r="A91" s="5"/>
      <c r="B91" s="112" t="s">
        <v>32</v>
      </c>
      <c r="C91" s="113"/>
      <c r="D91" s="114"/>
      <c r="E91" s="114"/>
      <c r="F91" s="115"/>
      <c r="G91" s="116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</row>
    <row r="92" spans="1:255" ht="24" customHeight="1" x14ac:dyDescent="0.25">
      <c r="A92" s="5"/>
      <c r="B92" s="117" t="s">
        <v>33</v>
      </c>
      <c r="C92" s="118" t="s">
        <v>29</v>
      </c>
      <c r="D92" s="118" t="s">
        <v>30</v>
      </c>
      <c r="E92" s="117" t="s">
        <v>17</v>
      </c>
      <c r="F92" s="118" t="s">
        <v>18</v>
      </c>
      <c r="G92" s="117" t="s">
        <v>19</v>
      </c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</row>
    <row r="93" spans="1:255" s="95" customFormat="1" ht="12" customHeight="1" x14ac:dyDescent="0.25">
      <c r="A93" s="87"/>
      <c r="B93" s="119" t="s">
        <v>121</v>
      </c>
      <c r="C93" s="120" t="s">
        <v>72</v>
      </c>
      <c r="D93" s="120">
        <v>3</v>
      </c>
      <c r="E93" s="120" t="s">
        <v>118</v>
      </c>
      <c r="F93" s="121">
        <v>25000</v>
      </c>
      <c r="G93" s="122">
        <f t="shared" ref="G93:G94" si="6">+F93*D93</f>
        <v>75000</v>
      </c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94"/>
      <c r="BT93" s="94"/>
      <c r="BU93" s="94"/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94"/>
      <c r="CI93" s="94"/>
      <c r="CJ93" s="94"/>
      <c r="CK93" s="94"/>
      <c r="CL93" s="94"/>
      <c r="CM93" s="94"/>
      <c r="CN93" s="94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  <c r="DB93" s="94"/>
      <c r="DC93" s="94"/>
      <c r="DD93" s="94"/>
      <c r="DE93" s="94"/>
      <c r="DF93" s="94"/>
      <c r="DG93" s="94"/>
      <c r="DH93" s="94"/>
      <c r="DI93" s="94"/>
      <c r="DJ93" s="94"/>
      <c r="DK93" s="94"/>
      <c r="DL93" s="94"/>
      <c r="DM93" s="94"/>
      <c r="DN93" s="94"/>
      <c r="DO93" s="94"/>
      <c r="DP93" s="94"/>
      <c r="DQ93" s="94"/>
      <c r="DR93" s="94"/>
      <c r="DS93" s="94"/>
      <c r="DT93" s="94"/>
      <c r="DU93" s="94"/>
      <c r="DV93" s="94"/>
      <c r="DW93" s="94"/>
      <c r="DX93" s="94"/>
      <c r="DY93" s="94"/>
      <c r="DZ93" s="94"/>
      <c r="EA93" s="94"/>
      <c r="EB93" s="94"/>
      <c r="EC93" s="94"/>
      <c r="ED93" s="94"/>
      <c r="EE93" s="94"/>
      <c r="EF93" s="94"/>
      <c r="EG93" s="94"/>
      <c r="EH93" s="94"/>
      <c r="EI93" s="94"/>
      <c r="EJ93" s="94"/>
      <c r="EK93" s="94"/>
      <c r="EL93" s="94"/>
      <c r="EM93" s="94"/>
      <c r="EN93" s="94"/>
      <c r="EO93" s="94"/>
      <c r="EP93" s="94"/>
      <c r="EQ93" s="94"/>
      <c r="ER93" s="94"/>
      <c r="ES93" s="94"/>
      <c r="ET93" s="94"/>
      <c r="EU93" s="94"/>
      <c r="EV93" s="94"/>
      <c r="EW93" s="94"/>
      <c r="EX93" s="94"/>
      <c r="EY93" s="94"/>
      <c r="EZ93" s="94"/>
      <c r="FA93" s="94"/>
      <c r="FB93" s="94"/>
      <c r="FC93" s="94"/>
      <c r="FD93" s="94"/>
      <c r="FE93" s="94"/>
      <c r="FF93" s="94"/>
      <c r="FG93" s="94"/>
      <c r="FH93" s="94"/>
      <c r="FI93" s="94"/>
      <c r="FJ93" s="94"/>
      <c r="FK93" s="94"/>
      <c r="FL93" s="94"/>
      <c r="FM93" s="94"/>
      <c r="FN93" s="94"/>
      <c r="FO93" s="94"/>
      <c r="FP93" s="94"/>
      <c r="FQ93" s="94"/>
      <c r="FR93" s="94"/>
      <c r="FS93" s="94"/>
      <c r="FT93" s="94"/>
      <c r="FU93" s="94"/>
      <c r="FV93" s="94"/>
      <c r="FW93" s="94"/>
      <c r="FX93" s="94"/>
      <c r="FY93" s="94"/>
      <c r="FZ93" s="94"/>
      <c r="GA93" s="94"/>
      <c r="GB93" s="94"/>
      <c r="GC93" s="94"/>
      <c r="GD93" s="94"/>
      <c r="GE93" s="94"/>
      <c r="GF93" s="94"/>
      <c r="GG93" s="94"/>
      <c r="GH93" s="94"/>
      <c r="GI93" s="94"/>
      <c r="GJ93" s="94"/>
      <c r="GK93" s="94"/>
      <c r="GL93" s="94"/>
      <c r="GM93" s="94"/>
      <c r="GN93" s="94"/>
      <c r="GO93" s="94"/>
      <c r="GP93" s="94"/>
      <c r="GQ93" s="94"/>
      <c r="GR93" s="94"/>
      <c r="GS93" s="94"/>
      <c r="GT93" s="94"/>
      <c r="GU93" s="94"/>
      <c r="GV93" s="94"/>
      <c r="GW93" s="94"/>
      <c r="GX93" s="94"/>
      <c r="GY93" s="94"/>
      <c r="GZ93" s="94"/>
      <c r="HA93" s="94"/>
      <c r="HB93" s="94"/>
      <c r="HC93" s="94"/>
      <c r="HD93" s="94"/>
      <c r="HE93" s="94"/>
      <c r="HF93" s="94"/>
      <c r="HG93" s="94"/>
      <c r="HH93" s="94"/>
      <c r="HI93" s="94"/>
      <c r="HJ93" s="94"/>
      <c r="HK93" s="94"/>
      <c r="HL93" s="94"/>
      <c r="HM93" s="94"/>
      <c r="HN93" s="94"/>
      <c r="HO93" s="94"/>
      <c r="HP93" s="94"/>
      <c r="HQ93" s="94"/>
      <c r="HR93" s="94"/>
      <c r="HS93" s="94"/>
      <c r="HT93" s="94"/>
      <c r="HU93" s="94"/>
      <c r="HV93" s="94"/>
      <c r="HW93" s="94"/>
      <c r="HX93" s="94"/>
      <c r="HY93" s="94"/>
      <c r="HZ93" s="94"/>
      <c r="IA93" s="94"/>
      <c r="IB93" s="94"/>
      <c r="IC93" s="94"/>
      <c r="ID93" s="94"/>
      <c r="IE93" s="94"/>
      <c r="IF93" s="94"/>
      <c r="IG93" s="94"/>
      <c r="IH93" s="94"/>
      <c r="II93" s="94"/>
      <c r="IJ93" s="94"/>
      <c r="IK93" s="94"/>
      <c r="IL93" s="94"/>
      <c r="IM93" s="94"/>
      <c r="IN93" s="94"/>
      <c r="IO93" s="94"/>
      <c r="IP93" s="94"/>
      <c r="IQ93" s="94"/>
      <c r="IR93" s="94"/>
      <c r="IS93" s="94"/>
      <c r="IT93" s="94"/>
      <c r="IU93" s="94"/>
    </row>
    <row r="94" spans="1:255" s="95" customFormat="1" ht="12" customHeight="1" x14ac:dyDescent="0.25">
      <c r="A94" s="87"/>
      <c r="B94" s="119" t="s">
        <v>122</v>
      </c>
      <c r="C94" s="120" t="s">
        <v>72</v>
      </c>
      <c r="D94" s="120">
        <v>5</v>
      </c>
      <c r="E94" s="120" t="s">
        <v>119</v>
      </c>
      <c r="F94" s="121">
        <v>180000</v>
      </c>
      <c r="G94" s="122">
        <f t="shared" si="6"/>
        <v>900000</v>
      </c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  <c r="DD94" s="94"/>
      <c r="DE94" s="94"/>
      <c r="DF94" s="94"/>
      <c r="DG94" s="94"/>
      <c r="DH94" s="94"/>
      <c r="DI94" s="94"/>
      <c r="DJ94" s="94"/>
      <c r="DK94" s="94"/>
      <c r="DL94" s="94"/>
      <c r="DM94" s="94"/>
      <c r="DN94" s="94"/>
      <c r="DO94" s="94"/>
      <c r="DP94" s="94"/>
      <c r="DQ94" s="94"/>
      <c r="DR94" s="94"/>
      <c r="DS94" s="94"/>
      <c r="DT94" s="94"/>
      <c r="DU94" s="94"/>
      <c r="DV94" s="94"/>
      <c r="DW94" s="94"/>
      <c r="DX94" s="94"/>
      <c r="DY94" s="94"/>
      <c r="DZ94" s="94"/>
      <c r="EA94" s="94"/>
      <c r="EB94" s="94"/>
      <c r="EC94" s="94"/>
      <c r="ED94" s="94"/>
      <c r="EE94" s="94"/>
      <c r="EF94" s="94"/>
      <c r="EG94" s="94"/>
      <c r="EH94" s="94"/>
      <c r="EI94" s="94"/>
      <c r="EJ94" s="94"/>
      <c r="EK94" s="94"/>
      <c r="EL94" s="94"/>
      <c r="EM94" s="94"/>
      <c r="EN94" s="94"/>
      <c r="EO94" s="94"/>
      <c r="EP94" s="94"/>
      <c r="EQ94" s="94"/>
      <c r="ER94" s="94"/>
      <c r="ES94" s="94"/>
      <c r="ET94" s="94"/>
      <c r="EU94" s="94"/>
      <c r="EV94" s="94"/>
      <c r="EW94" s="94"/>
      <c r="EX94" s="94"/>
      <c r="EY94" s="94"/>
      <c r="EZ94" s="94"/>
      <c r="FA94" s="94"/>
      <c r="FB94" s="94"/>
      <c r="FC94" s="94"/>
      <c r="FD94" s="94"/>
      <c r="FE94" s="94"/>
      <c r="FF94" s="94"/>
      <c r="FG94" s="94"/>
      <c r="FH94" s="94"/>
      <c r="FI94" s="94"/>
      <c r="FJ94" s="94"/>
      <c r="FK94" s="94"/>
      <c r="FL94" s="94"/>
      <c r="FM94" s="94"/>
      <c r="FN94" s="94"/>
      <c r="FO94" s="94"/>
      <c r="FP94" s="94"/>
      <c r="FQ94" s="94"/>
      <c r="FR94" s="94"/>
      <c r="FS94" s="94"/>
      <c r="FT94" s="94"/>
      <c r="FU94" s="94"/>
      <c r="FV94" s="94"/>
      <c r="FW94" s="94"/>
      <c r="FX94" s="94"/>
      <c r="FY94" s="94"/>
      <c r="FZ94" s="94"/>
      <c r="GA94" s="94"/>
      <c r="GB94" s="94"/>
      <c r="GC94" s="94"/>
      <c r="GD94" s="94"/>
      <c r="GE94" s="94"/>
      <c r="GF94" s="94"/>
      <c r="GG94" s="94"/>
      <c r="GH94" s="94"/>
      <c r="GI94" s="94"/>
      <c r="GJ94" s="94"/>
      <c r="GK94" s="94"/>
      <c r="GL94" s="94"/>
      <c r="GM94" s="94"/>
      <c r="GN94" s="94"/>
      <c r="GO94" s="94"/>
      <c r="GP94" s="94"/>
      <c r="GQ94" s="94"/>
      <c r="GR94" s="94"/>
      <c r="GS94" s="94"/>
      <c r="GT94" s="94"/>
      <c r="GU94" s="94"/>
      <c r="GV94" s="94"/>
      <c r="GW94" s="94"/>
      <c r="GX94" s="94"/>
      <c r="GY94" s="94"/>
      <c r="GZ94" s="94"/>
      <c r="HA94" s="94"/>
      <c r="HB94" s="94"/>
      <c r="HC94" s="94"/>
      <c r="HD94" s="94"/>
      <c r="HE94" s="94"/>
      <c r="HF94" s="94"/>
      <c r="HG94" s="94"/>
      <c r="HH94" s="94"/>
      <c r="HI94" s="94"/>
      <c r="HJ94" s="94"/>
      <c r="HK94" s="94"/>
      <c r="HL94" s="94"/>
      <c r="HM94" s="94"/>
      <c r="HN94" s="94"/>
      <c r="HO94" s="94"/>
      <c r="HP94" s="94"/>
      <c r="HQ94" s="94"/>
      <c r="HR94" s="94"/>
      <c r="HS94" s="94"/>
      <c r="HT94" s="94"/>
      <c r="HU94" s="94"/>
      <c r="HV94" s="94"/>
      <c r="HW94" s="94"/>
      <c r="HX94" s="94"/>
      <c r="HY94" s="94"/>
      <c r="HZ94" s="94"/>
      <c r="IA94" s="94"/>
      <c r="IB94" s="94"/>
      <c r="IC94" s="94"/>
      <c r="ID94" s="94"/>
      <c r="IE94" s="94"/>
      <c r="IF94" s="94"/>
      <c r="IG94" s="94"/>
      <c r="IH94" s="94"/>
      <c r="II94" s="94"/>
      <c r="IJ94" s="94"/>
      <c r="IK94" s="94"/>
      <c r="IL94" s="94"/>
      <c r="IM94" s="94"/>
      <c r="IN94" s="94"/>
      <c r="IO94" s="94"/>
      <c r="IP94" s="94"/>
      <c r="IQ94" s="94"/>
      <c r="IR94" s="94"/>
      <c r="IS94" s="94"/>
      <c r="IT94" s="94"/>
      <c r="IU94" s="94"/>
    </row>
    <row r="95" spans="1:255" ht="12.75" customHeight="1" x14ac:dyDescent="0.25">
      <c r="A95" s="5"/>
      <c r="B95" s="123" t="s">
        <v>34</v>
      </c>
      <c r="C95" s="124"/>
      <c r="D95" s="124"/>
      <c r="E95" s="124"/>
      <c r="F95" s="125"/>
      <c r="G95" s="126">
        <f>SUM(G93:G94)</f>
        <v>975000</v>
      </c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</row>
    <row r="96" spans="1:255" s="1" customFormat="1" ht="12" customHeight="1" x14ac:dyDescent="0.25">
      <c r="A96" s="25"/>
      <c r="B96" s="28"/>
      <c r="C96" s="28"/>
      <c r="D96" s="28"/>
      <c r="E96" s="28"/>
      <c r="F96" s="29"/>
      <c r="G96" s="67"/>
    </row>
    <row r="97" spans="1:7" s="1" customFormat="1" ht="12" customHeight="1" x14ac:dyDescent="0.25">
      <c r="A97" s="25"/>
      <c r="B97" s="30" t="s">
        <v>35</v>
      </c>
      <c r="C97" s="31"/>
      <c r="D97" s="31"/>
      <c r="E97" s="31"/>
      <c r="F97" s="31"/>
      <c r="G97" s="32">
        <f>G37+G44+G54+G89+G95</f>
        <v>8093653.5199999996</v>
      </c>
    </row>
    <row r="98" spans="1:7" s="1" customFormat="1" ht="12" customHeight="1" x14ac:dyDescent="0.25">
      <c r="A98" s="25"/>
      <c r="B98" s="33" t="s">
        <v>36</v>
      </c>
      <c r="C98" s="19"/>
      <c r="D98" s="19"/>
      <c r="E98" s="19"/>
      <c r="F98" s="19"/>
      <c r="G98" s="34">
        <f>G97*0.05</f>
        <v>404682.67599999998</v>
      </c>
    </row>
    <row r="99" spans="1:7" s="1" customFormat="1" ht="12" customHeight="1" x14ac:dyDescent="0.25">
      <c r="A99" s="25"/>
      <c r="B99" s="35" t="s">
        <v>37</v>
      </c>
      <c r="C99" s="18"/>
      <c r="D99" s="18"/>
      <c r="E99" s="18"/>
      <c r="F99" s="18"/>
      <c r="G99" s="36">
        <f>G98+G97</f>
        <v>8498336.1959999986</v>
      </c>
    </row>
    <row r="100" spans="1:7" s="1" customFormat="1" ht="12" customHeight="1" x14ac:dyDescent="0.25">
      <c r="A100" s="25"/>
      <c r="B100" s="33" t="s">
        <v>38</v>
      </c>
      <c r="C100" s="19"/>
      <c r="D100" s="19"/>
      <c r="E100" s="19"/>
      <c r="F100" s="19"/>
      <c r="G100" s="34">
        <f>G12</f>
        <v>10500000</v>
      </c>
    </row>
    <row r="101" spans="1:7" s="1" customFormat="1" ht="12" customHeight="1" x14ac:dyDescent="0.25">
      <c r="A101" s="25"/>
      <c r="B101" s="37" t="s">
        <v>39</v>
      </c>
      <c r="C101" s="38"/>
      <c r="D101" s="38"/>
      <c r="E101" s="38"/>
      <c r="F101" s="38"/>
      <c r="G101" s="32">
        <f>G100-G99</f>
        <v>2001663.8040000014</v>
      </c>
    </row>
    <row r="102" spans="1:7" s="1" customFormat="1" ht="12.75" customHeight="1" x14ac:dyDescent="0.25">
      <c r="A102" s="25"/>
      <c r="B102" s="26" t="s">
        <v>40</v>
      </c>
      <c r="C102" s="27"/>
      <c r="D102" s="27"/>
      <c r="E102" s="27"/>
      <c r="F102" s="27"/>
      <c r="G102" s="68"/>
    </row>
    <row r="103" spans="1:7" s="1" customFormat="1" ht="12.75" customHeight="1" thickBot="1" x14ac:dyDescent="0.3">
      <c r="A103" s="25"/>
      <c r="B103" s="39"/>
      <c r="C103" s="27"/>
      <c r="D103" s="27"/>
      <c r="E103" s="27"/>
      <c r="F103" s="27"/>
      <c r="G103" s="68"/>
    </row>
    <row r="104" spans="1:7" s="1" customFormat="1" ht="15" customHeight="1" x14ac:dyDescent="0.25">
      <c r="A104" s="25"/>
      <c r="B104" s="50" t="s">
        <v>41</v>
      </c>
      <c r="C104" s="51"/>
      <c r="D104" s="51"/>
      <c r="E104" s="51"/>
      <c r="F104" s="52"/>
      <c r="G104" s="68"/>
    </row>
    <row r="105" spans="1:7" s="1" customFormat="1" ht="12" customHeight="1" x14ac:dyDescent="0.25">
      <c r="A105" s="25"/>
      <c r="B105" s="53" t="s">
        <v>42</v>
      </c>
      <c r="C105" s="24"/>
      <c r="D105" s="24"/>
      <c r="E105" s="24"/>
      <c r="F105" s="54"/>
      <c r="G105" s="68"/>
    </row>
    <row r="106" spans="1:7" s="1" customFormat="1" ht="12" customHeight="1" x14ac:dyDescent="0.25">
      <c r="A106" s="25"/>
      <c r="B106" s="53" t="s">
        <v>43</v>
      </c>
      <c r="C106" s="24"/>
      <c r="D106" s="24"/>
      <c r="E106" s="24"/>
      <c r="F106" s="54"/>
      <c r="G106" s="68"/>
    </row>
    <row r="107" spans="1:7" s="1" customFormat="1" ht="12" customHeight="1" x14ac:dyDescent="0.25">
      <c r="A107" s="25"/>
      <c r="B107" s="53" t="s">
        <v>44</v>
      </c>
      <c r="C107" s="24"/>
      <c r="D107" s="24"/>
      <c r="E107" s="24"/>
      <c r="F107" s="54"/>
      <c r="G107" s="68"/>
    </row>
    <row r="108" spans="1:7" s="1" customFormat="1" ht="12" customHeight="1" x14ac:dyDescent="0.25">
      <c r="A108" s="25"/>
      <c r="B108" s="53" t="s">
        <v>45</v>
      </c>
      <c r="C108" s="24"/>
      <c r="D108" s="24"/>
      <c r="E108" s="24"/>
      <c r="F108" s="54"/>
      <c r="G108" s="68"/>
    </row>
    <row r="109" spans="1:7" s="1" customFormat="1" ht="12" customHeight="1" x14ac:dyDescent="0.25">
      <c r="A109" s="25"/>
      <c r="B109" s="53" t="s">
        <v>46</v>
      </c>
      <c r="C109" s="24"/>
      <c r="D109" s="24"/>
      <c r="E109" s="24"/>
      <c r="F109" s="54"/>
      <c r="G109" s="68"/>
    </row>
    <row r="110" spans="1:7" s="1" customFormat="1" ht="12" customHeight="1" thickBot="1" x14ac:dyDescent="0.3">
      <c r="A110" s="25"/>
      <c r="B110" s="55" t="s">
        <v>47</v>
      </c>
      <c r="C110" s="56"/>
      <c r="D110" s="56"/>
      <c r="E110" s="56"/>
      <c r="F110" s="57"/>
      <c r="G110" s="68"/>
    </row>
    <row r="111" spans="1:7" s="1" customFormat="1" ht="12" customHeight="1" x14ac:dyDescent="0.25">
      <c r="A111" s="25"/>
      <c r="B111" s="48"/>
      <c r="C111" s="24"/>
      <c r="D111" s="24"/>
      <c r="E111" s="24"/>
      <c r="F111" s="24"/>
      <c r="G111" s="68"/>
    </row>
    <row r="112" spans="1:7" s="1" customFormat="1" ht="12.75" customHeight="1" thickBot="1" x14ac:dyDescent="0.3">
      <c r="A112" s="25"/>
      <c r="B112" s="82" t="s">
        <v>48</v>
      </c>
      <c r="C112" s="83"/>
      <c r="D112" s="47"/>
      <c r="E112" s="20"/>
      <c r="F112" s="20"/>
      <c r="G112" s="68"/>
    </row>
    <row r="113" spans="1:7" s="1" customFormat="1" ht="12" customHeight="1" x14ac:dyDescent="0.25">
      <c r="A113" s="25"/>
      <c r="B113" s="41" t="s">
        <v>33</v>
      </c>
      <c r="C113" s="78" t="s">
        <v>49</v>
      </c>
      <c r="D113" s="79" t="s">
        <v>50</v>
      </c>
      <c r="E113" s="20"/>
      <c r="F113" s="20"/>
      <c r="G113" s="68"/>
    </row>
    <row r="114" spans="1:7" s="1" customFormat="1" ht="12.75" customHeight="1" x14ac:dyDescent="0.25">
      <c r="A114" s="25"/>
      <c r="B114" s="42" t="s">
        <v>51</v>
      </c>
      <c r="C114" s="21">
        <f>G37</f>
        <v>2790000</v>
      </c>
      <c r="D114" s="43">
        <f>(C114/C120)</f>
        <v>0.32829955601346988</v>
      </c>
      <c r="E114" s="20"/>
      <c r="F114" s="20"/>
      <c r="G114" s="68"/>
    </row>
    <row r="115" spans="1:7" s="1" customFormat="1" ht="12" customHeight="1" x14ac:dyDescent="0.25">
      <c r="A115" s="25"/>
      <c r="B115" s="42" t="s">
        <v>52</v>
      </c>
      <c r="C115" s="21">
        <f>G44</f>
        <v>150000</v>
      </c>
      <c r="D115" s="43">
        <f>+C115/C120</f>
        <v>1.7650513764165047E-2</v>
      </c>
      <c r="E115" s="20"/>
      <c r="F115" s="20"/>
      <c r="G115" s="68"/>
    </row>
    <row r="116" spans="1:7" s="1" customFormat="1" ht="12" customHeight="1" x14ac:dyDescent="0.25">
      <c r="A116" s="25"/>
      <c r="B116" s="42" t="s">
        <v>53</v>
      </c>
      <c r="C116" s="21">
        <f>G54</f>
        <v>565000</v>
      </c>
      <c r="D116" s="43">
        <f>(C116/C120)</f>
        <v>6.6483601845021681E-2</v>
      </c>
      <c r="E116" s="20"/>
      <c r="F116" s="20"/>
      <c r="G116" s="68"/>
    </row>
    <row r="117" spans="1:7" s="1" customFormat="1" ht="12.75" customHeight="1" x14ac:dyDescent="0.25">
      <c r="A117" s="25"/>
      <c r="B117" s="42" t="s">
        <v>28</v>
      </c>
      <c r="C117" s="21">
        <f>G89</f>
        <v>3613653.52</v>
      </c>
      <c r="D117" s="43">
        <f>(C117/C120)</f>
        <v>0.42521894129122312</v>
      </c>
      <c r="E117" s="20"/>
      <c r="F117" s="20"/>
      <c r="G117" s="68"/>
    </row>
    <row r="118" spans="1:7" s="1" customFormat="1" ht="15.6" customHeight="1" x14ac:dyDescent="0.25">
      <c r="A118" s="25"/>
      <c r="B118" s="42" t="s">
        <v>54</v>
      </c>
      <c r="C118" s="22">
        <f>G95</f>
        <v>975000</v>
      </c>
      <c r="D118" s="43">
        <f>(C118/C120)</f>
        <v>0.11472833946707281</v>
      </c>
      <c r="E118" s="23"/>
      <c r="F118" s="23"/>
      <c r="G118" s="68"/>
    </row>
    <row r="119" spans="1:7" s="1" customFormat="1" ht="11.25" customHeight="1" x14ac:dyDescent="0.25">
      <c r="B119" s="42" t="s">
        <v>55</v>
      </c>
      <c r="C119" s="22">
        <f>G98</f>
        <v>404682.67599999998</v>
      </c>
      <c r="D119" s="43">
        <f>(C119/C120)</f>
        <v>4.7619047619047623E-2</v>
      </c>
      <c r="E119" s="23"/>
      <c r="F119" s="23"/>
      <c r="G119" s="68"/>
    </row>
    <row r="120" spans="1:7" s="1" customFormat="1" ht="11.25" customHeight="1" thickBot="1" x14ac:dyDescent="0.3">
      <c r="B120" s="44" t="s">
        <v>56</v>
      </c>
      <c r="C120" s="45">
        <f>SUM(C114:C119)</f>
        <v>8498336.1959999986</v>
      </c>
      <c r="D120" s="46">
        <f>SUM(D114:D119)</f>
        <v>1.0000000000000002</v>
      </c>
      <c r="E120" s="23"/>
      <c r="F120" s="23"/>
      <c r="G120" s="68"/>
    </row>
    <row r="121" spans="1:7" s="1" customFormat="1" ht="11.25" customHeight="1" x14ac:dyDescent="0.25">
      <c r="B121" s="39"/>
      <c r="C121" s="27"/>
      <c r="D121" s="27"/>
      <c r="E121" s="27"/>
      <c r="F121" s="27"/>
      <c r="G121" s="68"/>
    </row>
    <row r="122" spans="1:7" s="1" customFormat="1" ht="11.25" customHeight="1" thickBot="1" x14ac:dyDescent="0.3">
      <c r="B122" s="40"/>
      <c r="C122" s="27"/>
      <c r="D122" s="27"/>
      <c r="E122" s="27"/>
      <c r="F122" s="27"/>
      <c r="G122" s="68"/>
    </row>
    <row r="123" spans="1:7" s="1" customFormat="1" ht="11.25" customHeight="1" thickBot="1" x14ac:dyDescent="0.3">
      <c r="B123" s="84" t="s">
        <v>134</v>
      </c>
      <c r="C123" s="85"/>
      <c r="D123" s="85"/>
      <c r="E123" s="86"/>
      <c r="F123" s="23"/>
      <c r="G123" s="68"/>
    </row>
    <row r="124" spans="1:7" s="1" customFormat="1" ht="11.25" customHeight="1" x14ac:dyDescent="0.25">
      <c r="B124" s="59" t="s">
        <v>135</v>
      </c>
      <c r="C124" s="77">
        <v>27000</v>
      </c>
      <c r="D124" s="77">
        <v>30000</v>
      </c>
      <c r="E124" s="77">
        <v>33000</v>
      </c>
      <c r="F124" s="58"/>
      <c r="G124" s="69"/>
    </row>
    <row r="125" spans="1:7" s="1" customFormat="1" ht="11.25" customHeight="1" thickBot="1" x14ac:dyDescent="0.3">
      <c r="B125" s="44" t="s">
        <v>136</v>
      </c>
      <c r="C125" s="45">
        <f>(G99/C124)</f>
        <v>314.75319244444438</v>
      </c>
      <c r="D125" s="45">
        <f>(G99/D124)</f>
        <v>283.27787319999993</v>
      </c>
      <c r="E125" s="60">
        <f>(G99/E124)</f>
        <v>257.52533927272725</v>
      </c>
      <c r="F125" s="58"/>
      <c r="G125" s="69"/>
    </row>
    <row r="126" spans="1:7" s="1" customFormat="1" ht="11.25" customHeight="1" x14ac:dyDescent="0.25">
      <c r="B126" s="49" t="s">
        <v>57</v>
      </c>
      <c r="C126" s="24"/>
      <c r="D126" s="24"/>
      <c r="E126" s="24"/>
      <c r="F126" s="24"/>
      <c r="G126" s="70"/>
    </row>
  </sheetData>
  <mergeCells count="9">
    <mergeCell ref="B17:G17"/>
    <mergeCell ref="B112:C112"/>
    <mergeCell ref="B123:E123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2022-04-19T21:14:09Z</cp:lastPrinted>
  <dcterms:created xsi:type="dcterms:W3CDTF">2020-11-27T12:49:26Z</dcterms:created>
  <dcterms:modified xsi:type="dcterms:W3CDTF">2023-02-01T20:35:02Z</dcterms:modified>
</cp:coreProperties>
</file>