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5200" windowHeight="11385"/>
  </bookViews>
  <sheets>
    <sheet name="MORAS HIBRID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32" i="1"/>
  <c r="G31" i="1"/>
  <c r="G30" i="1"/>
  <c r="G29" i="1"/>
  <c r="G28" i="1"/>
  <c r="G27" i="1"/>
  <c r="G26" i="1"/>
  <c r="G25" i="1"/>
  <c r="G24" i="1"/>
  <c r="G23" i="1"/>
  <c r="G22" i="1"/>
  <c r="G21" i="1"/>
  <c r="G44" i="1"/>
  <c r="G43" i="1"/>
  <c r="G42" i="1"/>
  <c r="G41" i="1"/>
  <c r="G40" i="1"/>
  <c r="G39" i="1"/>
  <c r="G38" i="1"/>
  <c r="G37" i="1"/>
  <c r="G36" i="1"/>
  <c r="G35" i="1"/>
  <c r="G34" i="1"/>
  <c r="G33" i="1"/>
  <c r="G70" i="1"/>
  <c r="G71" i="1"/>
  <c r="G72" i="1"/>
  <c r="G73" i="1"/>
  <c r="G74" i="1"/>
  <c r="G75" i="1"/>
  <c r="G77" i="1"/>
  <c r="G79" i="1"/>
  <c r="G80" i="1"/>
  <c r="G81" i="1"/>
  <c r="G83" i="1"/>
  <c r="G84" i="1"/>
  <c r="G85" i="1"/>
  <c r="G69" i="1"/>
  <c r="G50" i="1"/>
  <c r="G49" i="1"/>
  <c r="G47" i="1"/>
  <c r="G46" i="1"/>
  <c r="G45" i="1"/>
  <c r="G53" i="1"/>
  <c r="G52" i="1"/>
  <c r="G51" i="1"/>
  <c r="G12" i="1"/>
  <c r="G54" i="1" l="1"/>
  <c r="G86" i="1"/>
  <c r="G64" i="1" l="1"/>
  <c r="G90" i="1" l="1"/>
  <c r="G91" i="1" l="1"/>
  <c r="G96" i="1" l="1"/>
  <c r="C114" i="1"/>
  <c r="C113" i="1" l="1"/>
  <c r="C112" i="1"/>
  <c r="C110" i="1"/>
  <c r="G59" i="1" l="1"/>
  <c r="G93" i="1" s="1"/>
  <c r="G94" i="1" l="1"/>
  <c r="G95" i="1" l="1"/>
  <c r="G97" i="1" s="1"/>
  <c r="C115" i="1"/>
  <c r="C121" i="1" l="1"/>
  <c r="C116" i="1"/>
  <c r="D115" i="1" s="1"/>
  <c r="D121" i="1"/>
  <c r="E121" i="1"/>
  <c r="D113" i="1" l="1"/>
  <c r="D110" i="1"/>
  <c r="D112" i="1"/>
  <c r="D114" i="1"/>
  <c r="D116" i="1" l="1"/>
</calcChain>
</file>

<file path=xl/sharedStrings.xml><?xml version="1.0" encoding="utf-8"?>
<sst xmlns="http://schemas.openxmlformats.org/spreadsheetml/2006/main" count="242" uniqueCount="143">
  <si>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</si>
  <si>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</si>
  <si>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</si>
  <si>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</si>
  <si>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</si>
  <si>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</si>
  <si>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</si>
  <si>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</si>
  <si>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</si>
  <si>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</si>
  <si>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</si>
  <si>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</si>
  <si>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</si>
  <si>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</si>
  <si>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</si>
  <si>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</si>
  <si>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</si>
  <si>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</si>
  <si>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</si>
  <si>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</si>
  <si>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</si>
  <si>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</si>
  <si>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</si>
  <si>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</si>
  <si>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</si>
  <si>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</si>
  <si>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</si>
  <si>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</si>
  <si>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</si>
  <si>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</si>
  <si>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</si>
  <si>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</si>
  <si>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</si>
  <si>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</si>
  <si>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</si>
  <si>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</si>
  <si>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</si>
  <si>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</si>
  <si>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</si>
  <si>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</si>
  <si>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</si>
  <si>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</si>
  <si>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</si>
  <si>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</si>
  <si>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</si>
  <si>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</si>
  <si>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</si>
  <si>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</si>
  <si>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</si>
  <si>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</si>
  <si>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</si>
  <si>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</si>
  <si>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</si>
  <si>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</si>
  <si>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</si>
  <si>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</si>
  <si>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Lib. B. O'Higgins</t>
  </si>
  <si>
    <t>2.  Precio de Insumos corresponde a  precios  colocados en el predio</t>
  </si>
  <si>
    <t>Costo unitario ($/kg) (*)</t>
  </si>
  <si>
    <t>Todas</t>
  </si>
  <si>
    <t>RENDIMIENTO (kg/há)</t>
  </si>
  <si>
    <t>PRECIO ESPERADO ($/kg)</t>
  </si>
  <si>
    <t>COSTOS DIRECTOS DE PRODUCCIÓN POR HECTÁREA (INCLUYE IVA)</t>
  </si>
  <si>
    <t>FERTILIZANTES</t>
  </si>
  <si>
    <t>Urea</t>
  </si>
  <si>
    <t>Octubre</t>
  </si>
  <si>
    <t>ESCENARIOS COSTO UNITARIO  ($/kg)</t>
  </si>
  <si>
    <t>Septiembre</t>
  </si>
  <si>
    <t>Cosecha</t>
  </si>
  <si>
    <t>3. Precio esperado por ventas corresponde a precio colocado en el domicilio del comprador, (incluye Ingreso a Feria)</t>
  </si>
  <si>
    <t>MORAS HIBRIDAS</t>
  </si>
  <si>
    <t>San Fernando</t>
  </si>
  <si>
    <t>20/01/2023</t>
  </si>
  <si>
    <t>Diciembre-Febrero</t>
  </si>
  <si>
    <t xml:space="preserve">Exportación </t>
  </si>
  <si>
    <t>Heladas, sequia y Lluvias</t>
  </si>
  <si>
    <t>1er. control de malezas</t>
  </si>
  <si>
    <t>Junio</t>
  </si>
  <si>
    <t>Poda</t>
  </si>
  <si>
    <t>Amarra</t>
  </si>
  <si>
    <t>agosto</t>
  </si>
  <si>
    <t>triturado poda</t>
  </si>
  <si>
    <t>1ra. aplicación de fertilizantes</t>
  </si>
  <si>
    <t>2da. fertilización</t>
  </si>
  <si>
    <t>2do. control de malezas</t>
  </si>
  <si>
    <t>3ra. fertilización</t>
  </si>
  <si>
    <t>4ta. fertilización</t>
  </si>
  <si>
    <t>Noviembre</t>
  </si>
  <si>
    <t>Aplicación de fungicida</t>
  </si>
  <si>
    <t>Aplicación de insecticida</t>
  </si>
  <si>
    <t xml:space="preserve">Riego </t>
  </si>
  <si>
    <t>Aplicación de Insecticida</t>
  </si>
  <si>
    <t>Aplicación de bioestimulante</t>
  </si>
  <si>
    <t>4to. control de malezas</t>
  </si>
  <si>
    <t>Acomodar alambres</t>
  </si>
  <si>
    <t xml:space="preserve">Riegos </t>
  </si>
  <si>
    <t>Aplicación Fung+Foliar</t>
  </si>
  <si>
    <t>Diciembre</t>
  </si>
  <si>
    <t>5to. Control de malezas/Maq.</t>
  </si>
  <si>
    <t>5ta. fertilización</t>
  </si>
  <si>
    <t>Riegos</t>
  </si>
  <si>
    <t>Arreglo de laterales</t>
  </si>
  <si>
    <t>Enero</t>
  </si>
  <si>
    <t>6to. control de malezas/Maq.</t>
  </si>
  <si>
    <t xml:space="preserve">6ta. Fertilización </t>
  </si>
  <si>
    <t>Aplicación de Fung+Foliar</t>
  </si>
  <si>
    <t>7mo. Control de malezas/Maq.</t>
  </si>
  <si>
    <t>Febrero</t>
  </si>
  <si>
    <t>7a. fertilización</t>
  </si>
  <si>
    <t>Marzo</t>
  </si>
  <si>
    <t>Abril</t>
  </si>
  <si>
    <t>Enero-Febrero</t>
  </si>
  <si>
    <t>super fosfato triple</t>
  </si>
  <si>
    <t>junio</t>
  </si>
  <si>
    <t>Kg</t>
  </si>
  <si>
    <t>Septiembre-Febrero</t>
  </si>
  <si>
    <t>Nitrato de calcio</t>
  </si>
  <si>
    <t>Septiembre-Octubre</t>
  </si>
  <si>
    <t>Sulfato potasio</t>
  </si>
  <si>
    <t>Octubre-Febrero</t>
  </si>
  <si>
    <t>kelpak</t>
  </si>
  <si>
    <t>Noviembre-Enero</t>
  </si>
  <si>
    <t>Stimplex</t>
  </si>
  <si>
    <t>Frutaliv</t>
  </si>
  <si>
    <t>Noviembre-Febrero</t>
  </si>
  <si>
    <t>FUNGICIDA</t>
  </si>
  <si>
    <t>KOCIDE</t>
  </si>
  <si>
    <t>Mayo-Agosto</t>
  </si>
  <si>
    <t>HERBICIDA</t>
  </si>
  <si>
    <t xml:space="preserve">Simazina </t>
  </si>
  <si>
    <t xml:space="preserve">Paraquat </t>
  </si>
  <si>
    <t>Agosto-Marzo</t>
  </si>
  <si>
    <t>Centurion Super</t>
  </si>
  <si>
    <t>INSECTICIDA</t>
  </si>
  <si>
    <t>Punto 70 wp</t>
  </si>
  <si>
    <t>Octubre-Noviembre</t>
  </si>
  <si>
    <t>Delegate</t>
  </si>
  <si>
    <t>300 gr</t>
  </si>
  <si>
    <t>Diciembre-Marzo</t>
  </si>
  <si>
    <t>Diazinon 600 EC</t>
  </si>
  <si>
    <t>Lt</t>
  </si>
  <si>
    <t>Flete de fruta a la planta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</si>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</sst>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  <numFmt numFmtId="169" formatCode="_-* #,##0_-;\-* #,##0_-;_-* &quot;-&quot;??_-;_-@_-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43" fontId="27" fillId="0" borderId="0" applyFont="0" applyFill="0" applyBorder="0" applyAlignment="0" applyProtection="0"/>
  </cellStyleXfs>
  <cellXfs count="13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4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3" fontId="5" fillId="2" borderId="1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2" borderId="0" xfId="0" applyFont="1" applyFill="1"/>
    <xf numFmtId="164" fontId="9" fillId="2" borderId="42" xfId="0" applyNumberFormat="1" applyFont="1" applyFill="1" applyBorder="1" applyAlignment="1">
      <alignment vertical="center"/>
    </xf>
    <xf numFmtId="0" fontId="14" fillId="2" borderId="44" xfId="0" applyFont="1" applyFill="1" applyBorder="1"/>
    <xf numFmtId="164" fontId="9" fillId="2" borderId="45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49" fontId="5" fillId="10" borderId="41" xfId="0" applyNumberFormat="1" applyFont="1" applyFill="1" applyBorder="1" applyAlignment="1">
      <alignment vertical="center"/>
    </xf>
    <xf numFmtId="49" fontId="5" fillId="10" borderId="43" xfId="0" applyNumberFormat="1" applyFont="1" applyFill="1" applyBorder="1" applyAlignment="1">
      <alignment vertical="center"/>
    </xf>
    <xf numFmtId="0" fontId="28" fillId="0" borderId="55" xfId="0" applyFont="1" applyBorder="1" applyAlignment="1">
      <alignment horizontal="right"/>
    </xf>
    <xf numFmtId="0" fontId="28" fillId="0" borderId="55" xfId="0" applyFont="1" applyBorder="1" applyAlignment="1">
      <alignment horizontal="right" vertical="center" wrapText="1"/>
    </xf>
    <xf numFmtId="49" fontId="28" fillId="0" borderId="55" xfId="0" applyNumberFormat="1" applyFont="1" applyBorder="1" applyAlignment="1">
      <alignment horizontal="right"/>
    </xf>
    <xf numFmtId="3" fontId="28" fillId="0" borderId="55" xfId="0" applyNumberFormat="1" applyFont="1" applyBorder="1" applyAlignment="1">
      <alignment horizontal="right"/>
    </xf>
    <xf numFmtId="169" fontId="28" fillId="0" borderId="55" xfId="10" applyNumberFormat="1" applyFont="1" applyFill="1" applyBorder="1" applyAlignment="1">
      <alignment horizontal="right"/>
    </xf>
    <xf numFmtId="0" fontId="28" fillId="0" borderId="55" xfId="0" applyFont="1" applyBorder="1" applyAlignment="1">
      <alignment horizontal="right" wrapText="1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7" fillId="3" borderId="5" xfId="0" applyNumberFormat="1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left"/>
    </xf>
    <xf numFmtId="49" fontId="5" fillId="2" borderId="53" xfId="0" applyNumberFormat="1" applyFont="1" applyFill="1" applyBorder="1" applyAlignment="1">
      <alignment horizontal="left"/>
    </xf>
  </cellXfs>
  <cellStyles count="11">
    <cellStyle name="Millares" xfId="10" builtinId="3"/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13415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141" y="187817"/>
          <a:ext cx="5755246" cy="1196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2"/>
  <sheetViews>
    <sheetView showGridLines="0" tabSelected="1" zoomScale="142" zoomScaleNormal="142" workbookViewId="0">
      <selection activeCell="I90" sqref="I90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8" customFormat="1" ht="15">
      <c r="A9" s="74"/>
      <c r="B9" s="75" t="s">
        <v>0</v>
      </c>
      <c r="C9" s="118" t="s">
        <v>70</v>
      </c>
      <c r="D9" s="76"/>
      <c r="E9" s="128" t="s">
        <v>60</v>
      </c>
      <c r="F9" s="129"/>
      <c r="G9" s="121">
        <v>23000</v>
      </c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</row>
    <row r="10" spans="1:255" s="78" customFormat="1" ht="25.5" customHeight="1">
      <c r="A10" s="74"/>
      <c r="B10" s="79" t="s">
        <v>1</v>
      </c>
      <c r="C10" s="119" t="s">
        <v>59</v>
      </c>
      <c r="D10" s="76"/>
      <c r="E10" s="126" t="s">
        <v>2</v>
      </c>
      <c r="F10" s="127"/>
      <c r="G10" s="122" t="s">
        <v>73</v>
      </c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7"/>
      <c r="IA10" s="77"/>
      <c r="IB10" s="77"/>
      <c r="IC10" s="77"/>
      <c r="ID10" s="77"/>
      <c r="IE10" s="77"/>
      <c r="IF10" s="77"/>
      <c r="IG10" s="77"/>
      <c r="IH10" s="77"/>
      <c r="II10" s="77"/>
      <c r="IJ10" s="77"/>
      <c r="IK10" s="77"/>
      <c r="IL10" s="77"/>
      <c r="IM10" s="77"/>
      <c r="IN10" s="77"/>
      <c r="IO10" s="77"/>
      <c r="IP10" s="77"/>
      <c r="IQ10" s="77"/>
      <c r="IR10" s="77"/>
      <c r="IS10" s="77"/>
      <c r="IT10" s="77"/>
      <c r="IU10" s="77"/>
    </row>
    <row r="11" spans="1:255" s="78" customFormat="1" ht="18" customHeight="1">
      <c r="A11" s="74"/>
      <c r="B11" s="79" t="s">
        <v>51</v>
      </c>
      <c r="C11" s="118" t="s">
        <v>55</v>
      </c>
      <c r="D11" s="76"/>
      <c r="E11" s="126" t="s">
        <v>61</v>
      </c>
      <c r="F11" s="127"/>
      <c r="G11" s="121">
        <v>700</v>
      </c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  <c r="GE11" s="77"/>
      <c r="GF11" s="77"/>
      <c r="GG11" s="77"/>
      <c r="GH11" s="77"/>
      <c r="GI11" s="77"/>
      <c r="GJ11" s="77"/>
      <c r="GK11" s="77"/>
      <c r="GL11" s="77"/>
      <c r="GM11" s="77"/>
      <c r="GN11" s="77"/>
      <c r="GO11" s="77"/>
      <c r="GP11" s="77"/>
      <c r="GQ11" s="77"/>
      <c r="GR11" s="77"/>
      <c r="GS11" s="77"/>
      <c r="GT11" s="77"/>
      <c r="GU11" s="77"/>
      <c r="GV11" s="77"/>
      <c r="GW11" s="77"/>
      <c r="GX11" s="77"/>
      <c r="GY11" s="77"/>
      <c r="GZ11" s="77"/>
      <c r="HA11" s="77"/>
      <c r="HB11" s="77"/>
      <c r="HC11" s="77"/>
      <c r="HD11" s="77"/>
      <c r="HE11" s="77"/>
      <c r="HF11" s="77"/>
      <c r="HG11" s="77"/>
      <c r="HH11" s="77"/>
      <c r="HI11" s="77"/>
      <c r="HJ11" s="77"/>
      <c r="HK11" s="77"/>
      <c r="HL11" s="77"/>
      <c r="HM11" s="77"/>
      <c r="HN11" s="77"/>
      <c r="HO11" s="77"/>
      <c r="HP11" s="77"/>
      <c r="HQ11" s="77"/>
      <c r="HR11" s="77"/>
      <c r="HS11" s="77"/>
      <c r="HT11" s="77"/>
      <c r="HU11" s="77"/>
      <c r="HV11" s="77"/>
      <c r="HW11" s="77"/>
      <c r="HX11" s="77"/>
      <c r="HY11" s="77"/>
      <c r="HZ11" s="77"/>
      <c r="IA11" s="77"/>
      <c r="IB11" s="77"/>
      <c r="IC11" s="77"/>
      <c r="ID11" s="77"/>
      <c r="IE11" s="77"/>
      <c r="IF11" s="77"/>
      <c r="IG11" s="77"/>
      <c r="IH11" s="77"/>
      <c r="II11" s="77"/>
      <c r="IJ11" s="77"/>
      <c r="IK11" s="77"/>
      <c r="IL11" s="77"/>
      <c r="IM11" s="77"/>
      <c r="IN11" s="77"/>
      <c r="IO11" s="77"/>
      <c r="IP11" s="77"/>
      <c r="IQ11" s="77"/>
      <c r="IR11" s="77"/>
      <c r="IS11" s="77"/>
      <c r="IT11" s="77"/>
      <c r="IU11" s="77"/>
    </row>
    <row r="12" spans="1:255" s="78" customFormat="1" ht="11.25" customHeight="1">
      <c r="A12" s="74"/>
      <c r="B12" s="79" t="s">
        <v>52</v>
      </c>
      <c r="C12" s="118" t="s">
        <v>56</v>
      </c>
      <c r="D12" s="76"/>
      <c r="E12" s="134" t="s">
        <v>3</v>
      </c>
      <c r="F12" s="135"/>
      <c r="G12" s="121">
        <f>+G9*G11</f>
        <v>16100000</v>
      </c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7"/>
      <c r="HS12" s="77"/>
      <c r="HT12" s="77"/>
      <c r="HU12" s="77"/>
      <c r="HV12" s="77"/>
      <c r="HW12" s="77"/>
      <c r="HX12" s="77"/>
      <c r="HY12" s="77"/>
      <c r="HZ12" s="77"/>
      <c r="IA12" s="77"/>
      <c r="IB12" s="77"/>
      <c r="IC12" s="77"/>
      <c r="ID12" s="77"/>
      <c r="IE12" s="77"/>
      <c r="IF12" s="77"/>
      <c r="IG12" s="77"/>
      <c r="IH12" s="77"/>
      <c r="II12" s="77"/>
      <c r="IJ12" s="77"/>
      <c r="IK12" s="77"/>
      <c r="IL12" s="77"/>
      <c r="IM12" s="77"/>
      <c r="IN12" s="77"/>
      <c r="IO12" s="77"/>
      <c r="IP12" s="77"/>
      <c r="IQ12" s="77"/>
      <c r="IR12" s="77"/>
      <c r="IS12" s="77"/>
      <c r="IT12" s="77"/>
      <c r="IU12" s="77"/>
    </row>
    <row r="13" spans="1:255" s="78" customFormat="1" ht="15">
      <c r="A13" s="74"/>
      <c r="B13" s="79" t="s">
        <v>53</v>
      </c>
      <c r="C13" s="118" t="s">
        <v>71</v>
      </c>
      <c r="D13" s="76"/>
      <c r="E13" s="126" t="s">
        <v>4</v>
      </c>
      <c r="F13" s="127"/>
      <c r="G13" s="118" t="s">
        <v>74</v>
      </c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  <c r="GE13" s="77"/>
      <c r="GF13" s="77"/>
      <c r="GG13" s="77"/>
      <c r="GH13" s="77"/>
      <c r="GI13" s="77"/>
      <c r="GJ13" s="77"/>
      <c r="GK13" s="77"/>
      <c r="GL13" s="77"/>
      <c r="GM13" s="77"/>
      <c r="GN13" s="77"/>
      <c r="GO13" s="77"/>
      <c r="GP13" s="77"/>
      <c r="GQ13" s="77"/>
      <c r="GR13" s="77"/>
      <c r="GS13" s="77"/>
      <c r="GT13" s="77"/>
      <c r="GU13" s="77"/>
      <c r="GV13" s="77"/>
      <c r="GW13" s="77"/>
      <c r="GX13" s="77"/>
      <c r="GY13" s="77"/>
      <c r="GZ13" s="77"/>
      <c r="HA13" s="77"/>
      <c r="HB13" s="77"/>
      <c r="HC13" s="77"/>
      <c r="HD13" s="77"/>
      <c r="HE13" s="77"/>
      <c r="HF13" s="77"/>
      <c r="HG13" s="77"/>
      <c r="HH13" s="77"/>
      <c r="HI13" s="77"/>
      <c r="HJ13" s="77"/>
      <c r="HK13" s="77"/>
      <c r="HL13" s="77"/>
      <c r="HM13" s="77"/>
      <c r="HN13" s="77"/>
      <c r="HO13" s="77"/>
      <c r="HP13" s="77"/>
      <c r="HQ13" s="77"/>
      <c r="HR13" s="77"/>
      <c r="HS13" s="77"/>
      <c r="HT13" s="77"/>
      <c r="HU13" s="77"/>
      <c r="HV13" s="77"/>
      <c r="HW13" s="77"/>
      <c r="HX13" s="77"/>
      <c r="HY13" s="77"/>
      <c r="HZ13" s="77"/>
      <c r="IA13" s="77"/>
      <c r="IB13" s="77"/>
      <c r="IC13" s="77"/>
      <c r="ID13" s="77"/>
      <c r="IE13" s="77"/>
      <c r="IF13" s="77"/>
      <c r="IG13" s="77"/>
      <c r="IH13" s="77"/>
      <c r="II13" s="77"/>
      <c r="IJ13" s="77"/>
      <c r="IK13" s="77"/>
      <c r="IL13" s="77"/>
      <c r="IM13" s="77"/>
      <c r="IN13" s="77"/>
      <c r="IO13" s="77"/>
      <c r="IP13" s="77"/>
      <c r="IQ13" s="77"/>
      <c r="IR13" s="77"/>
      <c r="IS13" s="77"/>
      <c r="IT13" s="77"/>
      <c r="IU13" s="77"/>
    </row>
    <row r="14" spans="1:255" s="78" customFormat="1" ht="15">
      <c r="A14" s="74"/>
      <c r="B14" s="79" t="s">
        <v>5</v>
      </c>
      <c r="C14" s="118" t="s">
        <v>59</v>
      </c>
      <c r="D14" s="76"/>
      <c r="E14" s="126" t="s">
        <v>6</v>
      </c>
      <c r="F14" s="127"/>
      <c r="G14" s="122" t="s">
        <v>73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  <c r="GE14" s="77"/>
      <c r="GF14" s="77"/>
      <c r="GG14" s="77"/>
      <c r="GH14" s="77"/>
      <c r="GI14" s="77"/>
      <c r="GJ14" s="77"/>
      <c r="GK14" s="77"/>
      <c r="GL14" s="77"/>
      <c r="GM14" s="77"/>
      <c r="GN14" s="77"/>
      <c r="GO14" s="77"/>
      <c r="GP14" s="77"/>
      <c r="GQ14" s="77"/>
      <c r="GR14" s="77"/>
      <c r="GS14" s="77"/>
      <c r="GT14" s="77"/>
      <c r="GU14" s="77"/>
      <c r="GV14" s="77"/>
      <c r="GW14" s="77"/>
      <c r="GX14" s="77"/>
      <c r="GY14" s="77"/>
      <c r="GZ14" s="77"/>
      <c r="HA14" s="77"/>
      <c r="HB14" s="77"/>
      <c r="HC14" s="77"/>
      <c r="HD14" s="77"/>
      <c r="HE14" s="77"/>
      <c r="HF14" s="77"/>
      <c r="HG14" s="77"/>
      <c r="HH14" s="77"/>
      <c r="HI14" s="77"/>
      <c r="HJ14" s="77"/>
      <c r="HK14" s="77"/>
      <c r="HL14" s="77"/>
      <c r="HM14" s="77"/>
      <c r="HN14" s="77"/>
      <c r="HO14" s="77"/>
      <c r="HP14" s="77"/>
      <c r="HQ14" s="77"/>
      <c r="HR14" s="77"/>
      <c r="HS14" s="77"/>
      <c r="HT14" s="77"/>
      <c r="HU14" s="77"/>
      <c r="HV14" s="77"/>
      <c r="HW14" s="77"/>
      <c r="HX14" s="77"/>
      <c r="HY14" s="77"/>
      <c r="HZ14" s="77"/>
      <c r="IA14" s="77"/>
      <c r="IB14" s="77"/>
      <c r="IC14" s="77"/>
      <c r="ID14" s="77"/>
      <c r="IE14" s="77"/>
      <c r="IF14" s="77"/>
      <c r="IG14" s="77"/>
      <c r="IH14" s="77"/>
      <c r="II14" s="77"/>
      <c r="IJ14" s="77"/>
      <c r="IK14" s="77"/>
      <c r="IL14" s="77"/>
      <c r="IM14" s="77"/>
      <c r="IN14" s="77"/>
      <c r="IO14" s="77"/>
      <c r="IP14" s="77"/>
      <c r="IQ14" s="77"/>
      <c r="IR14" s="77"/>
      <c r="IS14" s="77"/>
      <c r="IT14" s="77"/>
      <c r="IU14" s="77"/>
    </row>
    <row r="15" spans="1:255" s="78" customFormat="1" ht="25.5" customHeight="1">
      <c r="A15" s="74"/>
      <c r="B15" s="79" t="s">
        <v>7</v>
      </c>
      <c r="C15" s="120" t="s">
        <v>72</v>
      </c>
      <c r="D15" s="76"/>
      <c r="E15" s="130" t="s">
        <v>8</v>
      </c>
      <c r="F15" s="131"/>
      <c r="G15" s="123" t="s">
        <v>75</v>
      </c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  <c r="GE15" s="77"/>
      <c r="GF15" s="77"/>
      <c r="GG15" s="77"/>
      <c r="GH15" s="77"/>
      <c r="GI15" s="77"/>
      <c r="GJ15" s="77"/>
      <c r="GK15" s="77"/>
      <c r="GL15" s="77"/>
      <c r="GM15" s="77"/>
      <c r="GN15" s="77"/>
      <c r="GO15" s="77"/>
      <c r="GP15" s="77"/>
      <c r="GQ15" s="77"/>
      <c r="GR15" s="77"/>
      <c r="GS15" s="77"/>
      <c r="GT15" s="77"/>
      <c r="GU15" s="77"/>
      <c r="GV15" s="77"/>
      <c r="GW15" s="77"/>
      <c r="GX15" s="77"/>
      <c r="GY15" s="77"/>
      <c r="GZ15" s="77"/>
      <c r="HA15" s="77"/>
      <c r="HB15" s="77"/>
      <c r="HC15" s="77"/>
      <c r="HD15" s="77"/>
      <c r="HE15" s="77"/>
      <c r="HF15" s="77"/>
      <c r="HG15" s="77"/>
      <c r="HH15" s="77"/>
      <c r="HI15" s="77"/>
      <c r="HJ15" s="77"/>
      <c r="HK15" s="77"/>
      <c r="HL15" s="77"/>
      <c r="HM15" s="77"/>
      <c r="HN15" s="77"/>
      <c r="HO15" s="77"/>
      <c r="HP15" s="77"/>
      <c r="HQ15" s="77"/>
      <c r="HR15" s="77"/>
      <c r="HS15" s="77"/>
      <c r="HT15" s="77"/>
      <c r="HU15" s="77"/>
      <c r="HV15" s="77"/>
      <c r="HW15" s="77"/>
      <c r="HX15" s="77"/>
      <c r="HY15" s="77"/>
      <c r="HZ15" s="77"/>
      <c r="IA15" s="77"/>
      <c r="IB15" s="77"/>
      <c r="IC15" s="77"/>
      <c r="ID15" s="77"/>
      <c r="IE15" s="77"/>
      <c r="IF15" s="77"/>
      <c r="IG15" s="77"/>
      <c r="IH15" s="77"/>
      <c r="II15" s="77"/>
      <c r="IJ15" s="77"/>
      <c r="IK15" s="77"/>
      <c r="IL15" s="77"/>
      <c r="IM15" s="77"/>
      <c r="IN15" s="77"/>
      <c r="IO15" s="77"/>
      <c r="IP15" s="77"/>
      <c r="IQ15" s="77"/>
      <c r="IR15" s="77"/>
      <c r="IS15" s="77"/>
      <c r="IT15" s="77"/>
      <c r="IU15" s="77"/>
    </row>
    <row r="16" spans="1:255" ht="12" customHeight="1">
      <c r="A16" s="2"/>
      <c r="B16" s="80"/>
      <c r="C16" s="6"/>
      <c r="D16" s="7"/>
      <c r="E16" s="8"/>
      <c r="F16" s="8"/>
      <c r="G16" s="81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32" t="s">
        <v>62</v>
      </c>
      <c r="C17" s="133"/>
      <c r="D17" s="133"/>
      <c r="E17" s="133"/>
      <c r="F17" s="133"/>
      <c r="G17" s="13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2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3" t="s">
        <v>9</v>
      </c>
      <c r="C19" s="84"/>
      <c r="D19" s="85"/>
      <c r="E19" s="85"/>
      <c r="F19" s="86"/>
      <c r="G19" s="87"/>
    </row>
    <row r="20" spans="1:255" ht="24" customHeight="1">
      <c r="A20" s="5"/>
      <c r="B20" s="88" t="s">
        <v>10</v>
      </c>
      <c r="C20" s="89" t="s">
        <v>11</v>
      </c>
      <c r="D20" s="89" t="s">
        <v>12</v>
      </c>
      <c r="E20" s="88" t="s">
        <v>13</v>
      </c>
      <c r="F20" s="89" t="s">
        <v>14</v>
      </c>
      <c r="G20" s="88" t="s">
        <v>15</v>
      </c>
    </row>
    <row r="21" spans="1:255" s="111" customFormat="1" ht="12" customHeight="1">
      <c r="A21" s="105"/>
      <c r="B21" s="106" t="s">
        <v>76</v>
      </c>
      <c r="C21" s="107" t="s">
        <v>16</v>
      </c>
      <c r="D21" s="107">
        <v>2</v>
      </c>
      <c r="E21" s="107" t="s">
        <v>77</v>
      </c>
      <c r="F21" s="108">
        <v>25000</v>
      </c>
      <c r="G21" s="109">
        <f t="shared" ref="G21:G32" si="0">D21*F21</f>
        <v>50000</v>
      </c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</row>
    <row r="22" spans="1:255" s="111" customFormat="1" ht="12" customHeight="1">
      <c r="A22" s="105"/>
      <c r="B22" s="106" t="s">
        <v>78</v>
      </c>
      <c r="C22" s="107" t="s">
        <v>16</v>
      </c>
      <c r="D22" s="107">
        <v>25</v>
      </c>
      <c r="E22" s="107" t="s">
        <v>77</v>
      </c>
      <c r="F22" s="108">
        <v>25000</v>
      </c>
      <c r="G22" s="109">
        <f t="shared" si="0"/>
        <v>625000</v>
      </c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</row>
    <row r="23" spans="1:255" s="111" customFormat="1" ht="12" customHeight="1">
      <c r="A23" s="105"/>
      <c r="B23" s="106" t="s">
        <v>79</v>
      </c>
      <c r="C23" s="107" t="s">
        <v>16</v>
      </c>
      <c r="D23" s="107">
        <v>29</v>
      </c>
      <c r="E23" s="107" t="s">
        <v>80</v>
      </c>
      <c r="F23" s="108">
        <v>25000</v>
      </c>
      <c r="G23" s="109">
        <f t="shared" si="0"/>
        <v>725000</v>
      </c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</row>
    <row r="24" spans="1:255" s="111" customFormat="1" ht="12" customHeight="1">
      <c r="A24" s="105"/>
      <c r="B24" s="106" t="s">
        <v>81</v>
      </c>
      <c r="C24" s="107" t="s">
        <v>16</v>
      </c>
      <c r="D24" s="107">
        <v>1</v>
      </c>
      <c r="E24" s="107" t="s">
        <v>80</v>
      </c>
      <c r="F24" s="108">
        <v>60000</v>
      </c>
      <c r="G24" s="109">
        <f t="shared" si="0"/>
        <v>60000</v>
      </c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  <c r="IR24" s="110"/>
      <c r="IS24" s="110"/>
      <c r="IT24" s="110"/>
      <c r="IU24" s="110"/>
    </row>
    <row r="25" spans="1:255" s="111" customFormat="1" ht="12" customHeight="1">
      <c r="A25" s="105"/>
      <c r="B25" s="106" t="s">
        <v>82</v>
      </c>
      <c r="C25" s="107" t="s">
        <v>16</v>
      </c>
      <c r="D25" s="107">
        <v>2</v>
      </c>
      <c r="E25" s="107" t="s">
        <v>77</v>
      </c>
      <c r="F25" s="108">
        <v>25000</v>
      </c>
      <c r="G25" s="109">
        <f t="shared" si="0"/>
        <v>50000</v>
      </c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  <c r="IR25" s="110"/>
      <c r="IS25" s="110"/>
      <c r="IT25" s="110"/>
      <c r="IU25" s="110"/>
    </row>
    <row r="26" spans="1:255" s="111" customFormat="1" ht="12" customHeight="1">
      <c r="A26" s="105"/>
      <c r="B26" s="106" t="s">
        <v>83</v>
      </c>
      <c r="C26" s="107" t="s">
        <v>16</v>
      </c>
      <c r="D26" s="107">
        <v>2</v>
      </c>
      <c r="E26" s="107" t="s">
        <v>67</v>
      </c>
      <c r="F26" s="108">
        <v>25000</v>
      </c>
      <c r="G26" s="109">
        <f t="shared" si="0"/>
        <v>50000</v>
      </c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  <c r="IR26" s="110"/>
      <c r="IS26" s="110"/>
      <c r="IT26" s="110"/>
      <c r="IU26" s="110"/>
    </row>
    <row r="27" spans="1:255" s="111" customFormat="1" ht="12" customHeight="1">
      <c r="A27" s="105"/>
      <c r="B27" s="106" t="s">
        <v>84</v>
      </c>
      <c r="C27" s="107" t="s">
        <v>16</v>
      </c>
      <c r="D27" s="107">
        <v>2</v>
      </c>
      <c r="E27" s="107" t="s">
        <v>67</v>
      </c>
      <c r="F27" s="108">
        <v>25000</v>
      </c>
      <c r="G27" s="109">
        <f t="shared" si="0"/>
        <v>50000</v>
      </c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  <c r="IR27" s="110"/>
      <c r="IS27" s="110"/>
      <c r="IT27" s="110"/>
      <c r="IU27" s="110"/>
    </row>
    <row r="28" spans="1:255" s="111" customFormat="1" ht="12" customHeight="1">
      <c r="A28" s="105"/>
      <c r="B28" s="106" t="s">
        <v>85</v>
      </c>
      <c r="C28" s="107" t="s">
        <v>16</v>
      </c>
      <c r="D28" s="107">
        <v>2</v>
      </c>
      <c r="E28" s="107" t="s">
        <v>65</v>
      </c>
      <c r="F28" s="108">
        <v>25000</v>
      </c>
      <c r="G28" s="109">
        <f t="shared" si="0"/>
        <v>50000</v>
      </c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  <c r="IR28" s="110"/>
      <c r="IS28" s="110"/>
      <c r="IT28" s="110"/>
      <c r="IU28" s="110"/>
    </row>
    <row r="29" spans="1:255" s="111" customFormat="1" ht="12" customHeight="1">
      <c r="A29" s="105"/>
      <c r="B29" s="106" t="s">
        <v>86</v>
      </c>
      <c r="C29" s="107" t="s">
        <v>16</v>
      </c>
      <c r="D29" s="107">
        <v>2</v>
      </c>
      <c r="E29" s="107" t="s">
        <v>87</v>
      </c>
      <c r="F29" s="108">
        <v>25000</v>
      </c>
      <c r="G29" s="109">
        <f t="shared" si="0"/>
        <v>50000</v>
      </c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  <c r="IR29" s="110"/>
      <c r="IS29" s="110"/>
      <c r="IT29" s="110"/>
      <c r="IU29" s="110"/>
    </row>
    <row r="30" spans="1:255" s="111" customFormat="1" ht="12" customHeight="1">
      <c r="A30" s="105"/>
      <c r="B30" s="106" t="s">
        <v>88</v>
      </c>
      <c r="C30" s="107" t="s">
        <v>16</v>
      </c>
      <c r="D30" s="107">
        <v>1</v>
      </c>
      <c r="E30" s="107" t="s">
        <v>65</v>
      </c>
      <c r="F30" s="108">
        <v>25000</v>
      </c>
      <c r="G30" s="109">
        <f t="shared" si="0"/>
        <v>25000</v>
      </c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  <c r="IR30" s="110"/>
      <c r="IS30" s="110"/>
      <c r="IT30" s="110"/>
      <c r="IU30" s="110"/>
    </row>
    <row r="31" spans="1:255" s="111" customFormat="1" ht="12" customHeight="1">
      <c r="A31" s="105"/>
      <c r="B31" s="106" t="s">
        <v>89</v>
      </c>
      <c r="C31" s="107" t="s">
        <v>16</v>
      </c>
      <c r="D31" s="107">
        <v>1</v>
      </c>
      <c r="E31" s="107" t="s">
        <v>65</v>
      </c>
      <c r="F31" s="108">
        <v>25000</v>
      </c>
      <c r="G31" s="109">
        <f t="shared" si="0"/>
        <v>25000</v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  <c r="IR31" s="110"/>
      <c r="IS31" s="110"/>
      <c r="IT31" s="110"/>
      <c r="IU31" s="110"/>
    </row>
    <row r="32" spans="1:255" s="111" customFormat="1" ht="12" customHeight="1">
      <c r="A32" s="105"/>
      <c r="B32" s="106" t="s">
        <v>90</v>
      </c>
      <c r="C32" s="107" t="s">
        <v>16</v>
      </c>
      <c r="D32" s="107">
        <v>4</v>
      </c>
      <c r="E32" s="107" t="s">
        <v>65</v>
      </c>
      <c r="F32" s="108">
        <v>25000</v>
      </c>
      <c r="G32" s="109">
        <f t="shared" si="0"/>
        <v>100000</v>
      </c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  <c r="IR32" s="110"/>
      <c r="IS32" s="110"/>
      <c r="IT32" s="110"/>
      <c r="IU32" s="110"/>
    </row>
    <row r="33" spans="1:255" s="111" customFormat="1" ht="12" customHeight="1">
      <c r="A33" s="105"/>
      <c r="B33" s="106" t="s">
        <v>91</v>
      </c>
      <c r="C33" s="107" t="s">
        <v>16</v>
      </c>
      <c r="D33" s="107">
        <v>1</v>
      </c>
      <c r="E33" s="107" t="s">
        <v>65</v>
      </c>
      <c r="F33" s="108">
        <v>25000</v>
      </c>
      <c r="G33" s="109">
        <f t="shared" ref="G33:G44" si="1">D33*F33</f>
        <v>25000</v>
      </c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  <c r="IR33" s="110"/>
      <c r="IS33" s="110"/>
      <c r="IT33" s="110"/>
      <c r="IU33" s="110"/>
    </row>
    <row r="34" spans="1:255" s="111" customFormat="1" ht="12" customHeight="1">
      <c r="A34" s="105"/>
      <c r="B34" s="106" t="s">
        <v>92</v>
      </c>
      <c r="C34" s="107" t="s">
        <v>16</v>
      </c>
      <c r="D34" s="107">
        <v>1</v>
      </c>
      <c r="E34" s="107" t="s">
        <v>87</v>
      </c>
      <c r="F34" s="108">
        <v>25000</v>
      </c>
      <c r="G34" s="109">
        <f t="shared" si="1"/>
        <v>25000</v>
      </c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  <c r="IR34" s="110"/>
      <c r="IS34" s="110"/>
      <c r="IT34" s="110"/>
      <c r="IU34" s="110"/>
    </row>
    <row r="35" spans="1:255" s="111" customFormat="1" ht="12" customHeight="1">
      <c r="A35" s="105"/>
      <c r="B35" s="106" t="s">
        <v>93</v>
      </c>
      <c r="C35" s="107" t="s">
        <v>16</v>
      </c>
      <c r="D35" s="107">
        <v>2</v>
      </c>
      <c r="E35" s="107" t="s">
        <v>87</v>
      </c>
      <c r="F35" s="108">
        <v>25000</v>
      </c>
      <c r="G35" s="109">
        <f t="shared" si="1"/>
        <v>50000</v>
      </c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  <c r="IR35" s="110"/>
      <c r="IS35" s="110"/>
      <c r="IT35" s="110"/>
      <c r="IU35" s="110"/>
    </row>
    <row r="36" spans="1:255" s="111" customFormat="1" ht="12" customHeight="1">
      <c r="A36" s="105"/>
      <c r="B36" s="106" t="s">
        <v>94</v>
      </c>
      <c r="C36" s="107" t="s">
        <v>16</v>
      </c>
      <c r="D36" s="107">
        <v>6</v>
      </c>
      <c r="E36" s="107" t="s">
        <v>87</v>
      </c>
      <c r="F36" s="108">
        <v>25000</v>
      </c>
      <c r="G36" s="109">
        <f t="shared" si="1"/>
        <v>150000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</row>
    <row r="37" spans="1:255" s="111" customFormat="1" ht="12" customHeight="1">
      <c r="A37" s="105"/>
      <c r="B37" s="106" t="s">
        <v>88</v>
      </c>
      <c r="C37" s="107" t="s">
        <v>16</v>
      </c>
      <c r="D37" s="107">
        <v>2</v>
      </c>
      <c r="E37" s="107" t="s">
        <v>87</v>
      </c>
      <c r="F37" s="108">
        <v>25000</v>
      </c>
      <c r="G37" s="109">
        <f t="shared" si="1"/>
        <v>50000</v>
      </c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</row>
    <row r="38" spans="1:255" s="111" customFormat="1" ht="12" customHeight="1">
      <c r="A38" s="105"/>
      <c r="B38" s="106" t="s">
        <v>95</v>
      </c>
      <c r="C38" s="107" t="s">
        <v>16</v>
      </c>
      <c r="D38" s="107">
        <v>4</v>
      </c>
      <c r="E38" s="107" t="s">
        <v>87</v>
      </c>
      <c r="F38" s="108">
        <v>25000</v>
      </c>
      <c r="G38" s="109">
        <f t="shared" si="1"/>
        <v>100000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</row>
    <row r="39" spans="1:255" s="111" customFormat="1" ht="12" customHeight="1">
      <c r="A39" s="105"/>
      <c r="B39" s="106" t="s">
        <v>96</v>
      </c>
      <c r="C39" s="107" t="s">
        <v>16</v>
      </c>
      <c r="D39" s="107">
        <v>1</v>
      </c>
      <c r="E39" s="107" t="s">
        <v>97</v>
      </c>
      <c r="F39" s="108">
        <v>25000</v>
      </c>
      <c r="G39" s="109">
        <f t="shared" si="1"/>
        <v>25000</v>
      </c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</row>
    <row r="40" spans="1:255" s="111" customFormat="1" ht="12" customHeight="1">
      <c r="A40" s="105"/>
      <c r="B40" s="106" t="s">
        <v>98</v>
      </c>
      <c r="C40" s="107" t="s">
        <v>16</v>
      </c>
      <c r="D40" s="107">
        <v>2</v>
      </c>
      <c r="E40" s="107" t="s">
        <v>97</v>
      </c>
      <c r="F40" s="108">
        <v>25000</v>
      </c>
      <c r="G40" s="109">
        <f t="shared" si="1"/>
        <v>50000</v>
      </c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</row>
    <row r="41" spans="1:255" s="111" customFormat="1" ht="12" customHeight="1">
      <c r="A41" s="105"/>
      <c r="B41" s="106" t="s">
        <v>99</v>
      </c>
      <c r="C41" s="107" t="s">
        <v>16</v>
      </c>
      <c r="D41" s="107">
        <v>2</v>
      </c>
      <c r="E41" s="107" t="s">
        <v>97</v>
      </c>
      <c r="F41" s="108">
        <v>25000</v>
      </c>
      <c r="G41" s="109">
        <f t="shared" si="1"/>
        <v>50000</v>
      </c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</row>
    <row r="42" spans="1:255" s="111" customFormat="1" ht="12" customHeight="1">
      <c r="A42" s="105"/>
      <c r="B42" s="106" t="s">
        <v>100</v>
      </c>
      <c r="C42" s="107" t="s">
        <v>16</v>
      </c>
      <c r="D42" s="107">
        <v>4</v>
      </c>
      <c r="E42" s="107" t="s">
        <v>97</v>
      </c>
      <c r="F42" s="108">
        <v>25000</v>
      </c>
      <c r="G42" s="109">
        <f t="shared" si="1"/>
        <v>100000</v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</row>
    <row r="43" spans="1:255" s="111" customFormat="1" ht="12" customHeight="1">
      <c r="A43" s="105"/>
      <c r="B43" s="106" t="s">
        <v>101</v>
      </c>
      <c r="C43" s="107" t="s">
        <v>16</v>
      </c>
      <c r="D43" s="107">
        <v>3</v>
      </c>
      <c r="E43" s="107" t="s">
        <v>102</v>
      </c>
      <c r="F43" s="108">
        <v>25000</v>
      </c>
      <c r="G43" s="109">
        <f t="shared" si="1"/>
        <v>75000</v>
      </c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</row>
    <row r="44" spans="1:255" s="111" customFormat="1" ht="12" customHeight="1">
      <c r="A44" s="105"/>
      <c r="B44" s="106" t="s">
        <v>103</v>
      </c>
      <c r="C44" s="107" t="s">
        <v>16</v>
      </c>
      <c r="D44" s="107">
        <v>2</v>
      </c>
      <c r="E44" s="107" t="s">
        <v>102</v>
      </c>
      <c r="F44" s="108">
        <v>25000</v>
      </c>
      <c r="G44" s="109">
        <f t="shared" si="1"/>
        <v>50000</v>
      </c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10"/>
      <c r="IS44" s="110"/>
      <c r="IT44" s="110"/>
      <c r="IU44" s="110"/>
    </row>
    <row r="45" spans="1:255" s="111" customFormat="1" ht="12" customHeight="1">
      <c r="A45" s="105"/>
      <c r="B45" s="106" t="s">
        <v>104</v>
      </c>
      <c r="C45" s="107" t="s">
        <v>16</v>
      </c>
      <c r="D45" s="107">
        <v>2</v>
      </c>
      <c r="E45" s="107" t="s">
        <v>97</v>
      </c>
      <c r="F45" s="108">
        <v>25000</v>
      </c>
      <c r="G45" s="109">
        <f t="shared" ref="G45:G50" si="2">D45*F45</f>
        <v>50000</v>
      </c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  <c r="IU45" s="110"/>
    </row>
    <row r="46" spans="1:255" s="111" customFormat="1" ht="12" customHeight="1">
      <c r="A46" s="105"/>
      <c r="B46" s="106" t="s">
        <v>105</v>
      </c>
      <c r="C46" s="107" t="s">
        <v>16</v>
      </c>
      <c r="D46" s="107">
        <v>1</v>
      </c>
      <c r="E46" s="107" t="s">
        <v>102</v>
      </c>
      <c r="F46" s="108">
        <v>25000</v>
      </c>
      <c r="G46" s="109">
        <f t="shared" si="2"/>
        <v>25000</v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10"/>
      <c r="IS46" s="110"/>
      <c r="IT46" s="110"/>
      <c r="IU46" s="110"/>
    </row>
    <row r="47" spans="1:255" s="111" customFormat="1" ht="12" customHeight="1">
      <c r="A47" s="105"/>
      <c r="B47" s="106" t="s">
        <v>100</v>
      </c>
      <c r="C47" s="107" t="s">
        <v>16</v>
      </c>
      <c r="D47" s="107">
        <v>4</v>
      </c>
      <c r="E47" s="107" t="s">
        <v>102</v>
      </c>
      <c r="F47" s="108">
        <v>25000</v>
      </c>
      <c r="G47" s="109">
        <f t="shared" si="2"/>
        <v>100000</v>
      </c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  <c r="IU47" s="110"/>
    </row>
    <row r="48" spans="1:255" s="111" customFormat="1" ht="12" customHeight="1">
      <c r="A48" s="105"/>
      <c r="B48" s="106" t="s">
        <v>106</v>
      </c>
      <c r="C48" s="107" t="s">
        <v>16</v>
      </c>
      <c r="D48" s="107">
        <v>2</v>
      </c>
      <c r="E48" s="107" t="s">
        <v>107</v>
      </c>
      <c r="F48" s="108">
        <v>25000</v>
      </c>
      <c r="G48" s="109">
        <f t="shared" si="2"/>
        <v>50000</v>
      </c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</row>
    <row r="49" spans="1:255" s="111" customFormat="1" ht="12" customHeight="1">
      <c r="A49" s="105"/>
      <c r="B49" s="106" t="s">
        <v>108</v>
      </c>
      <c r="C49" s="107" t="s">
        <v>16</v>
      </c>
      <c r="D49" s="107">
        <v>2</v>
      </c>
      <c r="E49" s="107" t="s">
        <v>109</v>
      </c>
      <c r="F49" s="108">
        <v>25000</v>
      </c>
      <c r="G49" s="109">
        <f t="shared" si="2"/>
        <v>50000</v>
      </c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  <c r="IU49" s="110"/>
    </row>
    <row r="50" spans="1:255" s="111" customFormat="1" ht="12" customHeight="1">
      <c r="A50" s="105"/>
      <c r="B50" s="106" t="s">
        <v>100</v>
      </c>
      <c r="C50" s="107" t="s">
        <v>16</v>
      </c>
      <c r="D50" s="107">
        <v>4</v>
      </c>
      <c r="E50" s="107" t="s">
        <v>107</v>
      </c>
      <c r="F50" s="108">
        <v>25000</v>
      </c>
      <c r="G50" s="109">
        <f t="shared" si="2"/>
        <v>100000</v>
      </c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10"/>
      <c r="IT50" s="110"/>
      <c r="IU50" s="110"/>
    </row>
    <row r="51" spans="1:255" s="111" customFormat="1" ht="12" customHeight="1">
      <c r="A51" s="105"/>
      <c r="B51" s="106" t="s">
        <v>100</v>
      </c>
      <c r="C51" s="107" t="s">
        <v>16</v>
      </c>
      <c r="D51" s="107">
        <v>3</v>
      </c>
      <c r="E51" s="107" t="s">
        <v>109</v>
      </c>
      <c r="F51" s="108">
        <v>25000</v>
      </c>
      <c r="G51" s="109">
        <f t="shared" ref="G51:G53" si="3">D51*F51</f>
        <v>75000</v>
      </c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10"/>
      <c r="IS51" s="110"/>
      <c r="IT51" s="110"/>
      <c r="IU51" s="110"/>
    </row>
    <row r="52" spans="1:255" s="111" customFormat="1" ht="12" customHeight="1">
      <c r="A52" s="105"/>
      <c r="B52" s="106" t="s">
        <v>95</v>
      </c>
      <c r="C52" s="107" t="s">
        <v>16</v>
      </c>
      <c r="D52" s="107">
        <v>2</v>
      </c>
      <c r="E52" s="107" t="s">
        <v>110</v>
      </c>
      <c r="F52" s="108">
        <v>25000</v>
      </c>
      <c r="G52" s="109">
        <f t="shared" si="3"/>
        <v>50000</v>
      </c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10"/>
      <c r="IS52" s="110"/>
      <c r="IT52" s="110"/>
      <c r="IU52" s="110"/>
    </row>
    <row r="53" spans="1:255" s="111" customFormat="1" ht="12" customHeight="1">
      <c r="A53" s="105"/>
      <c r="B53" s="106" t="s">
        <v>68</v>
      </c>
      <c r="C53" s="107" t="s">
        <v>16</v>
      </c>
      <c r="D53" s="107">
        <v>230</v>
      </c>
      <c r="E53" s="107" t="s">
        <v>111</v>
      </c>
      <c r="F53" s="108">
        <v>25000</v>
      </c>
      <c r="G53" s="109">
        <f t="shared" si="3"/>
        <v>5750000</v>
      </c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10"/>
      <c r="IS53" s="110"/>
      <c r="IT53" s="110"/>
      <c r="IU53" s="110"/>
    </row>
    <row r="54" spans="1:255" ht="11.25" customHeight="1">
      <c r="B54" s="16" t="s">
        <v>17</v>
      </c>
      <c r="C54" s="17"/>
      <c r="D54" s="17"/>
      <c r="E54" s="17"/>
      <c r="F54" s="18"/>
      <c r="G54" s="19">
        <f>SUM(G21:G53)</f>
        <v>8860000</v>
      </c>
    </row>
    <row r="55" spans="1:255" ht="15.75" customHeight="1">
      <c r="A55" s="5"/>
      <c r="B55" s="115"/>
      <c r="C55" s="14"/>
      <c r="D55" s="14"/>
      <c r="E55" s="14"/>
      <c r="F55" s="15"/>
      <c r="G55" s="15"/>
      <c r="K55" s="67"/>
    </row>
    <row r="56" spans="1:255" ht="12" customHeight="1">
      <c r="A56" s="5"/>
      <c r="B56" s="83" t="s">
        <v>18</v>
      </c>
      <c r="C56" s="84"/>
      <c r="D56" s="85"/>
      <c r="E56" s="85"/>
      <c r="F56" s="86"/>
      <c r="G56" s="87"/>
    </row>
    <row r="57" spans="1:255" ht="24" customHeight="1">
      <c r="A57" s="5"/>
      <c r="B57" s="88" t="s">
        <v>10</v>
      </c>
      <c r="C57" s="89" t="s">
        <v>11</v>
      </c>
      <c r="D57" s="89" t="s">
        <v>12</v>
      </c>
      <c r="E57" s="88" t="s">
        <v>13</v>
      </c>
      <c r="F57" s="89" t="s">
        <v>14</v>
      </c>
      <c r="G57" s="88" t="s">
        <v>15</v>
      </c>
    </row>
    <row r="58" spans="1:255" s="78" customFormat="1" ht="12" customHeight="1">
      <c r="A58" s="74"/>
      <c r="B58" s="90"/>
      <c r="C58" s="91"/>
      <c r="D58" s="91"/>
      <c r="E58" s="91"/>
      <c r="F58" s="92"/>
      <c r="G58" s="93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ht="11.25" customHeight="1">
      <c r="B59" s="16" t="s">
        <v>19</v>
      </c>
      <c r="C59" s="17"/>
      <c r="D59" s="17"/>
      <c r="E59" s="17"/>
      <c r="F59" s="18"/>
      <c r="G59" s="19">
        <f>SUM(G58)</f>
        <v>0</v>
      </c>
    </row>
    <row r="60" spans="1:255" ht="15.75" customHeight="1">
      <c r="A60" s="5"/>
      <c r="B60" s="13"/>
      <c r="C60" s="14"/>
      <c r="D60" s="14"/>
      <c r="E60" s="14"/>
      <c r="F60" s="15"/>
      <c r="G60" s="15"/>
      <c r="K60" s="67"/>
    </row>
    <row r="61" spans="1:255" ht="12" customHeight="1">
      <c r="A61" s="5"/>
      <c r="B61" s="83" t="s">
        <v>20</v>
      </c>
      <c r="C61" s="84"/>
      <c r="D61" s="85"/>
      <c r="E61" s="85"/>
      <c r="F61" s="86"/>
      <c r="G61" s="87"/>
    </row>
    <row r="62" spans="1:255" ht="24" customHeight="1">
      <c r="A62" s="5"/>
      <c r="B62" s="88" t="s">
        <v>10</v>
      </c>
      <c r="C62" s="89" t="s">
        <v>11</v>
      </c>
      <c r="D62" s="89" t="s">
        <v>12</v>
      </c>
      <c r="E62" s="88" t="s">
        <v>13</v>
      </c>
      <c r="F62" s="89" t="s">
        <v>14</v>
      </c>
      <c r="G62" s="88" t="s">
        <v>15</v>
      </c>
    </row>
    <row r="63" spans="1:255" s="111" customFormat="1" ht="12" customHeight="1">
      <c r="A63" s="105"/>
      <c r="B63" s="106"/>
      <c r="C63" s="107"/>
      <c r="D63" s="107"/>
      <c r="E63" s="107"/>
      <c r="F63" s="108"/>
      <c r="G63" s="109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10"/>
      <c r="GZ63" s="110"/>
      <c r="HA63" s="110"/>
      <c r="HB63" s="110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10"/>
      <c r="IS63" s="110"/>
      <c r="IT63" s="110"/>
      <c r="IU63" s="110"/>
    </row>
    <row r="64" spans="1:255" ht="12" customHeight="1">
      <c r="A64" s="33"/>
      <c r="B64" s="68" t="s">
        <v>21</v>
      </c>
      <c r="C64" s="69"/>
      <c r="D64" s="69"/>
      <c r="E64" s="69"/>
      <c r="F64" s="70"/>
      <c r="G64" s="71">
        <f>SUM(G63:G63)</f>
        <v>0</v>
      </c>
    </row>
    <row r="65" spans="1:255" ht="12" customHeight="1">
      <c r="A65" s="33"/>
      <c r="B65" s="115"/>
      <c r="C65" s="14"/>
      <c r="D65" s="14"/>
      <c r="E65" s="14"/>
      <c r="F65" s="15"/>
      <c r="G65" s="15"/>
    </row>
    <row r="66" spans="1:255" ht="12" customHeight="1">
      <c r="A66" s="5"/>
      <c r="B66" s="83" t="s">
        <v>22</v>
      </c>
      <c r="C66" s="84"/>
      <c r="D66" s="85"/>
      <c r="E66" s="85"/>
      <c r="F66" s="86"/>
      <c r="G66" s="87"/>
    </row>
    <row r="67" spans="1:255" ht="24" customHeight="1">
      <c r="A67" s="5"/>
      <c r="B67" s="88" t="s">
        <v>23</v>
      </c>
      <c r="C67" s="89" t="s">
        <v>24</v>
      </c>
      <c r="D67" s="89" t="s">
        <v>25</v>
      </c>
      <c r="E67" s="88" t="s">
        <v>13</v>
      </c>
      <c r="F67" s="89" t="s">
        <v>14</v>
      </c>
      <c r="G67" s="88" t="s">
        <v>15</v>
      </c>
    </row>
    <row r="68" spans="1:255" s="111" customFormat="1" ht="12" customHeight="1">
      <c r="A68" s="105"/>
      <c r="B68" s="112" t="s">
        <v>63</v>
      </c>
      <c r="C68" s="107"/>
      <c r="D68" s="107"/>
      <c r="E68" s="107"/>
      <c r="F68" s="108"/>
      <c r="G68" s="109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</row>
    <row r="69" spans="1:255" s="111" customFormat="1" ht="12" customHeight="1">
      <c r="A69" s="105"/>
      <c r="B69" s="106" t="s">
        <v>112</v>
      </c>
      <c r="C69" s="107" t="s">
        <v>114</v>
      </c>
      <c r="D69" s="107">
        <v>200</v>
      </c>
      <c r="E69" s="107" t="s">
        <v>113</v>
      </c>
      <c r="F69" s="108">
        <v>1280</v>
      </c>
      <c r="G69" s="109">
        <f t="shared" ref="G69:G85" si="4">+D69*F69</f>
        <v>256000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  <c r="BI69" s="110"/>
      <c r="BJ69" s="110"/>
      <c r="BK69" s="110"/>
      <c r="BL69" s="110"/>
      <c r="BM69" s="110"/>
      <c r="BN69" s="110"/>
      <c r="BO69" s="110"/>
      <c r="BP69" s="110"/>
      <c r="BQ69" s="110"/>
      <c r="BR69" s="110"/>
      <c r="BS69" s="110"/>
      <c r="BT69" s="110"/>
      <c r="BU69" s="110"/>
      <c r="BV69" s="110"/>
      <c r="BW69" s="110"/>
      <c r="BX69" s="110"/>
      <c r="BY69" s="110"/>
      <c r="BZ69" s="110"/>
      <c r="CA69" s="110"/>
      <c r="CB69" s="110"/>
      <c r="CC69" s="110"/>
      <c r="CD69" s="110"/>
      <c r="CE69" s="110"/>
      <c r="CF69" s="110"/>
      <c r="CG69" s="110"/>
      <c r="CH69" s="110"/>
      <c r="CI69" s="110"/>
      <c r="CJ69" s="110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0"/>
      <c r="CY69" s="110"/>
      <c r="CZ69" s="110"/>
      <c r="DA69" s="110"/>
      <c r="DB69" s="110"/>
      <c r="DC69" s="110"/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0"/>
      <c r="DW69" s="110"/>
      <c r="DX69" s="110"/>
      <c r="DY69" s="110"/>
      <c r="DZ69" s="110"/>
      <c r="EA69" s="110"/>
      <c r="EB69" s="110"/>
      <c r="EC69" s="110"/>
      <c r="ED69" s="110"/>
      <c r="EE69" s="110"/>
      <c r="EF69" s="110"/>
      <c r="EG69" s="110"/>
      <c r="EH69" s="110"/>
      <c r="EI69" s="110"/>
      <c r="EJ69" s="110"/>
      <c r="EK69" s="110"/>
      <c r="EL69" s="110"/>
      <c r="EM69" s="110"/>
      <c r="EN69" s="110"/>
      <c r="EO69" s="110"/>
      <c r="EP69" s="110"/>
      <c r="EQ69" s="110"/>
      <c r="ER69" s="110"/>
      <c r="ES69" s="110"/>
      <c r="ET69" s="110"/>
      <c r="EU69" s="110"/>
      <c r="EV69" s="110"/>
      <c r="EW69" s="110"/>
      <c r="EX69" s="110"/>
      <c r="EY69" s="110"/>
      <c r="EZ69" s="110"/>
      <c r="FA69" s="110"/>
      <c r="FB69" s="110"/>
      <c r="FC69" s="110"/>
      <c r="FD69" s="110"/>
      <c r="FE69" s="110"/>
      <c r="FF69" s="110"/>
      <c r="FG69" s="110"/>
      <c r="FH69" s="110"/>
      <c r="FI69" s="110"/>
      <c r="FJ69" s="110"/>
      <c r="FK69" s="110"/>
      <c r="FL69" s="110"/>
      <c r="FM69" s="110"/>
      <c r="FN69" s="110"/>
      <c r="FO69" s="110"/>
      <c r="FP69" s="110"/>
      <c r="FQ69" s="110"/>
      <c r="FR69" s="110"/>
      <c r="FS69" s="110"/>
      <c r="FT69" s="110"/>
      <c r="FU69" s="110"/>
      <c r="FV69" s="110"/>
      <c r="FW69" s="110"/>
      <c r="FX69" s="110"/>
      <c r="FY69" s="110"/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  <c r="GQ69" s="110"/>
      <c r="GR69" s="110"/>
      <c r="GS69" s="110"/>
      <c r="GT69" s="110"/>
      <c r="GU69" s="110"/>
      <c r="GV69" s="110"/>
      <c r="GW69" s="110"/>
      <c r="GX69" s="110"/>
      <c r="GY69" s="110"/>
      <c r="GZ69" s="110"/>
      <c r="HA69" s="110"/>
      <c r="HB69" s="110"/>
      <c r="HC69" s="110"/>
      <c r="HD69" s="110"/>
      <c r="HE69" s="110"/>
      <c r="HF69" s="110"/>
      <c r="HG69" s="110"/>
      <c r="HH69" s="110"/>
      <c r="HI69" s="110"/>
      <c r="HJ69" s="110"/>
      <c r="HK69" s="110"/>
      <c r="HL69" s="110"/>
      <c r="HM69" s="110"/>
      <c r="HN69" s="110"/>
      <c r="HO69" s="110"/>
      <c r="HP69" s="110"/>
      <c r="HQ69" s="110"/>
      <c r="HR69" s="110"/>
      <c r="HS69" s="110"/>
      <c r="HT69" s="110"/>
      <c r="HU69" s="110"/>
      <c r="HV69" s="110"/>
      <c r="HW69" s="110"/>
      <c r="HX69" s="110"/>
      <c r="HY69" s="110"/>
      <c r="HZ69" s="110"/>
      <c r="IA69" s="110"/>
      <c r="IB69" s="110"/>
      <c r="IC69" s="110"/>
      <c r="ID69" s="110"/>
      <c r="IE69" s="110"/>
      <c r="IF69" s="110"/>
      <c r="IG69" s="110"/>
      <c r="IH69" s="110"/>
      <c r="II69" s="110"/>
      <c r="IJ69" s="110"/>
      <c r="IK69" s="110"/>
      <c r="IL69" s="110"/>
      <c r="IM69" s="110"/>
      <c r="IN69" s="110"/>
      <c r="IO69" s="110"/>
      <c r="IP69" s="110"/>
      <c r="IQ69" s="110"/>
      <c r="IR69" s="110"/>
      <c r="IS69" s="110"/>
      <c r="IT69" s="110"/>
      <c r="IU69" s="110"/>
    </row>
    <row r="70" spans="1:255" s="111" customFormat="1" ht="12" customHeight="1">
      <c r="A70" s="105"/>
      <c r="B70" s="106" t="s">
        <v>64</v>
      </c>
      <c r="C70" s="107" t="s">
        <v>114</v>
      </c>
      <c r="D70" s="107">
        <v>250</v>
      </c>
      <c r="E70" s="107" t="s">
        <v>115</v>
      </c>
      <c r="F70" s="108">
        <v>1100</v>
      </c>
      <c r="G70" s="109">
        <f t="shared" si="4"/>
        <v>275000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  <c r="HQ70" s="110"/>
      <c r="HR70" s="110"/>
      <c r="HS70" s="110"/>
      <c r="HT70" s="110"/>
      <c r="HU70" s="110"/>
      <c r="HV70" s="110"/>
      <c r="HW70" s="110"/>
      <c r="HX70" s="110"/>
      <c r="HY70" s="110"/>
      <c r="HZ70" s="110"/>
      <c r="IA70" s="110"/>
      <c r="IB70" s="110"/>
      <c r="IC70" s="110"/>
      <c r="ID70" s="110"/>
      <c r="IE70" s="110"/>
      <c r="IF70" s="110"/>
      <c r="IG70" s="110"/>
      <c r="IH70" s="110"/>
      <c r="II70" s="110"/>
      <c r="IJ70" s="110"/>
      <c r="IK70" s="110"/>
      <c r="IL70" s="110"/>
      <c r="IM70" s="110"/>
      <c r="IN70" s="110"/>
      <c r="IO70" s="110"/>
      <c r="IP70" s="110"/>
      <c r="IQ70" s="110"/>
      <c r="IR70" s="110"/>
      <c r="IS70" s="110"/>
      <c r="IT70" s="110"/>
      <c r="IU70" s="110"/>
    </row>
    <row r="71" spans="1:255" s="111" customFormat="1" ht="12" customHeight="1">
      <c r="A71" s="105"/>
      <c r="B71" s="106" t="s">
        <v>116</v>
      </c>
      <c r="C71" s="107" t="s">
        <v>114</v>
      </c>
      <c r="D71" s="107">
        <v>150</v>
      </c>
      <c r="E71" s="107" t="s">
        <v>117</v>
      </c>
      <c r="F71" s="108">
        <v>1300</v>
      </c>
      <c r="G71" s="109">
        <f t="shared" si="4"/>
        <v>195000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  <c r="HQ71" s="110"/>
      <c r="HR71" s="110"/>
      <c r="HS71" s="110"/>
      <c r="HT71" s="110"/>
      <c r="HU71" s="110"/>
      <c r="HV71" s="110"/>
      <c r="HW71" s="110"/>
      <c r="HX71" s="110"/>
      <c r="HY71" s="110"/>
      <c r="HZ71" s="110"/>
      <c r="IA71" s="110"/>
      <c r="IB71" s="110"/>
      <c r="IC71" s="110"/>
      <c r="ID71" s="110"/>
      <c r="IE71" s="110"/>
      <c r="IF71" s="110"/>
      <c r="IG71" s="110"/>
      <c r="IH71" s="110"/>
      <c r="II71" s="110"/>
      <c r="IJ71" s="110"/>
      <c r="IK71" s="110"/>
      <c r="IL71" s="110"/>
      <c r="IM71" s="110"/>
      <c r="IN71" s="110"/>
      <c r="IO71" s="110"/>
      <c r="IP71" s="110"/>
      <c r="IQ71" s="110"/>
      <c r="IR71" s="110"/>
      <c r="IS71" s="110"/>
      <c r="IT71" s="110"/>
      <c r="IU71" s="110"/>
    </row>
    <row r="72" spans="1:255" s="111" customFormat="1" ht="12" customHeight="1">
      <c r="A72" s="105"/>
      <c r="B72" s="106" t="s">
        <v>118</v>
      </c>
      <c r="C72" s="107" t="s">
        <v>114</v>
      </c>
      <c r="D72" s="107">
        <v>200</v>
      </c>
      <c r="E72" s="107" t="s">
        <v>119</v>
      </c>
      <c r="F72" s="108">
        <v>1480</v>
      </c>
      <c r="G72" s="109">
        <f t="shared" si="4"/>
        <v>296000</v>
      </c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  <c r="HQ72" s="110"/>
      <c r="HR72" s="110"/>
      <c r="HS72" s="110"/>
      <c r="HT72" s="110"/>
      <c r="HU72" s="110"/>
      <c r="HV72" s="110"/>
      <c r="HW72" s="110"/>
      <c r="HX72" s="110"/>
      <c r="HY72" s="110"/>
      <c r="HZ72" s="110"/>
      <c r="IA72" s="110"/>
      <c r="IB72" s="110"/>
      <c r="IC72" s="110"/>
      <c r="ID72" s="110"/>
      <c r="IE72" s="110"/>
      <c r="IF72" s="110"/>
      <c r="IG72" s="110"/>
      <c r="IH72" s="110"/>
      <c r="II72" s="110"/>
      <c r="IJ72" s="110"/>
      <c r="IK72" s="110"/>
      <c r="IL72" s="110"/>
      <c r="IM72" s="110"/>
      <c r="IN72" s="110"/>
      <c r="IO72" s="110"/>
      <c r="IP72" s="110"/>
      <c r="IQ72" s="110"/>
      <c r="IR72" s="110"/>
      <c r="IS72" s="110"/>
      <c r="IT72" s="110"/>
      <c r="IU72" s="110"/>
    </row>
    <row r="73" spans="1:255" s="111" customFormat="1" ht="12" customHeight="1">
      <c r="A73" s="105"/>
      <c r="B73" s="106" t="s">
        <v>120</v>
      </c>
      <c r="C73" s="107" t="s">
        <v>140</v>
      </c>
      <c r="D73" s="107">
        <v>2</v>
      </c>
      <c r="E73" s="107" t="s">
        <v>121</v>
      </c>
      <c r="F73" s="108">
        <v>21000</v>
      </c>
      <c r="G73" s="109">
        <f t="shared" si="4"/>
        <v>42000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  <c r="HQ73" s="110"/>
      <c r="HR73" s="110"/>
      <c r="HS73" s="110"/>
      <c r="HT73" s="110"/>
      <c r="HU73" s="110"/>
      <c r="HV73" s="110"/>
      <c r="HW73" s="110"/>
      <c r="HX73" s="110"/>
      <c r="HY73" s="110"/>
      <c r="HZ73" s="110"/>
      <c r="IA73" s="110"/>
      <c r="IB73" s="110"/>
      <c r="IC73" s="110"/>
      <c r="ID73" s="110"/>
      <c r="IE73" s="110"/>
      <c r="IF73" s="110"/>
      <c r="IG73" s="110"/>
      <c r="IH73" s="110"/>
      <c r="II73" s="110"/>
      <c r="IJ73" s="110"/>
      <c r="IK73" s="110"/>
      <c r="IL73" s="110"/>
      <c r="IM73" s="110"/>
      <c r="IN73" s="110"/>
      <c r="IO73" s="110"/>
      <c r="IP73" s="110"/>
      <c r="IQ73" s="110"/>
      <c r="IR73" s="110"/>
      <c r="IS73" s="110"/>
      <c r="IT73" s="110"/>
      <c r="IU73" s="110"/>
    </row>
    <row r="74" spans="1:255" s="111" customFormat="1" ht="12" customHeight="1">
      <c r="A74" s="105"/>
      <c r="B74" s="106" t="s">
        <v>122</v>
      </c>
      <c r="C74" s="107" t="s">
        <v>140</v>
      </c>
      <c r="D74" s="107">
        <v>1</v>
      </c>
      <c r="E74" s="107" t="s">
        <v>121</v>
      </c>
      <c r="F74" s="108">
        <v>15500</v>
      </c>
      <c r="G74" s="109">
        <f t="shared" si="4"/>
        <v>15500</v>
      </c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  <c r="BI74" s="110"/>
      <c r="BJ74" s="110"/>
      <c r="BK74" s="110"/>
      <c r="BL74" s="110"/>
      <c r="BM74" s="110"/>
      <c r="BN74" s="110"/>
      <c r="BO74" s="110"/>
      <c r="BP74" s="110"/>
      <c r="BQ74" s="110"/>
      <c r="BR74" s="110"/>
      <c r="BS74" s="110"/>
      <c r="BT74" s="110"/>
      <c r="BU74" s="110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10"/>
      <c r="CH74" s="110"/>
      <c r="CI74" s="110"/>
      <c r="CJ74" s="110"/>
      <c r="CK74" s="110"/>
      <c r="CL74" s="110"/>
      <c r="CM74" s="110"/>
      <c r="CN74" s="110"/>
      <c r="CO74" s="110"/>
      <c r="CP74" s="110"/>
      <c r="CQ74" s="110"/>
      <c r="CR74" s="110"/>
      <c r="CS74" s="110"/>
      <c r="CT74" s="110"/>
      <c r="CU74" s="110"/>
      <c r="CV74" s="110"/>
      <c r="CW74" s="110"/>
      <c r="CX74" s="110"/>
      <c r="CY74" s="110"/>
      <c r="CZ74" s="110"/>
      <c r="DA74" s="110"/>
      <c r="DB74" s="110"/>
      <c r="DC74" s="110"/>
      <c r="DD74" s="110"/>
      <c r="DE74" s="110"/>
      <c r="DF74" s="110"/>
      <c r="DG74" s="110"/>
      <c r="DH74" s="110"/>
      <c r="DI74" s="110"/>
      <c r="DJ74" s="110"/>
      <c r="DK74" s="110"/>
      <c r="DL74" s="110"/>
      <c r="DM74" s="110"/>
      <c r="DN74" s="110"/>
      <c r="DO74" s="110"/>
      <c r="DP74" s="110"/>
      <c r="DQ74" s="110"/>
      <c r="DR74" s="110"/>
      <c r="DS74" s="110"/>
      <c r="DT74" s="110"/>
      <c r="DU74" s="110"/>
      <c r="DV74" s="110"/>
      <c r="DW74" s="110"/>
      <c r="DX74" s="110"/>
      <c r="DY74" s="110"/>
      <c r="DZ74" s="110"/>
      <c r="EA74" s="110"/>
      <c r="EB74" s="110"/>
      <c r="EC74" s="110"/>
      <c r="ED74" s="110"/>
      <c r="EE74" s="110"/>
      <c r="EF74" s="110"/>
      <c r="EG74" s="110"/>
      <c r="EH74" s="110"/>
      <c r="EI74" s="110"/>
      <c r="EJ74" s="110"/>
      <c r="EK74" s="110"/>
      <c r="EL74" s="110"/>
      <c r="EM74" s="110"/>
      <c r="EN74" s="110"/>
      <c r="EO74" s="110"/>
      <c r="EP74" s="110"/>
      <c r="EQ74" s="110"/>
      <c r="ER74" s="110"/>
      <c r="ES74" s="110"/>
      <c r="ET74" s="110"/>
      <c r="EU74" s="110"/>
      <c r="EV74" s="110"/>
      <c r="EW74" s="110"/>
      <c r="EX74" s="110"/>
      <c r="EY74" s="110"/>
      <c r="EZ74" s="110"/>
      <c r="FA74" s="110"/>
      <c r="FB74" s="110"/>
      <c r="FC74" s="110"/>
      <c r="FD74" s="110"/>
      <c r="FE74" s="110"/>
      <c r="FF74" s="110"/>
      <c r="FG74" s="110"/>
      <c r="FH74" s="110"/>
      <c r="FI74" s="110"/>
      <c r="FJ74" s="110"/>
      <c r="FK74" s="110"/>
      <c r="FL74" s="110"/>
      <c r="FM74" s="110"/>
      <c r="FN74" s="110"/>
      <c r="FO74" s="110"/>
      <c r="FP74" s="110"/>
      <c r="FQ74" s="110"/>
      <c r="FR74" s="110"/>
      <c r="FS74" s="110"/>
      <c r="FT74" s="110"/>
      <c r="FU74" s="110"/>
      <c r="FV74" s="110"/>
      <c r="FW74" s="110"/>
      <c r="FX74" s="110"/>
      <c r="FY74" s="110"/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  <c r="GQ74" s="110"/>
      <c r="GR74" s="110"/>
      <c r="GS74" s="110"/>
      <c r="GT74" s="110"/>
      <c r="GU74" s="110"/>
      <c r="GV74" s="110"/>
      <c r="GW74" s="110"/>
      <c r="GX74" s="110"/>
      <c r="GY74" s="110"/>
      <c r="GZ74" s="110"/>
      <c r="HA74" s="110"/>
      <c r="HB74" s="110"/>
      <c r="HC74" s="110"/>
      <c r="HD74" s="110"/>
      <c r="HE74" s="110"/>
      <c r="HF74" s="110"/>
      <c r="HG74" s="110"/>
      <c r="HH74" s="110"/>
      <c r="HI74" s="110"/>
      <c r="HJ74" s="110"/>
      <c r="HK74" s="110"/>
      <c r="HL74" s="110"/>
      <c r="HM74" s="110"/>
      <c r="HN74" s="110"/>
      <c r="HO74" s="110"/>
      <c r="HP74" s="110"/>
      <c r="HQ74" s="110"/>
      <c r="HR74" s="110"/>
      <c r="HS74" s="110"/>
      <c r="HT74" s="110"/>
      <c r="HU74" s="110"/>
      <c r="HV74" s="110"/>
      <c r="HW74" s="110"/>
      <c r="HX74" s="110"/>
      <c r="HY74" s="110"/>
      <c r="HZ74" s="110"/>
      <c r="IA74" s="110"/>
      <c r="IB74" s="110"/>
      <c r="IC74" s="110"/>
      <c r="ID74" s="110"/>
      <c r="IE74" s="110"/>
      <c r="IF74" s="110"/>
      <c r="IG74" s="110"/>
      <c r="IH74" s="110"/>
      <c r="II74" s="110"/>
      <c r="IJ74" s="110"/>
      <c r="IK74" s="110"/>
      <c r="IL74" s="110"/>
      <c r="IM74" s="110"/>
      <c r="IN74" s="110"/>
      <c r="IO74" s="110"/>
      <c r="IP74" s="110"/>
      <c r="IQ74" s="110"/>
      <c r="IR74" s="110"/>
      <c r="IS74" s="110"/>
      <c r="IT74" s="110"/>
      <c r="IU74" s="110"/>
    </row>
    <row r="75" spans="1:255" s="111" customFormat="1" ht="12" customHeight="1">
      <c r="A75" s="105"/>
      <c r="B75" s="106" t="s">
        <v>123</v>
      </c>
      <c r="C75" s="107" t="s">
        <v>140</v>
      </c>
      <c r="D75" s="107">
        <v>2</v>
      </c>
      <c r="E75" s="107" t="s">
        <v>124</v>
      </c>
      <c r="F75" s="108">
        <v>14700</v>
      </c>
      <c r="G75" s="109">
        <f t="shared" si="4"/>
        <v>29400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0"/>
      <c r="DT75" s="110"/>
      <c r="DU75" s="110"/>
      <c r="DV75" s="110"/>
      <c r="DW75" s="110"/>
      <c r="DX75" s="110"/>
      <c r="DY75" s="110"/>
      <c r="DZ75" s="110"/>
      <c r="EA75" s="110"/>
      <c r="EB75" s="110"/>
      <c r="EC75" s="110"/>
      <c r="ED75" s="110"/>
      <c r="EE75" s="110"/>
      <c r="EF75" s="110"/>
      <c r="EG75" s="110"/>
      <c r="EH75" s="110"/>
      <c r="EI75" s="110"/>
      <c r="EJ75" s="110"/>
      <c r="EK75" s="110"/>
      <c r="EL75" s="110"/>
      <c r="EM75" s="110"/>
      <c r="EN75" s="110"/>
      <c r="EO75" s="110"/>
      <c r="EP75" s="110"/>
      <c r="EQ75" s="110"/>
      <c r="ER75" s="110"/>
      <c r="ES75" s="110"/>
      <c r="ET75" s="110"/>
      <c r="EU75" s="110"/>
      <c r="EV75" s="110"/>
      <c r="EW75" s="110"/>
      <c r="EX75" s="110"/>
      <c r="EY75" s="110"/>
      <c r="EZ75" s="110"/>
      <c r="FA75" s="110"/>
      <c r="FB75" s="110"/>
      <c r="FC75" s="110"/>
      <c r="FD75" s="110"/>
      <c r="FE75" s="110"/>
      <c r="FF75" s="110"/>
      <c r="FG75" s="110"/>
      <c r="FH75" s="110"/>
      <c r="FI75" s="110"/>
      <c r="FJ75" s="110"/>
      <c r="FK75" s="110"/>
      <c r="FL75" s="110"/>
      <c r="FM75" s="110"/>
      <c r="FN75" s="110"/>
      <c r="FO75" s="110"/>
      <c r="FP75" s="110"/>
      <c r="FQ75" s="110"/>
      <c r="FR75" s="110"/>
      <c r="FS75" s="110"/>
      <c r="FT75" s="110"/>
      <c r="FU75" s="110"/>
      <c r="FV75" s="110"/>
      <c r="FW75" s="110"/>
      <c r="FX75" s="110"/>
      <c r="FY75" s="110"/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  <c r="GQ75" s="110"/>
      <c r="GR75" s="110"/>
      <c r="GS75" s="110"/>
      <c r="GT75" s="110"/>
      <c r="GU75" s="110"/>
      <c r="GV75" s="110"/>
      <c r="GW75" s="110"/>
      <c r="GX75" s="110"/>
      <c r="GY75" s="110"/>
      <c r="GZ75" s="110"/>
      <c r="HA75" s="110"/>
      <c r="HB75" s="110"/>
      <c r="HC75" s="110"/>
      <c r="HD75" s="110"/>
      <c r="HE75" s="110"/>
      <c r="HF75" s="110"/>
      <c r="HG75" s="110"/>
      <c r="HH75" s="110"/>
      <c r="HI75" s="110"/>
      <c r="HJ75" s="110"/>
      <c r="HK75" s="110"/>
      <c r="HL75" s="110"/>
      <c r="HM75" s="110"/>
      <c r="HN75" s="110"/>
      <c r="HO75" s="110"/>
      <c r="HP75" s="110"/>
      <c r="HQ75" s="110"/>
      <c r="HR75" s="110"/>
      <c r="HS75" s="110"/>
      <c r="HT75" s="110"/>
      <c r="HU75" s="110"/>
      <c r="HV75" s="110"/>
      <c r="HW75" s="110"/>
      <c r="HX75" s="110"/>
      <c r="HY75" s="110"/>
      <c r="HZ75" s="110"/>
      <c r="IA75" s="110"/>
      <c r="IB75" s="110"/>
      <c r="IC75" s="110"/>
      <c r="ID75" s="110"/>
      <c r="IE75" s="110"/>
      <c r="IF75" s="110"/>
      <c r="IG75" s="110"/>
      <c r="IH75" s="110"/>
      <c r="II75" s="110"/>
      <c r="IJ75" s="110"/>
      <c r="IK75" s="110"/>
      <c r="IL75" s="110"/>
      <c r="IM75" s="110"/>
      <c r="IN75" s="110"/>
      <c r="IO75" s="110"/>
      <c r="IP75" s="110"/>
      <c r="IQ75" s="110"/>
      <c r="IR75" s="110"/>
      <c r="IS75" s="110"/>
      <c r="IT75" s="110"/>
      <c r="IU75" s="110"/>
    </row>
    <row r="76" spans="1:255" s="111" customFormat="1" ht="12" customHeight="1">
      <c r="A76" s="105"/>
      <c r="B76" s="112" t="s">
        <v>125</v>
      </c>
      <c r="C76" s="107"/>
      <c r="D76" s="107"/>
      <c r="E76" s="107"/>
      <c r="F76" s="108"/>
      <c r="G76" s="109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110"/>
      <c r="BC76" s="110"/>
      <c r="BD76" s="110"/>
      <c r="BE76" s="110"/>
      <c r="BF76" s="110"/>
      <c r="BG76" s="110"/>
      <c r="BH76" s="110"/>
      <c r="BI76" s="110"/>
      <c r="BJ76" s="110"/>
      <c r="BK76" s="110"/>
      <c r="BL76" s="110"/>
      <c r="BM76" s="110"/>
      <c r="BN76" s="110"/>
      <c r="BO76" s="110"/>
      <c r="BP76" s="110"/>
      <c r="BQ76" s="110"/>
      <c r="BR76" s="110"/>
      <c r="BS76" s="110"/>
      <c r="BT76" s="110"/>
      <c r="BU76" s="110"/>
      <c r="BV76" s="110"/>
      <c r="BW76" s="110"/>
      <c r="BX76" s="110"/>
      <c r="BY76" s="110"/>
      <c r="BZ76" s="110"/>
      <c r="CA76" s="110"/>
      <c r="CB76" s="110"/>
      <c r="CC76" s="110"/>
      <c r="CD76" s="110"/>
      <c r="CE76" s="110"/>
      <c r="CF76" s="110"/>
      <c r="CG76" s="110"/>
      <c r="CH76" s="110"/>
      <c r="CI76" s="110"/>
      <c r="CJ76" s="110"/>
      <c r="CK76" s="110"/>
      <c r="CL76" s="110"/>
      <c r="CM76" s="110"/>
      <c r="CN76" s="110"/>
      <c r="CO76" s="110"/>
      <c r="CP76" s="110"/>
      <c r="CQ76" s="110"/>
      <c r="CR76" s="110"/>
      <c r="CS76" s="110"/>
      <c r="CT76" s="110"/>
      <c r="CU76" s="110"/>
      <c r="CV76" s="110"/>
      <c r="CW76" s="110"/>
      <c r="CX76" s="110"/>
      <c r="CY76" s="110"/>
      <c r="CZ76" s="110"/>
      <c r="DA76" s="110"/>
      <c r="DB76" s="110"/>
      <c r="DC76" s="110"/>
      <c r="DD76" s="110"/>
      <c r="DE76" s="110"/>
      <c r="DF76" s="110"/>
      <c r="DG76" s="110"/>
      <c r="DH76" s="110"/>
      <c r="DI76" s="110"/>
      <c r="DJ76" s="110"/>
      <c r="DK76" s="110"/>
      <c r="DL76" s="110"/>
      <c r="DM76" s="110"/>
      <c r="DN76" s="110"/>
      <c r="DO76" s="110"/>
      <c r="DP76" s="110"/>
      <c r="DQ76" s="110"/>
      <c r="DR76" s="110"/>
      <c r="DS76" s="110"/>
      <c r="DT76" s="110"/>
      <c r="DU76" s="110"/>
      <c r="DV76" s="110"/>
      <c r="DW76" s="110"/>
      <c r="DX76" s="110"/>
      <c r="DY76" s="110"/>
      <c r="DZ76" s="110"/>
      <c r="EA76" s="110"/>
      <c r="EB76" s="110"/>
      <c r="EC76" s="110"/>
      <c r="ED76" s="110"/>
      <c r="EE76" s="110"/>
      <c r="EF76" s="110"/>
      <c r="EG76" s="110"/>
      <c r="EH76" s="110"/>
      <c r="EI76" s="110"/>
      <c r="EJ76" s="110"/>
      <c r="EK76" s="110"/>
      <c r="EL76" s="110"/>
      <c r="EM76" s="110"/>
      <c r="EN76" s="110"/>
      <c r="EO76" s="110"/>
      <c r="EP76" s="110"/>
      <c r="EQ76" s="110"/>
      <c r="ER76" s="110"/>
      <c r="ES76" s="110"/>
      <c r="ET76" s="110"/>
      <c r="EU76" s="110"/>
      <c r="EV76" s="110"/>
      <c r="EW76" s="110"/>
      <c r="EX76" s="110"/>
      <c r="EY76" s="110"/>
      <c r="EZ76" s="110"/>
      <c r="FA76" s="110"/>
      <c r="FB76" s="110"/>
      <c r="FC76" s="110"/>
      <c r="FD76" s="110"/>
      <c r="FE76" s="110"/>
      <c r="FF76" s="110"/>
      <c r="FG76" s="110"/>
      <c r="FH76" s="110"/>
      <c r="FI76" s="110"/>
      <c r="FJ76" s="110"/>
      <c r="FK76" s="110"/>
      <c r="FL76" s="110"/>
      <c r="FM76" s="110"/>
      <c r="FN76" s="110"/>
      <c r="FO76" s="110"/>
      <c r="FP76" s="110"/>
      <c r="FQ76" s="110"/>
      <c r="FR76" s="110"/>
      <c r="FS76" s="110"/>
      <c r="FT76" s="110"/>
      <c r="FU76" s="110"/>
      <c r="FV76" s="110"/>
      <c r="FW76" s="110"/>
      <c r="FX76" s="110"/>
      <c r="FY76" s="110"/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  <c r="GQ76" s="110"/>
      <c r="GR76" s="110"/>
      <c r="GS76" s="110"/>
      <c r="GT76" s="110"/>
      <c r="GU76" s="110"/>
      <c r="GV76" s="110"/>
      <c r="GW76" s="110"/>
      <c r="GX76" s="110"/>
      <c r="GY76" s="110"/>
      <c r="GZ76" s="110"/>
      <c r="HA76" s="110"/>
      <c r="HB76" s="110"/>
      <c r="HC76" s="110"/>
      <c r="HD76" s="110"/>
      <c r="HE76" s="110"/>
      <c r="HF76" s="110"/>
      <c r="HG76" s="110"/>
      <c r="HH76" s="110"/>
      <c r="HI76" s="110"/>
      <c r="HJ76" s="110"/>
      <c r="HK76" s="110"/>
      <c r="HL76" s="110"/>
      <c r="HM76" s="110"/>
      <c r="HN76" s="110"/>
      <c r="HO76" s="110"/>
      <c r="HP76" s="110"/>
      <c r="HQ76" s="110"/>
      <c r="HR76" s="110"/>
      <c r="HS76" s="110"/>
      <c r="HT76" s="110"/>
      <c r="HU76" s="110"/>
      <c r="HV76" s="110"/>
      <c r="HW76" s="110"/>
      <c r="HX76" s="110"/>
      <c r="HY76" s="110"/>
      <c r="HZ76" s="110"/>
      <c r="IA76" s="110"/>
      <c r="IB76" s="110"/>
      <c r="IC76" s="110"/>
      <c r="ID76" s="110"/>
      <c r="IE76" s="110"/>
      <c r="IF76" s="110"/>
      <c r="IG76" s="110"/>
      <c r="IH76" s="110"/>
      <c r="II76" s="110"/>
      <c r="IJ76" s="110"/>
      <c r="IK76" s="110"/>
      <c r="IL76" s="110"/>
      <c r="IM76" s="110"/>
      <c r="IN76" s="110"/>
      <c r="IO76" s="110"/>
      <c r="IP76" s="110"/>
      <c r="IQ76" s="110"/>
      <c r="IR76" s="110"/>
      <c r="IS76" s="110"/>
      <c r="IT76" s="110"/>
      <c r="IU76" s="110"/>
    </row>
    <row r="77" spans="1:255" s="111" customFormat="1" ht="12" customHeight="1">
      <c r="A77" s="105"/>
      <c r="B77" s="106" t="s">
        <v>126</v>
      </c>
      <c r="C77" s="107" t="s">
        <v>114</v>
      </c>
      <c r="D77" s="107">
        <v>2</v>
      </c>
      <c r="E77" s="107" t="s">
        <v>127</v>
      </c>
      <c r="F77" s="108">
        <v>10500</v>
      </c>
      <c r="G77" s="109">
        <f t="shared" si="4"/>
        <v>21000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0"/>
      <c r="CA77" s="110"/>
      <c r="CB77" s="110"/>
      <c r="CC77" s="110"/>
      <c r="CD77" s="110"/>
      <c r="CE77" s="110"/>
      <c r="CF77" s="110"/>
      <c r="CG77" s="110"/>
      <c r="CH77" s="110"/>
      <c r="CI77" s="110"/>
      <c r="CJ77" s="110"/>
      <c r="CK77" s="110"/>
      <c r="CL77" s="110"/>
      <c r="CM77" s="110"/>
      <c r="CN77" s="110"/>
      <c r="CO77" s="110"/>
      <c r="CP77" s="110"/>
      <c r="CQ77" s="110"/>
      <c r="CR77" s="110"/>
      <c r="CS77" s="110"/>
      <c r="CT77" s="110"/>
      <c r="CU77" s="110"/>
      <c r="CV77" s="110"/>
      <c r="CW77" s="110"/>
      <c r="CX77" s="110"/>
      <c r="CY77" s="110"/>
      <c r="CZ77" s="110"/>
      <c r="DA77" s="110"/>
      <c r="DB77" s="110"/>
      <c r="DC77" s="110"/>
      <c r="DD77" s="110"/>
      <c r="DE77" s="110"/>
      <c r="DF77" s="110"/>
      <c r="DG77" s="110"/>
      <c r="DH77" s="110"/>
      <c r="DI77" s="110"/>
      <c r="DJ77" s="110"/>
      <c r="DK77" s="110"/>
      <c r="DL77" s="110"/>
      <c r="DM77" s="110"/>
      <c r="DN77" s="110"/>
      <c r="DO77" s="110"/>
      <c r="DP77" s="110"/>
      <c r="DQ77" s="110"/>
      <c r="DR77" s="110"/>
      <c r="DS77" s="110"/>
      <c r="DT77" s="110"/>
      <c r="DU77" s="110"/>
      <c r="DV77" s="110"/>
      <c r="DW77" s="110"/>
      <c r="DX77" s="110"/>
      <c r="DY77" s="110"/>
      <c r="DZ77" s="110"/>
      <c r="EA77" s="110"/>
      <c r="EB77" s="110"/>
      <c r="EC77" s="110"/>
      <c r="ED77" s="110"/>
      <c r="EE77" s="110"/>
      <c r="EF77" s="110"/>
      <c r="EG77" s="110"/>
      <c r="EH77" s="110"/>
      <c r="EI77" s="110"/>
      <c r="EJ77" s="110"/>
      <c r="EK77" s="110"/>
      <c r="EL77" s="110"/>
      <c r="EM77" s="110"/>
      <c r="EN77" s="110"/>
      <c r="EO77" s="110"/>
      <c r="EP77" s="110"/>
      <c r="EQ77" s="110"/>
      <c r="ER77" s="110"/>
      <c r="ES77" s="110"/>
      <c r="ET77" s="110"/>
      <c r="EU77" s="110"/>
      <c r="EV77" s="110"/>
      <c r="EW77" s="110"/>
      <c r="EX77" s="110"/>
      <c r="EY77" s="110"/>
      <c r="EZ77" s="110"/>
      <c r="FA77" s="110"/>
      <c r="FB77" s="110"/>
      <c r="FC77" s="110"/>
      <c r="FD77" s="110"/>
      <c r="FE77" s="110"/>
      <c r="FF77" s="110"/>
      <c r="FG77" s="110"/>
      <c r="FH77" s="110"/>
      <c r="FI77" s="110"/>
      <c r="FJ77" s="110"/>
      <c r="FK77" s="110"/>
      <c r="FL77" s="110"/>
      <c r="FM77" s="110"/>
      <c r="FN77" s="110"/>
      <c r="FO77" s="110"/>
      <c r="FP77" s="110"/>
      <c r="FQ77" s="110"/>
      <c r="FR77" s="110"/>
      <c r="FS77" s="110"/>
      <c r="FT77" s="110"/>
      <c r="FU77" s="110"/>
      <c r="FV77" s="110"/>
      <c r="FW77" s="110"/>
      <c r="FX77" s="110"/>
      <c r="FY77" s="110"/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  <c r="GQ77" s="110"/>
      <c r="GR77" s="110"/>
      <c r="GS77" s="110"/>
      <c r="GT77" s="110"/>
      <c r="GU77" s="110"/>
      <c r="GV77" s="110"/>
      <c r="GW77" s="110"/>
      <c r="GX77" s="110"/>
      <c r="GY77" s="110"/>
      <c r="GZ77" s="110"/>
      <c r="HA77" s="110"/>
      <c r="HB77" s="110"/>
      <c r="HC77" s="110"/>
      <c r="HD77" s="110"/>
      <c r="HE77" s="110"/>
      <c r="HF77" s="110"/>
      <c r="HG77" s="110"/>
      <c r="HH77" s="110"/>
      <c r="HI77" s="110"/>
      <c r="HJ77" s="110"/>
      <c r="HK77" s="110"/>
      <c r="HL77" s="110"/>
      <c r="HM77" s="110"/>
      <c r="HN77" s="110"/>
      <c r="HO77" s="110"/>
      <c r="HP77" s="110"/>
      <c r="HQ77" s="110"/>
      <c r="HR77" s="110"/>
      <c r="HS77" s="110"/>
      <c r="HT77" s="110"/>
      <c r="HU77" s="110"/>
      <c r="HV77" s="110"/>
      <c r="HW77" s="110"/>
      <c r="HX77" s="110"/>
      <c r="HY77" s="110"/>
      <c r="HZ77" s="110"/>
      <c r="IA77" s="110"/>
      <c r="IB77" s="110"/>
      <c r="IC77" s="110"/>
      <c r="ID77" s="110"/>
      <c r="IE77" s="110"/>
      <c r="IF77" s="110"/>
      <c r="IG77" s="110"/>
      <c r="IH77" s="110"/>
      <c r="II77" s="110"/>
      <c r="IJ77" s="110"/>
      <c r="IK77" s="110"/>
      <c r="IL77" s="110"/>
      <c r="IM77" s="110"/>
      <c r="IN77" s="110"/>
      <c r="IO77" s="110"/>
      <c r="IP77" s="110"/>
      <c r="IQ77" s="110"/>
      <c r="IR77" s="110"/>
      <c r="IS77" s="110"/>
      <c r="IT77" s="110"/>
      <c r="IU77" s="110"/>
    </row>
    <row r="78" spans="1:255" s="111" customFormat="1" ht="12" customHeight="1">
      <c r="A78" s="105"/>
      <c r="B78" s="112" t="s">
        <v>128</v>
      </c>
      <c r="C78" s="107"/>
      <c r="D78" s="107"/>
      <c r="E78" s="107"/>
      <c r="F78" s="108"/>
      <c r="G78" s="109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/>
      <c r="BM78" s="110"/>
      <c r="BN78" s="110"/>
      <c r="BO78" s="110"/>
      <c r="BP78" s="110"/>
      <c r="BQ78" s="110"/>
      <c r="BR78" s="110"/>
      <c r="BS78" s="110"/>
      <c r="BT78" s="110"/>
      <c r="BU78" s="110"/>
      <c r="BV78" s="110"/>
      <c r="BW78" s="110"/>
      <c r="BX78" s="110"/>
      <c r="BY78" s="110"/>
      <c r="BZ78" s="110"/>
      <c r="CA78" s="110"/>
      <c r="CB78" s="110"/>
      <c r="CC78" s="110"/>
      <c r="CD78" s="110"/>
      <c r="CE78" s="110"/>
      <c r="CF78" s="110"/>
      <c r="CG78" s="110"/>
      <c r="CH78" s="110"/>
      <c r="CI78" s="110"/>
      <c r="CJ78" s="110"/>
      <c r="CK78" s="110"/>
      <c r="CL78" s="110"/>
      <c r="CM78" s="110"/>
      <c r="CN78" s="110"/>
      <c r="CO78" s="110"/>
      <c r="CP78" s="110"/>
      <c r="CQ78" s="110"/>
      <c r="CR78" s="110"/>
      <c r="CS78" s="110"/>
      <c r="CT78" s="110"/>
      <c r="CU78" s="110"/>
      <c r="CV78" s="110"/>
      <c r="CW78" s="110"/>
      <c r="CX78" s="110"/>
      <c r="CY78" s="110"/>
      <c r="CZ78" s="110"/>
      <c r="DA78" s="110"/>
      <c r="DB78" s="110"/>
      <c r="DC78" s="110"/>
      <c r="DD78" s="110"/>
      <c r="DE78" s="110"/>
      <c r="DF78" s="110"/>
      <c r="DG78" s="110"/>
      <c r="DH78" s="110"/>
      <c r="DI78" s="110"/>
      <c r="DJ78" s="110"/>
      <c r="DK78" s="110"/>
      <c r="DL78" s="110"/>
      <c r="DM78" s="110"/>
      <c r="DN78" s="110"/>
      <c r="DO78" s="110"/>
      <c r="DP78" s="110"/>
      <c r="DQ78" s="110"/>
      <c r="DR78" s="110"/>
      <c r="DS78" s="110"/>
      <c r="DT78" s="110"/>
      <c r="DU78" s="110"/>
      <c r="DV78" s="110"/>
      <c r="DW78" s="110"/>
      <c r="DX78" s="110"/>
      <c r="DY78" s="110"/>
      <c r="DZ78" s="110"/>
      <c r="EA78" s="110"/>
      <c r="EB78" s="110"/>
      <c r="EC78" s="110"/>
      <c r="ED78" s="110"/>
      <c r="EE78" s="110"/>
      <c r="EF78" s="110"/>
      <c r="EG78" s="110"/>
      <c r="EH78" s="110"/>
      <c r="EI78" s="110"/>
      <c r="EJ78" s="110"/>
      <c r="EK78" s="110"/>
      <c r="EL78" s="110"/>
      <c r="EM78" s="110"/>
      <c r="EN78" s="110"/>
      <c r="EO78" s="110"/>
      <c r="EP78" s="110"/>
      <c r="EQ78" s="110"/>
      <c r="ER78" s="110"/>
      <c r="ES78" s="110"/>
      <c r="ET78" s="110"/>
      <c r="EU78" s="110"/>
      <c r="EV78" s="110"/>
      <c r="EW78" s="110"/>
      <c r="EX78" s="110"/>
      <c r="EY78" s="110"/>
      <c r="EZ78" s="110"/>
      <c r="FA78" s="110"/>
      <c r="FB78" s="110"/>
      <c r="FC78" s="110"/>
      <c r="FD78" s="110"/>
      <c r="FE78" s="110"/>
      <c r="FF78" s="110"/>
      <c r="FG78" s="110"/>
      <c r="FH78" s="110"/>
      <c r="FI78" s="110"/>
      <c r="FJ78" s="110"/>
      <c r="FK78" s="110"/>
      <c r="FL78" s="110"/>
      <c r="FM78" s="110"/>
      <c r="FN78" s="110"/>
      <c r="FO78" s="110"/>
      <c r="FP78" s="110"/>
      <c r="FQ78" s="110"/>
      <c r="FR78" s="110"/>
      <c r="FS78" s="110"/>
      <c r="FT78" s="110"/>
      <c r="FU78" s="110"/>
      <c r="FV78" s="110"/>
      <c r="FW78" s="110"/>
      <c r="FX78" s="110"/>
      <c r="FY78" s="110"/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  <c r="GQ78" s="110"/>
      <c r="GR78" s="110"/>
      <c r="GS78" s="110"/>
      <c r="GT78" s="110"/>
      <c r="GU78" s="110"/>
      <c r="GV78" s="110"/>
      <c r="GW78" s="110"/>
      <c r="GX78" s="110"/>
      <c r="GY78" s="110"/>
      <c r="GZ78" s="110"/>
      <c r="HA78" s="110"/>
      <c r="HB78" s="110"/>
      <c r="HC78" s="110"/>
      <c r="HD78" s="110"/>
      <c r="HE78" s="110"/>
      <c r="HF78" s="110"/>
      <c r="HG78" s="110"/>
      <c r="HH78" s="110"/>
      <c r="HI78" s="110"/>
      <c r="HJ78" s="110"/>
      <c r="HK78" s="110"/>
      <c r="HL78" s="110"/>
      <c r="HM78" s="110"/>
      <c r="HN78" s="110"/>
      <c r="HO78" s="110"/>
      <c r="HP78" s="110"/>
      <c r="HQ78" s="110"/>
      <c r="HR78" s="110"/>
      <c r="HS78" s="110"/>
      <c r="HT78" s="110"/>
      <c r="HU78" s="110"/>
      <c r="HV78" s="110"/>
      <c r="HW78" s="110"/>
      <c r="HX78" s="110"/>
      <c r="HY78" s="110"/>
      <c r="HZ78" s="110"/>
      <c r="IA78" s="110"/>
      <c r="IB78" s="110"/>
      <c r="IC78" s="110"/>
      <c r="ID78" s="110"/>
      <c r="IE78" s="110"/>
      <c r="IF78" s="110"/>
      <c r="IG78" s="110"/>
      <c r="IH78" s="110"/>
      <c r="II78" s="110"/>
      <c r="IJ78" s="110"/>
      <c r="IK78" s="110"/>
      <c r="IL78" s="110"/>
      <c r="IM78" s="110"/>
      <c r="IN78" s="110"/>
      <c r="IO78" s="110"/>
      <c r="IP78" s="110"/>
      <c r="IQ78" s="110"/>
      <c r="IR78" s="110"/>
      <c r="IS78" s="110"/>
      <c r="IT78" s="110"/>
      <c r="IU78" s="110"/>
    </row>
    <row r="79" spans="1:255" s="111" customFormat="1" ht="12" customHeight="1">
      <c r="A79" s="105"/>
      <c r="B79" s="106" t="s">
        <v>129</v>
      </c>
      <c r="C79" s="107" t="s">
        <v>140</v>
      </c>
      <c r="D79" s="107">
        <v>2</v>
      </c>
      <c r="E79" s="107" t="s">
        <v>77</v>
      </c>
      <c r="F79" s="108">
        <v>13000</v>
      </c>
      <c r="G79" s="109">
        <f t="shared" si="4"/>
        <v>26000</v>
      </c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110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0"/>
      <c r="BU79" s="110"/>
      <c r="BV79" s="110"/>
      <c r="BW79" s="110"/>
      <c r="BX79" s="110"/>
      <c r="BY79" s="110"/>
      <c r="BZ79" s="110"/>
      <c r="CA79" s="110"/>
      <c r="CB79" s="110"/>
      <c r="CC79" s="110"/>
      <c r="CD79" s="110"/>
      <c r="CE79" s="110"/>
      <c r="CF79" s="110"/>
      <c r="CG79" s="110"/>
      <c r="CH79" s="110"/>
      <c r="CI79" s="110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  <c r="CY79" s="110"/>
      <c r="CZ79" s="110"/>
      <c r="DA79" s="110"/>
      <c r="DB79" s="110"/>
      <c r="DC79" s="110"/>
      <c r="DD79" s="110"/>
      <c r="DE79" s="110"/>
      <c r="DF79" s="110"/>
      <c r="DG79" s="110"/>
      <c r="DH79" s="110"/>
      <c r="DI79" s="110"/>
      <c r="DJ79" s="110"/>
      <c r="DK79" s="110"/>
      <c r="DL79" s="110"/>
      <c r="DM79" s="110"/>
      <c r="DN79" s="110"/>
      <c r="DO79" s="110"/>
      <c r="DP79" s="110"/>
      <c r="DQ79" s="110"/>
      <c r="DR79" s="110"/>
      <c r="DS79" s="110"/>
      <c r="DT79" s="110"/>
      <c r="DU79" s="110"/>
      <c r="DV79" s="110"/>
      <c r="DW79" s="110"/>
      <c r="DX79" s="110"/>
      <c r="DY79" s="110"/>
      <c r="DZ79" s="110"/>
      <c r="EA79" s="110"/>
      <c r="EB79" s="110"/>
      <c r="EC79" s="110"/>
      <c r="ED79" s="110"/>
      <c r="EE79" s="110"/>
      <c r="EF79" s="110"/>
      <c r="EG79" s="110"/>
      <c r="EH79" s="110"/>
      <c r="EI79" s="110"/>
      <c r="EJ79" s="110"/>
      <c r="EK79" s="110"/>
      <c r="EL79" s="110"/>
      <c r="EM79" s="110"/>
      <c r="EN79" s="110"/>
      <c r="EO79" s="110"/>
      <c r="EP79" s="110"/>
      <c r="EQ79" s="110"/>
      <c r="ER79" s="110"/>
      <c r="ES79" s="110"/>
      <c r="ET79" s="110"/>
      <c r="EU79" s="110"/>
      <c r="EV79" s="110"/>
      <c r="EW79" s="110"/>
      <c r="EX79" s="110"/>
      <c r="EY79" s="110"/>
      <c r="EZ79" s="110"/>
      <c r="FA79" s="110"/>
      <c r="FB79" s="110"/>
      <c r="FC79" s="110"/>
      <c r="FD79" s="110"/>
      <c r="FE79" s="110"/>
      <c r="FF79" s="110"/>
      <c r="FG79" s="110"/>
      <c r="FH79" s="110"/>
      <c r="FI79" s="110"/>
      <c r="FJ79" s="110"/>
      <c r="FK79" s="110"/>
      <c r="FL79" s="110"/>
      <c r="FM79" s="110"/>
      <c r="FN79" s="110"/>
      <c r="FO79" s="110"/>
      <c r="FP79" s="110"/>
      <c r="FQ79" s="110"/>
      <c r="FR79" s="110"/>
      <c r="FS79" s="110"/>
      <c r="FT79" s="110"/>
      <c r="FU79" s="110"/>
      <c r="FV79" s="110"/>
      <c r="FW79" s="110"/>
      <c r="FX79" s="110"/>
      <c r="FY79" s="110"/>
      <c r="FZ79" s="110"/>
      <c r="GA79" s="110"/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  <c r="GQ79" s="110"/>
      <c r="GR79" s="110"/>
      <c r="GS79" s="110"/>
      <c r="GT79" s="110"/>
      <c r="GU79" s="110"/>
      <c r="GV79" s="110"/>
      <c r="GW79" s="110"/>
      <c r="GX79" s="110"/>
      <c r="GY79" s="110"/>
      <c r="GZ79" s="110"/>
      <c r="HA79" s="110"/>
      <c r="HB79" s="110"/>
      <c r="HC79" s="110"/>
      <c r="HD79" s="110"/>
      <c r="HE79" s="110"/>
      <c r="HF79" s="110"/>
      <c r="HG79" s="110"/>
      <c r="HH79" s="110"/>
      <c r="HI79" s="110"/>
      <c r="HJ79" s="110"/>
      <c r="HK79" s="110"/>
      <c r="HL79" s="110"/>
      <c r="HM79" s="110"/>
      <c r="HN79" s="110"/>
      <c r="HO79" s="110"/>
      <c r="HP79" s="110"/>
      <c r="HQ79" s="110"/>
      <c r="HR79" s="110"/>
      <c r="HS79" s="110"/>
      <c r="HT79" s="110"/>
      <c r="HU79" s="110"/>
      <c r="HV79" s="110"/>
      <c r="HW79" s="110"/>
      <c r="HX79" s="110"/>
      <c r="HY79" s="110"/>
      <c r="HZ79" s="110"/>
      <c r="IA79" s="110"/>
      <c r="IB79" s="110"/>
      <c r="IC79" s="110"/>
      <c r="ID79" s="110"/>
      <c r="IE79" s="110"/>
      <c r="IF79" s="110"/>
      <c r="IG79" s="110"/>
      <c r="IH79" s="110"/>
      <c r="II79" s="110"/>
      <c r="IJ79" s="110"/>
      <c r="IK79" s="110"/>
      <c r="IL79" s="110"/>
      <c r="IM79" s="110"/>
      <c r="IN79" s="110"/>
      <c r="IO79" s="110"/>
      <c r="IP79" s="110"/>
      <c r="IQ79" s="110"/>
      <c r="IR79" s="110"/>
      <c r="IS79" s="110"/>
      <c r="IT79" s="110"/>
      <c r="IU79" s="110"/>
    </row>
    <row r="80" spans="1:255" s="111" customFormat="1" ht="12" customHeight="1">
      <c r="A80" s="105"/>
      <c r="B80" s="106" t="s">
        <v>130</v>
      </c>
      <c r="C80" s="107" t="s">
        <v>140</v>
      </c>
      <c r="D80" s="107">
        <v>5</v>
      </c>
      <c r="E80" s="107" t="s">
        <v>131</v>
      </c>
      <c r="F80" s="108">
        <v>16000</v>
      </c>
      <c r="G80" s="109">
        <f t="shared" si="4"/>
        <v>80000</v>
      </c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110"/>
      <c r="BO80" s="110"/>
      <c r="BP80" s="110"/>
      <c r="BQ80" s="110"/>
      <c r="BR80" s="110"/>
      <c r="BS80" s="110"/>
      <c r="BT80" s="110"/>
      <c r="BU80" s="110"/>
      <c r="BV80" s="110"/>
      <c r="BW80" s="110"/>
      <c r="BX80" s="110"/>
      <c r="BY80" s="110"/>
      <c r="BZ80" s="110"/>
      <c r="CA80" s="110"/>
      <c r="CB80" s="110"/>
      <c r="CC80" s="110"/>
      <c r="CD80" s="110"/>
      <c r="CE80" s="110"/>
      <c r="CF80" s="110"/>
      <c r="CG80" s="110"/>
      <c r="CH80" s="110"/>
      <c r="CI80" s="110"/>
      <c r="CJ80" s="110"/>
      <c r="CK80" s="110"/>
      <c r="CL80" s="110"/>
      <c r="CM80" s="110"/>
      <c r="CN80" s="110"/>
      <c r="CO80" s="110"/>
      <c r="CP80" s="110"/>
      <c r="CQ80" s="110"/>
      <c r="CR80" s="110"/>
      <c r="CS80" s="110"/>
      <c r="CT80" s="110"/>
      <c r="CU80" s="110"/>
      <c r="CV80" s="110"/>
      <c r="CW80" s="110"/>
      <c r="CX80" s="110"/>
      <c r="CY80" s="110"/>
      <c r="CZ80" s="110"/>
      <c r="DA80" s="110"/>
      <c r="DB80" s="110"/>
      <c r="DC80" s="110"/>
      <c r="DD80" s="110"/>
      <c r="DE80" s="110"/>
      <c r="DF80" s="110"/>
      <c r="DG80" s="110"/>
      <c r="DH80" s="110"/>
      <c r="DI80" s="110"/>
      <c r="DJ80" s="110"/>
      <c r="DK80" s="110"/>
      <c r="DL80" s="110"/>
      <c r="DM80" s="110"/>
      <c r="DN80" s="110"/>
      <c r="DO80" s="110"/>
      <c r="DP80" s="110"/>
      <c r="DQ80" s="110"/>
      <c r="DR80" s="110"/>
      <c r="DS80" s="110"/>
      <c r="DT80" s="110"/>
      <c r="DU80" s="110"/>
      <c r="DV80" s="110"/>
      <c r="DW80" s="110"/>
      <c r="DX80" s="110"/>
      <c r="DY80" s="110"/>
      <c r="DZ80" s="110"/>
      <c r="EA80" s="110"/>
      <c r="EB80" s="110"/>
      <c r="EC80" s="110"/>
      <c r="ED80" s="110"/>
      <c r="EE80" s="110"/>
      <c r="EF80" s="110"/>
      <c r="EG80" s="110"/>
      <c r="EH80" s="110"/>
      <c r="EI80" s="110"/>
      <c r="EJ80" s="110"/>
      <c r="EK80" s="110"/>
      <c r="EL80" s="110"/>
      <c r="EM80" s="110"/>
      <c r="EN80" s="110"/>
      <c r="EO80" s="110"/>
      <c r="EP80" s="110"/>
      <c r="EQ80" s="110"/>
      <c r="ER80" s="110"/>
      <c r="ES80" s="110"/>
      <c r="ET80" s="110"/>
      <c r="EU80" s="110"/>
      <c r="EV80" s="110"/>
      <c r="EW80" s="110"/>
      <c r="EX80" s="110"/>
      <c r="EY80" s="110"/>
      <c r="EZ80" s="110"/>
      <c r="FA80" s="110"/>
      <c r="FB80" s="110"/>
      <c r="FC80" s="110"/>
      <c r="FD80" s="110"/>
      <c r="FE80" s="110"/>
      <c r="FF80" s="110"/>
      <c r="FG80" s="110"/>
      <c r="FH80" s="110"/>
      <c r="FI80" s="110"/>
      <c r="FJ80" s="110"/>
      <c r="FK80" s="110"/>
      <c r="FL80" s="110"/>
      <c r="FM80" s="110"/>
      <c r="FN80" s="110"/>
      <c r="FO80" s="110"/>
      <c r="FP80" s="110"/>
      <c r="FQ80" s="110"/>
      <c r="FR80" s="110"/>
      <c r="FS80" s="110"/>
      <c r="FT80" s="110"/>
      <c r="FU80" s="110"/>
      <c r="FV80" s="110"/>
      <c r="FW80" s="110"/>
      <c r="FX80" s="110"/>
      <c r="FY80" s="110"/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  <c r="GQ80" s="110"/>
      <c r="GR80" s="110"/>
      <c r="GS80" s="110"/>
      <c r="GT80" s="110"/>
      <c r="GU80" s="110"/>
      <c r="GV80" s="110"/>
      <c r="GW80" s="110"/>
      <c r="GX80" s="110"/>
      <c r="GY80" s="110"/>
      <c r="GZ80" s="110"/>
      <c r="HA80" s="110"/>
      <c r="HB80" s="110"/>
      <c r="HC80" s="110"/>
      <c r="HD80" s="110"/>
      <c r="HE80" s="110"/>
      <c r="HF80" s="110"/>
      <c r="HG80" s="110"/>
      <c r="HH80" s="110"/>
      <c r="HI80" s="110"/>
      <c r="HJ80" s="110"/>
      <c r="HK80" s="110"/>
      <c r="HL80" s="110"/>
      <c r="HM80" s="110"/>
      <c r="HN80" s="110"/>
      <c r="HO80" s="110"/>
      <c r="HP80" s="110"/>
      <c r="HQ80" s="110"/>
      <c r="HR80" s="110"/>
      <c r="HS80" s="110"/>
      <c r="HT80" s="110"/>
      <c r="HU80" s="110"/>
      <c r="HV80" s="110"/>
      <c r="HW80" s="110"/>
      <c r="HX80" s="110"/>
      <c r="HY80" s="110"/>
      <c r="HZ80" s="110"/>
      <c r="IA80" s="110"/>
      <c r="IB80" s="110"/>
      <c r="IC80" s="110"/>
      <c r="ID80" s="110"/>
      <c r="IE80" s="110"/>
      <c r="IF80" s="110"/>
      <c r="IG80" s="110"/>
      <c r="IH80" s="110"/>
      <c r="II80" s="110"/>
      <c r="IJ80" s="110"/>
      <c r="IK80" s="110"/>
      <c r="IL80" s="110"/>
      <c r="IM80" s="110"/>
      <c r="IN80" s="110"/>
      <c r="IO80" s="110"/>
      <c r="IP80" s="110"/>
      <c r="IQ80" s="110"/>
      <c r="IR80" s="110"/>
      <c r="IS80" s="110"/>
      <c r="IT80" s="110"/>
      <c r="IU80" s="110"/>
    </row>
    <row r="81" spans="1:255" s="111" customFormat="1" ht="12" customHeight="1">
      <c r="A81" s="105"/>
      <c r="B81" s="106" t="s">
        <v>132</v>
      </c>
      <c r="C81" s="107" t="s">
        <v>140</v>
      </c>
      <c r="D81" s="107">
        <v>2</v>
      </c>
      <c r="E81" s="107" t="s">
        <v>131</v>
      </c>
      <c r="F81" s="108">
        <v>36000</v>
      </c>
      <c r="G81" s="109">
        <f t="shared" si="4"/>
        <v>72000</v>
      </c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110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110"/>
      <c r="BO81" s="110"/>
      <c r="BP81" s="110"/>
      <c r="BQ81" s="110"/>
      <c r="BR81" s="110"/>
      <c r="BS81" s="110"/>
      <c r="BT81" s="110"/>
      <c r="BU81" s="110"/>
      <c r="BV81" s="110"/>
      <c r="BW81" s="110"/>
      <c r="BX81" s="110"/>
      <c r="BY81" s="110"/>
      <c r="BZ81" s="110"/>
      <c r="CA81" s="110"/>
      <c r="CB81" s="110"/>
      <c r="CC81" s="110"/>
      <c r="CD81" s="110"/>
      <c r="CE81" s="110"/>
      <c r="CF81" s="110"/>
      <c r="CG81" s="110"/>
      <c r="CH81" s="110"/>
      <c r="CI81" s="110"/>
      <c r="CJ81" s="110"/>
      <c r="CK81" s="110"/>
      <c r="CL81" s="110"/>
      <c r="CM81" s="110"/>
      <c r="CN81" s="110"/>
      <c r="CO81" s="110"/>
      <c r="CP81" s="110"/>
      <c r="CQ81" s="110"/>
      <c r="CR81" s="110"/>
      <c r="CS81" s="110"/>
      <c r="CT81" s="110"/>
      <c r="CU81" s="110"/>
      <c r="CV81" s="110"/>
      <c r="CW81" s="110"/>
      <c r="CX81" s="110"/>
      <c r="CY81" s="110"/>
      <c r="CZ81" s="110"/>
      <c r="DA81" s="110"/>
      <c r="DB81" s="110"/>
      <c r="DC81" s="110"/>
      <c r="DD81" s="110"/>
      <c r="DE81" s="110"/>
      <c r="DF81" s="110"/>
      <c r="DG81" s="110"/>
      <c r="DH81" s="110"/>
      <c r="DI81" s="110"/>
      <c r="DJ81" s="110"/>
      <c r="DK81" s="110"/>
      <c r="DL81" s="110"/>
      <c r="DM81" s="110"/>
      <c r="DN81" s="110"/>
      <c r="DO81" s="110"/>
      <c r="DP81" s="110"/>
      <c r="DQ81" s="110"/>
      <c r="DR81" s="110"/>
      <c r="DS81" s="110"/>
      <c r="DT81" s="110"/>
      <c r="DU81" s="110"/>
      <c r="DV81" s="110"/>
      <c r="DW81" s="110"/>
      <c r="DX81" s="110"/>
      <c r="DY81" s="110"/>
      <c r="DZ81" s="110"/>
      <c r="EA81" s="110"/>
      <c r="EB81" s="110"/>
      <c r="EC81" s="110"/>
      <c r="ED81" s="110"/>
      <c r="EE81" s="110"/>
      <c r="EF81" s="110"/>
      <c r="EG81" s="110"/>
      <c r="EH81" s="110"/>
      <c r="EI81" s="110"/>
      <c r="EJ81" s="110"/>
      <c r="EK81" s="110"/>
      <c r="EL81" s="110"/>
      <c r="EM81" s="110"/>
      <c r="EN81" s="110"/>
      <c r="EO81" s="110"/>
      <c r="EP81" s="110"/>
      <c r="EQ81" s="110"/>
      <c r="ER81" s="110"/>
      <c r="ES81" s="110"/>
      <c r="ET81" s="110"/>
      <c r="EU81" s="110"/>
      <c r="EV81" s="110"/>
      <c r="EW81" s="110"/>
      <c r="EX81" s="110"/>
      <c r="EY81" s="110"/>
      <c r="EZ81" s="110"/>
      <c r="FA81" s="110"/>
      <c r="FB81" s="110"/>
      <c r="FC81" s="110"/>
      <c r="FD81" s="110"/>
      <c r="FE81" s="110"/>
      <c r="FF81" s="110"/>
      <c r="FG81" s="110"/>
      <c r="FH81" s="110"/>
      <c r="FI81" s="110"/>
      <c r="FJ81" s="110"/>
      <c r="FK81" s="110"/>
      <c r="FL81" s="110"/>
      <c r="FM81" s="110"/>
      <c r="FN81" s="110"/>
      <c r="FO81" s="110"/>
      <c r="FP81" s="110"/>
      <c r="FQ81" s="110"/>
      <c r="FR81" s="110"/>
      <c r="FS81" s="110"/>
      <c r="FT81" s="110"/>
      <c r="FU81" s="110"/>
      <c r="FV81" s="110"/>
      <c r="FW81" s="110"/>
      <c r="FX81" s="110"/>
      <c r="FY81" s="110"/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  <c r="GQ81" s="110"/>
      <c r="GR81" s="110"/>
      <c r="GS81" s="110"/>
      <c r="GT81" s="110"/>
      <c r="GU81" s="110"/>
      <c r="GV81" s="110"/>
      <c r="GW81" s="110"/>
      <c r="GX81" s="110"/>
      <c r="GY81" s="110"/>
      <c r="GZ81" s="110"/>
      <c r="HA81" s="110"/>
      <c r="HB81" s="110"/>
      <c r="HC81" s="110"/>
      <c r="HD81" s="110"/>
      <c r="HE81" s="110"/>
      <c r="HF81" s="110"/>
      <c r="HG81" s="110"/>
      <c r="HH81" s="110"/>
      <c r="HI81" s="110"/>
      <c r="HJ81" s="110"/>
      <c r="HK81" s="110"/>
      <c r="HL81" s="110"/>
      <c r="HM81" s="110"/>
      <c r="HN81" s="110"/>
      <c r="HO81" s="110"/>
      <c r="HP81" s="110"/>
      <c r="HQ81" s="110"/>
      <c r="HR81" s="110"/>
      <c r="HS81" s="110"/>
      <c r="HT81" s="110"/>
      <c r="HU81" s="110"/>
      <c r="HV81" s="110"/>
      <c r="HW81" s="110"/>
      <c r="HX81" s="110"/>
      <c r="HY81" s="110"/>
      <c r="HZ81" s="110"/>
      <c r="IA81" s="110"/>
      <c r="IB81" s="110"/>
      <c r="IC81" s="110"/>
      <c r="ID81" s="110"/>
      <c r="IE81" s="110"/>
      <c r="IF81" s="110"/>
      <c r="IG81" s="110"/>
      <c r="IH81" s="110"/>
      <c r="II81" s="110"/>
      <c r="IJ81" s="110"/>
      <c r="IK81" s="110"/>
      <c r="IL81" s="110"/>
      <c r="IM81" s="110"/>
      <c r="IN81" s="110"/>
      <c r="IO81" s="110"/>
      <c r="IP81" s="110"/>
      <c r="IQ81" s="110"/>
      <c r="IR81" s="110"/>
      <c r="IS81" s="110"/>
      <c r="IT81" s="110"/>
      <c r="IU81" s="110"/>
    </row>
    <row r="82" spans="1:255" s="111" customFormat="1" ht="12" customHeight="1">
      <c r="A82" s="105"/>
      <c r="B82" s="112" t="s">
        <v>133</v>
      </c>
      <c r="C82" s="107"/>
      <c r="D82" s="107"/>
      <c r="E82" s="107"/>
      <c r="F82" s="108"/>
      <c r="G82" s="109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10"/>
      <c r="BY82" s="110"/>
      <c r="BZ82" s="110"/>
      <c r="CA82" s="110"/>
      <c r="CB82" s="110"/>
      <c r="CC82" s="110"/>
      <c r="CD82" s="110"/>
      <c r="CE82" s="110"/>
      <c r="CF82" s="110"/>
      <c r="CG82" s="110"/>
      <c r="CH82" s="110"/>
      <c r="CI82" s="110"/>
      <c r="CJ82" s="110"/>
      <c r="CK82" s="110"/>
      <c r="CL82" s="110"/>
      <c r="CM82" s="110"/>
      <c r="CN82" s="110"/>
      <c r="CO82" s="110"/>
      <c r="CP82" s="110"/>
      <c r="CQ82" s="110"/>
      <c r="CR82" s="110"/>
      <c r="CS82" s="110"/>
      <c r="CT82" s="110"/>
      <c r="CU82" s="110"/>
      <c r="CV82" s="110"/>
      <c r="CW82" s="110"/>
      <c r="CX82" s="110"/>
      <c r="CY82" s="110"/>
      <c r="CZ82" s="110"/>
      <c r="DA82" s="110"/>
      <c r="DB82" s="110"/>
      <c r="DC82" s="110"/>
      <c r="DD82" s="110"/>
      <c r="DE82" s="110"/>
      <c r="DF82" s="110"/>
      <c r="DG82" s="110"/>
      <c r="DH82" s="110"/>
      <c r="DI82" s="110"/>
      <c r="DJ82" s="110"/>
      <c r="DK82" s="110"/>
      <c r="DL82" s="110"/>
      <c r="DM82" s="110"/>
      <c r="DN82" s="110"/>
      <c r="DO82" s="110"/>
      <c r="DP82" s="110"/>
      <c r="DQ82" s="110"/>
      <c r="DR82" s="110"/>
      <c r="DS82" s="110"/>
      <c r="DT82" s="110"/>
      <c r="DU82" s="110"/>
      <c r="DV82" s="110"/>
      <c r="DW82" s="110"/>
      <c r="DX82" s="110"/>
      <c r="DY82" s="110"/>
      <c r="DZ82" s="110"/>
      <c r="EA82" s="110"/>
      <c r="EB82" s="110"/>
      <c r="EC82" s="110"/>
      <c r="ED82" s="110"/>
      <c r="EE82" s="110"/>
      <c r="EF82" s="110"/>
      <c r="EG82" s="110"/>
      <c r="EH82" s="110"/>
      <c r="EI82" s="110"/>
      <c r="EJ82" s="110"/>
      <c r="EK82" s="110"/>
      <c r="EL82" s="110"/>
      <c r="EM82" s="110"/>
      <c r="EN82" s="110"/>
      <c r="EO82" s="110"/>
      <c r="EP82" s="110"/>
      <c r="EQ82" s="110"/>
      <c r="ER82" s="110"/>
      <c r="ES82" s="110"/>
      <c r="ET82" s="110"/>
      <c r="EU82" s="110"/>
      <c r="EV82" s="110"/>
      <c r="EW82" s="110"/>
      <c r="EX82" s="110"/>
      <c r="EY82" s="110"/>
      <c r="EZ82" s="110"/>
      <c r="FA82" s="110"/>
      <c r="FB82" s="110"/>
      <c r="FC82" s="110"/>
      <c r="FD82" s="110"/>
      <c r="FE82" s="110"/>
      <c r="FF82" s="110"/>
      <c r="FG82" s="110"/>
      <c r="FH82" s="110"/>
      <c r="FI82" s="110"/>
      <c r="FJ82" s="110"/>
      <c r="FK82" s="110"/>
      <c r="FL82" s="110"/>
      <c r="FM82" s="110"/>
      <c r="FN82" s="110"/>
      <c r="FO82" s="110"/>
      <c r="FP82" s="110"/>
      <c r="FQ82" s="110"/>
      <c r="FR82" s="110"/>
      <c r="FS82" s="110"/>
      <c r="FT82" s="110"/>
      <c r="FU82" s="110"/>
      <c r="FV82" s="110"/>
      <c r="FW82" s="110"/>
      <c r="FX82" s="110"/>
      <c r="FY82" s="110"/>
      <c r="FZ82" s="110"/>
      <c r="GA82" s="110"/>
      <c r="GB82" s="110"/>
      <c r="GC82" s="110"/>
      <c r="GD82" s="110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  <c r="GO82" s="110"/>
      <c r="GP82" s="110"/>
      <c r="GQ82" s="110"/>
      <c r="GR82" s="110"/>
      <c r="GS82" s="110"/>
      <c r="GT82" s="110"/>
      <c r="GU82" s="110"/>
      <c r="GV82" s="110"/>
      <c r="GW82" s="110"/>
      <c r="GX82" s="110"/>
      <c r="GY82" s="110"/>
      <c r="GZ82" s="110"/>
      <c r="HA82" s="110"/>
      <c r="HB82" s="110"/>
      <c r="HC82" s="110"/>
      <c r="HD82" s="110"/>
      <c r="HE82" s="110"/>
      <c r="HF82" s="110"/>
      <c r="HG82" s="110"/>
      <c r="HH82" s="110"/>
      <c r="HI82" s="110"/>
      <c r="HJ82" s="110"/>
      <c r="HK82" s="110"/>
      <c r="HL82" s="110"/>
      <c r="HM82" s="110"/>
      <c r="HN82" s="110"/>
      <c r="HO82" s="110"/>
      <c r="HP82" s="110"/>
      <c r="HQ82" s="110"/>
      <c r="HR82" s="110"/>
      <c r="HS82" s="110"/>
      <c r="HT82" s="110"/>
      <c r="HU82" s="110"/>
      <c r="HV82" s="110"/>
      <c r="HW82" s="110"/>
      <c r="HX82" s="110"/>
      <c r="HY82" s="110"/>
      <c r="HZ82" s="110"/>
      <c r="IA82" s="110"/>
      <c r="IB82" s="110"/>
      <c r="IC82" s="110"/>
      <c r="ID82" s="110"/>
      <c r="IE82" s="110"/>
      <c r="IF82" s="110"/>
      <c r="IG82" s="110"/>
      <c r="IH82" s="110"/>
      <c r="II82" s="110"/>
      <c r="IJ82" s="110"/>
      <c r="IK82" s="110"/>
      <c r="IL82" s="110"/>
      <c r="IM82" s="110"/>
      <c r="IN82" s="110"/>
      <c r="IO82" s="110"/>
      <c r="IP82" s="110"/>
      <c r="IQ82" s="110"/>
      <c r="IR82" s="110"/>
      <c r="IS82" s="110"/>
      <c r="IT82" s="110"/>
      <c r="IU82" s="110"/>
    </row>
    <row r="83" spans="1:255" s="111" customFormat="1" ht="12" customHeight="1">
      <c r="A83" s="105"/>
      <c r="B83" s="106" t="s">
        <v>134</v>
      </c>
      <c r="C83" s="107" t="s">
        <v>114</v>
      </c>
      <c r="D83" s="107">
        <v>1</v>
      </c>
      <c r="E83" s="107" t="s">
        <v>135</v>
      </c>
      <c r="F83" s="108">
        <v>74000</v>
      </c>
      <c r="G83" s="109">
        <f t="shared" si="4"/>
        <v>74000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10"/>
      <c r="BY83" s="110"/>
      <c r="BZ83" s="110"/>
      <c r="CA83" s="110"/>
      <c r="CB83" s="110"/>
      <c r="CC83" s="110"/>
      <c r="CD83" s="110"/>
      <c r="CE83" s="110"/>
      <c r="CF83" s="110"/>
      <c r="CG83" s="110"/>
      <c r="CH83" s="110"/>
      <c r="CI83" s="110"/>
      <c r="CJ83" s="110"/>
      <c r="CK83" s="110"/>
      <c r="CL83" s="110"/>
      <c r="CM83" s="110"/>
      <c r="CN83" s="110"/>
      <c r="CO83" s="110"/>
      <c r="CP83" s="110"/>
      <c r="CQ83" s="110"/>
      <c r="CR83" s="110"/>
      <c r="CS83" s="110"/>
      <c r="CT83" s="110"/>
      <c r="CU83" s="110"/>
      <c r="CV83" s="110"/>
      <c r="CW83" s="110"/>
      <c r="CX83" s="110"/>
      <c r="CY83" s="110"/>
      <c r="CZ83" s="110"/>
      <c r="DA83" s="110"/>
      <c r="DB83" s="110"/>
      <c r="DC83" s="110"/>
      <c r="DD83" s="110"/>
      <c r="DE83" s="110"/>
      <c r="DF83" s="110"/>
      <c r="DG83" s="110"/>
      <c r="DH83" s="110"/>
      <c r="DI83" s="110"/>
      <c r="DJ83" s="110"/>
      <c r="DK83" s="110"/>
      <c r="DL83" s="110"/>
      <c r="DM83" s="110"/>
      <c r="DN83" s="110"/>
      <c r="DO83" s="110"/>
      <c r="DP83" s="110"/>
      <c r="DQ83" s="110"/>
      <c r="DR83" s="110"/>
      <c r="DS83" s="110"/>
      <c r="DT83" s="110"/>
      <c r="DU83" s="110"/>
      <c r="DV83" s="110"/>
      <c r="DW83" s="110"/>
      <c r="DX83" s="110"/>
      <c r="DY83" s="110"/>
      <c r="DZ83" s="110"/>
      <c r="EA83" s="110"/>
      <c r="EB83" s="110"/>
      <c r="EC83" s="110"/>
      <c r="ED83" s="110"/>
      <c r="EE83" s="110"/>
      <c r="EF83" s="110"/>
      <c r="EG83" s="110"/>
      <c r="EH83" s="110"/>
      <c r="EI83" s="110"/>
      <c r="EJ83" s="110"/>
      <c r="EK83" s="110"/>
      <c r="EL83" s="110"/>
      <c r="EM83" s="110"/>
      <c r="EN83" s="110"/>
      <c r="EO83" s="110"/>
      <c r="EP83" s="110"/>
      <c r="EQ83" s="110"/>
      <c r="ER83" s="110"/>
      <c r="ES83" s="110"/>
      <c r="ET83" s="110"/>
      <c r="EU83" s="110"/>
      <c r="EV83" s="110"/>
      <c r="EW83" s="110"/>
      <c r="EX83" s="110"/>
      <c r="EY83" s="110"/>
      <c r="EZ83" s="110"/>
      <c r="FA83" s="110"/>
      <c r="FB83" s="110"/>
      <c r="FC83" s="110"/>
      <c r="FD83" s="110"/>
      <c r="FE83" s="110"/>
      <c r="FF83" s="110"/>
      <c r="FG83" s="110"/>
      <c r="FH83" s="110"/>
      <c r="FI83" s="110"/>
      <c r="FJ83" s="110"/>
      <c r="FK83" s="110"/>
      <c r="FL83" s="110"/>
      <c r="FM83" s="110"/>
      <c r="FN83" s="110"/>
      <c r="FO83" s="110"/>
      <c r="FP83" s="110"/>
      <c r="FQ83" s="110"/>
      <c r="FR83" s="110"/>
      <c r="FS83" s="110"/>
      <c r="FT83" s="110"/>
      <c r="FU83" s="110"/>
      <c r="FV83" s="110"/>
      <c r="FW83" s="110"/>
      <c r="FX83" s="110"/>
      <c r="FY83" s="110"/>
      <c r="FZ83" s="110"/>
      <c r="GA83" s="110"/>
      <c r="GB83" s="110"/>
      <c r="GC83" s="110"/>
      <c r="GD83" s="110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  <c r="GO83" s="110"/>
      <c r="GP83" s="110"/>
      <c r="GQ83" s="110"/>
      <c r="GR83" s="110"/>
      <c r="GS83" s="110"/>
      <c r="GT83" s="110"/>
      <c r="GU83" s="110"/>
      <c r="GV83" s="110"/>
      <c r="GW83" s="110"/>
      <c r="GX83" s="110"/>
      <c r="GY83" s="110"/>
      <c r="GZ83" s="110"/>
      <c r="HA83" s="110"/>
      <c r="HB83" s="110"/>
      <c r="HC83" s="110"/>
      <c r="HD83" s="110"/>
      <c r="HE83" s="110"/>
      <c r="HF83" s="110"/>
      <c r="HG83" s="110"/>
      <c r="HH83" s="110"/>
      <c r="HI83" s="110"/>
      <c r="HJ83" s="110"/>
      <c r="HK83" s="110"/>
      <c r="HL83" s="110"/>
      <c r="HM83" s="110"/>
      <c r="HN83" s="110"/>
      <c r="HO83" s="110"/>
      <c r="HP83" s="110"/>
      <c r="HQ83" s="110"/>
      <c r="HR83" s="110"/>
      <c r="HS83" s="110"/>
      <c r="HT83" s="110"/>
      <c r="HU83" s="110"/>
      <c r="HV83" s="110"/>
      <c r="HW83" s="110"/>
      <c r="HX83" s="110"/>
      <c r="HY83" s="110"/>
      <c r="HZ83" s="110"/>
      <c r="IA83" s="110"/>
      <c r="IB83" s="110"/>
      <c r="IC83" s="110"/>
      <c r="ID83" s="110"/>
      <c r="IE83" s="110"/>
      <c r="IF83" s="110"/>
      <c r="IG83" s="110"/>
      <c r="IH83" s="110"/>
      <c r="II83" s="110"/>
      <c r="IJ83" s="110"/>
      <c r="IK83" s="110"/>
      <c r="IL83" s="110"/>
      <c r="IM83" s="110"/>
      <c r="IN83" s="110"/>
      <c r="IO83" s="110"/>
      <c r="IP83" s="110"/>
      <c r="IQ83" s="110"/>
      <c r="IR83" s="110"/>
      <c r="IS83" s="110"/>
      <c r="IT83" s="110"/>
      <c r="IU83" s="110"/>
    </row>
    <row r="84" spans="1:255" s="111" customFormat="1" ht="12" customHeight="1">
      <c r="A84" s="105"/>
      <c r="B84" s="106" t="s">
        <v>136</v>
      </c>
      <c r="C84" s="107" t="s">
        <v>137</v>
      </c>
      <c r="D84" s="107">
        <v>2</v>
      </c>
      <c r="E84" s="107" t="s">
        <v>138</v>
      </c>
      <c r="F84" s="108">
        <v>75800</v>
      </c>
      <c r="G84" s="109">
        <f t="shared" si="4"/>
        <v>151600</v>
      </c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10"/>
      <c r="BS84" s="110"/>
      <c r="BT84" s="110"/>
      <c r="BU84" s="110"/>
      <c r="BV84" s="110"/>
      <c r="BW84" s="110"/>
      <c r="BX84" s="110"/>
      <c r="BY84" s="110"/>
      <c r="BZ84" s="110"/>
      <c r="CA84" s="110"/>
      <c r="CB84" s="110"/>
      <c r="CC84" s="110"/>
      <c r="CD84" s="110"/>
      <c r="CE84" s="110"/>
      <c r="CF84" s="110"/>
      <c r="CG84" s="110"/>
      <c r="CH84" s="110"/>
      <c r="CI84" s="110"/>
      <c r="CJ84" s="110"/>
      <c r="CK84" s="110"/>
      <c r="CL84" s="110"/>
      <c r="CM84" s="110"/>
      <c r="CN84" s="110"/>
      <c r="CO84" s="110"/>
      <c r="CP84" s="110"/>
      <c r="CQ84" s="110"/>
      <c r="CR84" s="110"/>
      <c r="CS84" s="110"/>
      <c r="CT84" s="110"/>
      <c r="CU84" s="110"/>
      <c r="CV84" s="110"/>
      <c r="CW84" s="110"/>
      <c r="CX84" s="110"/>
      <c r="CY84" s="110"/>
      <c r="CZ84" s="110"/>
      <c r="DA84" s="110"/>
      <c r="DB84" s="110"/>
      <c r="DC84" s="110"/>
      <c r="DD84" s="110"/>
      <c r="DE84" s="110"/>
      <c r="DF84" s="110"/>
      <c r="DG84" s="110"/>
      <c r="DH84" s="110"/>
      <c r="DI84" s="110"/>
      <c r="DJ84" s="110"/>
      <c r="DK84" s="110"/>
      <c r="DL84" s="110"/>
      <c r="DM84" s="110"/>
      <c r="DN84" s="110"/>
      <c r="DO84" s="110"/>
      <c r="DP84" s="110"/>
      <c r="DQ84" s="110"/>
      <c r="DR84" s="110"/>
      <c r="DS84" s="110"/>
      <c r="DT84" s="110"/>
      <c r="DU84" s="110"/>
      <c r="DV84" s="110"/>
      <c r="DW84" s="110"/>
      <c r="DX84" s="110"/>
      <c r="DY84" s="110"/>
      <c r="DZ84" s="110"/>
      <c r="EA84" s="110"/>
      <c r="EB84" s="110"/>
      <c r="EC84" s="110"/>
      <c r="ED84" s="110"/>
      <c r="EE84" s="110"/>
      <c r="EF84" s="110"/>
      <c r="EG84" s="110"/>
      <c r="EH84" s="110"/>
      <c r="EI84" s="110"/>
      <c r="EJ84" s="110"/>
      <c r="EK84" s="110"/>
      <c r="EL84" s="110"/>
      <c r="EM84" s="110"/>
      <c r="EN84" s="110"/>
      <c r="EO84" s="110"/>
      <c r="EP84" s="110"/>
      <c r="EQ84" s="110"/>
      <c r="ER84" s="110"/>
      <c r="ES84" s="110"/>
      <c r="ET84" s="110"/>
      <c r="EU84" s="110"/>
      <c r="EV84" s="110"/>
      <c r="EW84" s="110"/>
      <c r="EX84" s="110"/>
      <c r="EY84" s="110"/>
      <c r="EZ84" s="110"/>
      <c r="FA84" s="110"/>
      <c r="FB84" s="110"/>
      <c r="FC84" s="110"/>
      <c r="FD84" s="110"/>
      <c r="FE84" s="110"/>
      <c r="FF84" s="110"/>
      <c r="FG84" s="110"/>
      <c r="FH84" s="110"/>
      <c r="FI84" s="110"/>
      <c r="FJ84" s="110"/>
      <c r="FK84" s="110"/>
      <c r="FL84" s="110"/>
      <c r="FM84" s="110"/>
      <c r="FN84" s="110"/>
      <c r="FO84" s="110"/>
      <c r="FP84" s="110"/>
      <c r="FQ84" s="110"/>
      <c r="FR84" s="110"/>
      <c r="FS84" s="110"/>
      <c r="FT84" s="110"/>
      <c r="FU84" s="110"/>
      <c r="FV84" s="110"/>
      <c r="FW84" s="110"/>
      <c r="FX84" s="110"/>
      <c r="FY84" s="110"/>
      <c r="FZ84" s="110"/>
      <c r="GA84" s="110"/>
      <c r="GB84" s="110"/>
      <c r="GC84" s="110"/>
      <c r="GD84" s="110"/>
      <c r="GE84" s="110"/>
      <c r="GF84" s="110"/>
      <c r="GG84" s="110"/>
      <c r="GH84" s="110"/>
      <c r="GI84" s="110"/>
      <c r="GJ84" s="110"/>
      <c r="GK84" s="110"/>
      <c r="GL84" s="110"/>
      <c r="GM84" s="110"/>
      <c r="GN84" s="110"/>
      <c r="GO84" s="110"/>
      <c r="GP84" s="110"/>
      <c r="GQ84" s="110"/>
      <c r="GR84" s="110"/>
      <c r="GS84" s="110"/>
      <c r="GT84" s="110"/>
      <c r="GU84" s="110"/>
      <c r="GV84" s="110"/>
      <c r="GW84" s="110"/>
      <c r="GX84" s="110"/>
      <c r="GY84" s="110"/>
      <c r="GZ84" s="110"/>
      <c r="HA84" s="110"/>
      <c r="HB84" s="110"/>
      <c r="HC84" s="110"/>
      <c r="HD84" s="110"/>
      <c r="HE84" s="110"/>
      <c r="HF84" s="110"/>
      <c r="HG84" s="110"/>
      <c r="HH84" s="110"/>
      <c r="HI84" s="110"/>
      <c r="HJ84" s="110"/>
      <c r="HK84" s="110"/>
      <c r="HL84" s="110"/>
      <c r="HM84" s="110"/>
      <c r="HN84" s="110"/>
      <c r="HO84" s="110"/>
      <c r="HP84" s="110"/>
      <c r="HQ84" s="110"/>
      <c r="HR84" s="110"/>
      <c r="HS84" s="110"/>
      <c r="HT84" s="110"/>
      <c r="HU84" s="110"/>
      <c r="HV84" s="110"/>
      <c r="HW84" s="110"/>
      <c r="HX84" s="110"/>
      <c r="HY84" s="110"/>
      <c r="HZ84" s="110"/>
      <c r="IA84" s="110"/>
      <c r="IB84" s="110"/>
      <c r="IC84" s="110"/>
      <c r="ID84" s="110"/>
      <c r="IE84" s="110"/>
      <c r="IF84" s="110"/>
      <c r="IG84" s="110"/>
      <c r="IH84" s="110"/>
      <c r="II84" s="110"/>
      <c r="IJ84" s="110"/>
      <c r="IK84" s="110"/>
      <c r="IL84" s="110"/>
      <c r="IM84" s="110"/>
      <c r="IN84" s="110"/>
      <c r="IO84" s="110"/>
      <c r="IP84" s="110"/>
      <c r="IQ84" s="110"/>
      <c r="IR84" s="110"/>
      <c r="IS84" s="110"/>
      <c r="IT84" s="110"/>
      <c r="IU84" s="110"/>
    </row>
    <row r="85" spans="1:255" s="111" customFormat="1" ht="12" customHeight="1">
      <c r="A85" s="105"/>
      <c r="B85" s="106" t="s">
        <v>139</v>
      </c>
      <c r="C85" s="107" t="s">
        <v>140</v>
      </c>
      <c r="D85" s="107">
        <v>1</v>
      </c>
      <c r="E85" s="107" t="s">
        <v>67</v>
      </c>
      <c r="F85" s="108">
        <v>17800</v>
      </c>
      <c r="G85" s="109">
        <f t="shared" si="4"/>
        <v>17800</v>
      </c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0"/>
      <c r="BU85" s="110"/>
      <c r="BV85" s="110"/>
      <c r="BW85" s="110"/>
      <c r="BX85" s="110"/>
      <c r="BY85" s="110"/>
      <c r="BZ85" s="110"/>
      <c r="CA85" s="110"/>
      <c r="CB85" s="110"/>
      <c r="CC85" s="110"/>
      <c r="CD85" s="110"/>
      <c r="CE85" s="110"/>
      <c r="CF85" s="110"/>
      <c r="CG85" s="110"/>
      <c r="CH85" s="110"/>
      <c r="CI85" s="110"/>
      <c r="CJ85" s="110"/>
      <c r="CK85" s="110"/>
      <c r="CL85" s="110"/>
      <c r="CM85" s="110"/>
      <c r="CN85" s="110"/>
      <c r="CO85" s="110"/>
      <c r="CP85" s="110"/>
      <c r="CQ85" s="110"/>
      <c r="CR85" s="110"/>
      <c r="CS85" s="110"/>
      <c r="CT85" s="110"/>
      <c r="CU85" s="110"/>
      <c r="CV85" s="110"/>
      <c r="CW85" s="110"/>
      <c r="CX85" s="110"/>
      <c r="CY85" s="110"/>
      <c r="CZ85" s="110"/>
      <c r="DA85" s="110"/>
      <c r="DB85" s="110"/>
      <c r="DC85" s="110"/>
      <c r="DD85" s="110"/>
      <c r="DE85" s="110"/>
      <c r="DF85" s="110"/>
      <c r="DG85" s="110"/>
      <c r="DH85" s="110"/>
      <c r="DI85" s="110"/>
      <c r="DJ85" s="110"/>
      <c r="DK85" s="110"/>
      <c r="DL85" s="110"/>
      <c r="DM85" s="110"/>
      <c r="DN85" s="110"/>
      <c r="DO85" s="110"/>
      <c r="DP85" s="110"/>
      <c r="DQ85" s="110"/>
      <c r="DR85" s="110"/>
      <c r="DS85" s="110"/>
      <c r="DT85" s="110"/>
      <c r="DU85" s="110"/>
      <c r="DV85" s="110"/>
      <c r="DW85" s="110"/>
      <c r="DX85" s="110"/>
      <c r="DY85" s="110"/>
      <c r="DZ85" s="110"/>
      <c r="EA85" s="110"/>
      <c r="EB85" s="110"/>
      <c r="EC85" s="110"/>
      <c r="ED85" s="110"/>
      <c r="EE85" s="110"/>
      <c r="EF85" s="110"/>
      <c r="EG85" s="110"/>
      <c r="EH85" s="110"/>
      <c r="EI85" s="110"/>
      <c r="EJ85" s="110"/>
      <c r="EK85" s="110"/>
      <c r="EL85" s="110"/>
      <c r="EM85" s="110"/>
      <c r="EN85" s="110"/>
      <c r="EO85" s="110"/>
      <c r="EP85" s="110"/>
      <c r="EQ85" s="110"/>
      <c r="ER85" s="110"/>
      <c r="ES85" s="110"/>
      <c r="ET85" s="110"/>
      <c r="EU85" s="110"/>
      <c r="EV85" s="110"/>
      <c r="EW85" s="110"/>
      <c r="EX85" s="110"/>
      <c r="EY85" s="110"/>
      <c r="EZ85" s="110"/>
      <c r="FA85" s="110"/>
      <c r="FB85" s="110"/>
      <c r="FC85" s="110"/>
      <c r="FD85" s="110"/>
      <c r="FE85" s="110"/>
      <c r="FF85" s="110"/>
      <c r="FG85" s="110"/>
      <c r="FH85" s="110"/>
      <c r="FI85" s="110"/>
      <c r="FJ85" s="110"/>
      <c r="FK85" s="110"/>
      <c r="FL85" s="110"/>
      <c r="FM85" s="110"/>
      <c r="FN85" s="110"/>
      <c r="FO85" s="110"/>
      <c r="FP85" s="110"/>
      <c r="FQ85" s="110"/>
      <c r="FR85" s="110"/>
      <c r="FS85" s="110"/>
      <c r="FT85" s="110"/>
      <c r="FU85" s="110"/>
      <c r="FV85" s="110"/>
      <c r="FW85" s="110"/>
      <c r="FX85" s="110"/>
      <c r="FY85" s="110"/>
      <c r="FZ85" s="110"/>
      <c r="GA85" s="110"/>
      <c r="GB85" s="110"/>
      <c r="GC85" s="110"/>
      <c r="GD85" s="110"/>
      <c r="GE85" s="110"/>
      <c r="GF85" s="110"/>
      <c r="GG85" s="110"/>
      <c r="GH85" s="110"/>
      <c r="GI85" s="110"/>
      <c r="GJ85" s="110"/>
      <c r="GK85" s="110"/>
      <c r="GL85" s="110"/>
      <c r="GM85" s="110"/>
      <c r="GN85" s="110"/>
      <c r="GO85" s="110"/>
      <c r="GP85" s="110"/>
      <c r="GQ85" s="110"/>
      <c r="GR85" s="110"/>
      <c r="GS85" s="110"/>
      <c r="GT85" s="110"/>
      <c r="GU85" s="110"/>
      <c r="GV85" s="110"/>
      <c r="GW85" s="110"/>
      <c r="GX85" s="110"/>
      <c r="GY85" s="110"/>
      <c r="GZ85" s="110"/>
      <c r="HA85" s="110"/>
      <c r="HB85" s="110"/>
      <c r="HC85" s="110"/>
      <c r="HD85" s="110"/>
      <c r="HE85" s="110"/>
      <c r="HF85" s="110"/>
      <c r="HG85" s="110"/>
      <c r="HH85" s="110"/>
      <c r="HI85" s="110"/>
      <c r="HJ85" s="110"/>
      <c r="HK85" s="110"/>
      <c r="HL85" s="110"/>
      <c r="HM85" s="110"/>
      <c r="HN85" s="110"/>
      <c r="HO85" s="110"/>
      <c r="HP85" s="110"/>
      <c r="HQ85" s="110"/>
      <c r="HR85" s="110"/>
      <c r="HS85" s="110"/>
      <c r="HT85" s="110"/>
      <c r="HU85" s="110"/>
      <c r="HV85" s="110"/>
      <c r="HW85" s="110"/>
      <c r="HX85" s="110"/>
      <c r="HY85" s="110"/>
      <c r="HZ85" s="110"/>
      <c r="IA85" s="110"/>
      <c r="IB85" s="110"/>
      <c r="IC85" s="110"/>
      <c r="ID85" s="110"/>
      <c r="IE85" s="110"/>
      <c r="IF85" s="110"/>
      <c r="IG85" s="110"/>
      <c r="IH85" s="110"/>
      <c r="II85" s="110"/>
      <c r="IJ85" s="110"/>
      <c r="IK85" s="110"/>
      <c r="IL85" s="110"/>
      <c r="IM85" s="110"/>
      <c r="IN85" s="110"/>
      <c r="IO85" s="110"/>
      <c r="IP85" s="110"/>
      <c r="IQ85" s="110"/>
      <c r="IR85" s="110"/>
      <c r="IS85" s="110"/>
      <c r="IT85" s="110"/>
      <c r="IU85" s="110"/>
    </row>
    <row r="86" spans="1:255" ht="11.25" customHeight="1">
      <c r="B86" s="16" t="s">
        <v>26</v>
      </c>
      <c r="C86" s="17"/>
      <c r="D86" s="17"/>
      <c r="E86" s="17"/>
      <c r="F86" s="18"/>
      <c r="G86" s="19">
        <f>SUM(G68:G85)</f>
        <v>1551300</v>
      </c>
    </row>
    <row r="87" spans="1:255" ht="11.25" customHeight="1">
      <c r="B87" s="115"/>
      <c r="C87" s="14"/>
      <c r="D87" s="14"/>
      <c r="E87" s="20"/>
      <c r="F87" s="15"/>
      <c r="G87" s="15"/>
    </row>
    <row r="88" spans="1:255" ht="12" customHeight="1">
      <c r="A88" s="5"/>
      <c r="B88" s="83" t="s">
        <v>27</v>
      </c>
      <c r="C88" s="84"/>
      <c r="D88" s="85"/>
      <c r="E88" s="85"/>
      <c r="F88" s="86"/>
      <c r="G88" s="87"/>
    </row>
    <row r="89" spans="1:255" ht="24" customHeight="1">
      <c r="A89" s="5"/>
      <c r="B89" s="88" t="s">
        <v>28</v>
      </c>
      <c r="C89" s="89" t="s">
        <v>24</v>
      </c>
      <c r="D89" s="89" t="s">
        <v>25</v>
      </c>
      <c r="E89" s="88" t="s">
        <v>13</v>
      </c>
      <c r="F89" s="89" t="s">
        <v>14</v>
      </c>
      <c r="G89" s="88" t="s">
        <v>15</v>
      </c>
    </row>
    <row r="90" spans="1:255" s="111" customFormat="1" ht="12" customHeight="1">
      <c r="A90" s="105"/>
      <c r="B90" s="106" t="s">
        <v>141</v>
      </c>
      <c r="C90" s="107" t="s">
        <v>142</v>
      </c>
      <c r="D90" s="107">
        <v>25</v>
      </c>
      <c r="E90" s="107" t="s">
        <v>73</v>
      </c>
      <c r="F90" s="108">
        <v>15000</v>
      </c>
      <c r="G90" s="109">
        <f t="shared" ref="G90" si="5">+F90*D90</f>
        <v>375000</v>
      </c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10"/>
      <c r="BY90" s="110"/>
      <c r="BZ90" s="110"/>
      <c r="CA90" s="110"/>
      <c r="CB90" s="110"/>
      <c r="CC90" s="110"/>
      <c r="CD90" s="110"/>
      <c r="CE90" s="110"/>
      <c r="CF90" s="110"/>
      <c r="CG90" s="110"/>
      <c r="CH90" s="110"/>
      <c r="CI90" s="110"/>
      <c r="CJ90" s="110"/>
      <c r="CK90" s="110"/>
      <c r="CL90" s="110"/>
      <c r="CM90" s="110"/>
      <c r="CN90" s="110"/>
      <c r="CO90" s="110"/>
      <c r="CP90" s="110"/>
      <c r="CQ90" s="110"/>
      <c r="CR90" s="110"/>
      <c r="CS90" s="110"/>
      <c r="CT90" s="110"/>
      <c r="CU90" s="110"/>
      <c r="CV90" s="110"/>
      <c r="CW90" s="110"/>
      <c r="CX90" s="110"/>
      <c r="CY90" s="110"/>
      <c r="CZ90" s="110"/>
      <c r="DA90" s="110"/>
      <c r="DB90" s="110"/>
      <c r="DC90" s="110"/>
      <c r="DD90" s="110"/>
      <c r="DE90" s="110"/>
      <c r="DF90" s="110"/>
      <c r="DG90" s="110"/>
      <c r="DH90" s="110"/>
      <c r="DI90" s="110"/>
      <c r="DJ90" s="110"/>
      <c r="DK90" s="110"/>
      <c r="DL90" s="110"/>
      <c r="DM90" s="110"/>
      <c r="DN90" s="110"/>
      <c r="DO90" s="110"/>
      <c r="DP90" s="110"/>
      <c r="DQ90" s="110"/>
      <c r="DR90" s="110"/>
      <c r="DS90" s="110"/>
      <c r="DT90" s="110"/>
      <c r="DU90" s="110"/>
      <c r="DV90" s="110"/>
      <c r="DW90" s="110"/>
      <c r="DX90" s="110"/>
      <c r="DY90" s="110"/>
      <c r="DZ90" s="110"/>
      <c r="EA90" s="110"/>
      <c r="EB90" s="110"/>
      <c r="EC90" s="110"/>
      <c r="ED90" s="110"/>
      <c r="EE90" s="110"/>
      <c r="EF90" s="110"/>
      <c r="EG90" s="110"/>
      <c r="EH90" s="110"/>
      <c r="EI90" s="110"/>
      <c r="EJ90" s="110"/>
      <c r="EK90" s="110"/>
      <c r="EL90" s="110"/>
      <c r="EM90" s="110"/>
      <c r="EN90" s="110"/>
      <c r="EO90" s="110"/>
      <c r="EP90" s="110"/>
      <c r="EQ90" s="110"/>
      <c r="ER90" s="110"/>
      <c r="ES90" s="110"/>
      <c r="ET90" s="110"/>
      <c r="EU90" s="110"/>
      <c r="EV90" s="110"/>
      <c r="EW90" s="110"/>
      <c r="EX90" s="110"/>
      <c r="EY90" s="110"/>
      <c r="EZ90" s="110"/>
      <c r="FA90" s="110"/>
      <c r="FB90" s="110"/>
      <c r="FC90" s="110"/>
      <c r="FD90" s="110"/>
      <c r="FE90" s="110"/>
      <c r="FF90" s="110"/>
      <c r="FG90" s="110"/>
      <c r="FH90" s="110"/>
      <c r="FI90" s="110"/>
      <c r="FJ90" s="110"/>
      <c r="FK90" s="110"/>
      <c r="FL90" s="110"/>
      <c r="FM90" s="110"/>
      <c r="FN90" s="110"/>
      <c r="FO90" s="110"/>
      <c r="FP90" s="110"/>
      <c r="FQ90" s="110"/>
      <c r="FR90" s="110"/>
      <c r="FS90" s="110"/>
      <c r="FT90" s="110"/>
      <c r="FU90" s="110"/>
      <c r="FV90" s="110"/>
      <c r="FW90" s="110"/>
      <c r="FX90" s="110"/>
      <c r="FY90" s="110"/>
      <c r="FZ90" s="110"/>
      <c r="GA90" s="110"/>
      <c r="GB90" s="110"/>
      <c r="GC90" s="110"/>
      <c r="GD90" s="110"/>
      <c r="GE90" s="110"/>
      <c r="GF90" s="110"/>
      <c r="GG90" s="110"/>
      <c r="GH90" s="110"/>
      <c r="GI90" s="110"/>
      <c r="GJ90" s="110"/>
      <c r="GK90" s="110"/>
      <c r="GL90" s="110"/>
      <c r="GM90" s="110"/>
      <c r="GN90" s="110"/>
      <c r="GO90" s="110"/>
      <c r="GP90" s="110"/>
      <c r="GQ90" s="110"/>
      <c r="GR90" s="110"/>
      <c r="GS90" s="110"/>
      <c r="GT90" s="110"/>
      <c r="GU90" s="110"/>
      <c r="GV90" s="110"/>
      <c r="GW90" s="110"/>
      <c r="GX90" s="110"/>
      <c r="GY90" s="110"/>
      <c r="GZ90" s="110"/>
      <c r="HA90" s="110"/>
      <c r="HB90" s="110"/>
      <c r="HC90" s="110"/>
      <c r="HD90" s="110"/>
      <c r="HE90" s="110"/>
      <c r="HF90" s="110"/>
      <c r="HG90" s="110"/>
      <c r="HH90" s="110"/>
      <c r="HI90" s="110"/>
      <c r="HJ90" s="110"/>
      <c r="HK90" s="110"/>
      <c r="HL90" s="110"/>
      <c r="HM90" s="110"/>
      <c r="HN90" s="110"/>
      <c r="HO90" s="110"/>
      <c r="HP90" s="110"/>
      <c r="HQ90" s="110"/>
      <c r="HR90" s="110"/>
      <c r="HS90" s="110"/>
      <c r="HT90" s="110"/>
      <c r="HU90" s="110"/>
      <c r="HV90" s="110"/>
      <c r="HW90" s="110"/>
      <c r="HX90" s="110"/>
      <c r="HY90" s="110"/>
      <c r="HZ90" s="110"/>
      <c r="IA90" s="110"/>
      <c r="IB90" s="110"/>
      <c r="IC90" s="110"/>
      <c r="ID90" s="110"/>
      <c r="IE90" s="110"/>
      <c r="IF90" s="110"/>
      <c r="IG90" s="110"/>
      <c r="IH90" s="110"/>
      <c r="II90" s="110"/>
      <c r="IJ90" s="110"/>
      <c r="IK90" s="110"/>
      <c r="IL90" s="110"/>
      <c r="IM90" s="110"/>
      <c r="IN90" s="110"/>
      <c r="IO90" s="110"/>
      <c r="IP90" s="110"/>
      <c r="IQ90" s="110"/>
      <c r="IR90" s="110"/>
      <c r="IS90" s="110"/>
      <c r="IT90" s="110"/>
      <c r="IU90" s="110"/>
    </row>
    <row r="91" spans="1:255" ht="11.25" customHeight="1">
      <c r="B91" s="16" t="s">
        <v>29</v>
      </c>
      <c r="C91" s="17"/>
      <c r="D91" s="17"/>
      <c r="E91" s="17"/>
      <c r="F91" s="18"/>
      <c r="G91" s="19">
        <f>SUM(G90:G90)</f>
        <v>375000</v>
      </c>
    </row>
    <row r="92" spans="1:255" ht="11.25" customHeight="1">
      <c r="B92" s="36"/>
      <c r="C92" s="36"/>
      <c r="D92" s="36"/>
      <c r="E92" s="36"/>
      <c r="F92" s="37"/>
      <c r="G92" s="37"/>
    </row>
    <row r="93" spans="1:255" ht="11.25" customHeight="1">
      <c r="B93" s="38" t="s">
        <v>30</v>
      </c>
      <c r="C93" s="39"/>
      <c r="D93" s="39"/>
      <c r="E93" s="39"/>
      <c r="F93" s="39"/>
      <c r="G93" s="40">
        <f>G54+G59+G64+G86+G91</f>
        <v>10786300</v>
      </c>
    </row>
    <row r="94" spans="1:255" ht="11.25" customHeight="1">
      <c r="B94" s="41" t="s">
        <v>31</v>
      </c>
      <c r="C94" s="22"/>
      <c r="D94" s="22"/>
      <c r="E94" s="22"/>
      <c r="F94" s="22"/>
      <c r="G94" s="42">
        <f>G93*0.05</f>
        <v>539315</v>
      </c>
    </row>
    <row r="95" spans="1:255" ht="11.25" customHeight="1">
      <c r="B95" s="43" t="s">
        <v>32</v>
      </c>
      <c r="C95" s="21"/>
      <c r="D95" s="21"/>
      <c r="E95" s="21"/>
      <c r="F95" s="21"/>
      <c r="G95" s="44">
        <f>G94+G93</f>
        <v>11325615</v>
      </c>
    </row>
    <row r="96" spans="1:255" ht="11.25" customHeight="1">
      <c r="B96" s="41" t="s">
        <v>33</v>
      </c>
      <c r="C96" s="22"/>
      <c r="D96" s="22"/>
      <c r="E96" s="22"/>
      <c r="F96" s="22"/>
      <c r="G96" s="42">
        <f>G12</f>
        <v>16100000</v>
      </c>
    </row>
    <row r="97" spans="1:255" ht="11.25" customHeight="1">
      <c r="B97" s="45" t="s">
        <v>34</v>
      </c>
      <c r="C97" s="46"/>
      <c r="D97" s="46"/>
      <c r="E97" s="46"/>
      <c r="F97" s="46"/>
      <c r="G97" s="47">
        <f>G96-G95</f>
        <v>4774385</v>
      </c>
    </row>
    <row r="98" spans="1:255" ht="11.25" customHeight="1">
      <c r="B98" s="34" t="s">
        <v>35</v>
      </c>
      <c r="C98" s="35"/>
      <c r="D98" s="35"/>
      <c r="E98" s="35"/>
      <c r="F98" s="35"/>
      <c r="G98" s="30"/>
    </row>
    <row r="99" spans="1:255" ht="11.25" customHeight="1" thickBot="1">
      <c r="B99" s="48"/>
      <c r="C99" s="35"/>
      <c r="D99" s="35"/>
      <c r="E99" s="35"/>
      <c r="F99" s="35"/>
      <c r="G99" s="30"/>
    </row>
    <row r="100" spans="1:255" s="97" customFormat="1" ht="12" customHeight="1">
      <c r="A100" s="94"/>
      <c r="B100" s="60" t="s">
        <v>36</v>
      </c>
      <c r="C100" s="95"/>
      <c r="D100" s="95"/>
      <c r="E100" s="95"/>
      <c r="F100" s="95"/>
      <c r="G100" s="96"/>
    </row>
    <row r="101" spans="1:255" s="97" customFormat="1" ht="12" customHeight="1">
      <c r="A101" s="94"/>
      <c r="B101" s="116" t="s">
        <v>37</v>
      </c>
      <c r="C101" s="98"/>
      <c r="D101" s="98"/>
      <c r="E101" s="98"/>
      <c r="F101" s="98"/>
      <c r="G101" s="99"/>
    </row>
    <row r="102" spans="1:255" s="97" customFormat="1" ht="12" customHeight="1">
      <c r="B102" s="116" t="s">
        <v>57</v>
      </c>
      <c r="C102" s="98"/>
      <c r="D102" s="98"/>
      <c r="E102" s="98"/>
      <c r="F102" s="98"/>
      <c r="G102" s="99"/>
    </row>
    <row r="103" spans="1:255" s="97" customFormat="1" ht="12" customHeight="1">
      <c r="B103" s="116" t="s">
        <v>69</v>
      </c>
      <c r="C103" s="98"/>
      <c r="D103" s="98"/>
      <c r="E103" s="98"/>
      <c r="F103" s="98"/>
      <c r="G103" s="99"/>
    </row>
    <row r="104" spans="1:255" s="97" customFormat="1" ht="12" customHeight="1">
      <c r="B104" s="116" t="s">
        <v>38</v>
      </c>
      <c r="C104" s="98"/>
      <c r="D104" s="98"/>
      <c r="E104" s="98"/>
      <c r="F104" s="98"/>
      <c r="G104" s="99"/>
    </row>
    <row r="105" spans="1:255" s="97" customFormat="1" ht="12" customHeight="1">
      <c r="B105" s="116" t="s">
        <v>39</v>
      </c>
      <c r="C105" s="98"/>
      <c r="D105" s="98"/>
      <c r="E105" s="98"/>
      <c r="F105" s="98"/>
      <c r="G105" s="99"/>
    </row>
    <row r="106" spans="1:255" s="97" customFormat="1" ht="12" customHeight="1" thickBot="1">
      <c r="B106" s="117" t="s">
        <v>40</v>
      </c>
      <c r="C106" s="100"/>
      <c r="D106" s="100"/>
      <c r="E106" s="100"/>
      <c r="F106" s="100"/>
      <c r="G106" s="101"/>
    </row>
    <row r="107" spans="1:255" s="104" customFormat="1" ht="9">
      <c r="A107" s="102"/>
      <c r="B107" s="58"/>
      <c r="C107" s="32"/>
      <c r="D107" s="32"/>
      <c r="E107" s="32"/>
      <c r="F107" s="32"/>
      <c r="G107" s="103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2"/>
      <c r="BS107" s="102"/>
      <c r="BT107" s="102"/>
      <c r="BU107" s="102"/>
      <c r="BV107" s="102"/>
      <c r="BW107" s="102"/>
      <c r="BX107" s="102"/>
      <c r="BY107" s="102"/>
      <c r="BZ107" s="102"/>
      <c r="CA107" s="102"/>
      <c r="CB107" s="102"/>
      <c r="CC107" s="102"/>
      <c r="CD107" s="102"/>
      <c r="CE107" s="102"/>
      <c r="CF107" s="102"/>
      <c r="CG107" s="102"/>
      <c r="CH107" s="102"/>
      <c r="CI107" s="102"/>
      <c r="CJ107" s="102"/>
      <c r="CK107" s="102"/>
      <c r="CL107" s="102"/>
      <c r="CM107" s="102"/>
      <c r="CN107" s="102"/>
      <c r="CO107" s="102"/>
      <c r="CP107" s="102"/>
      <c r="CQ107" s="102"/>
      <c r="CR107" s="102"/>
      <c r="CS107" s="102"/>
      <c r="CT107" s="102"/>
      <c r="CU107" s="102"/>
      <c r="CV107" s="102"/>
      <c r="CW107" s="102"/>
      <c r="CX107" s="102"/>
      <c r="CY107" s="102"/>
      <c r="CZ107" s="102"/>
      <c r="DA107" s="102"/>
      <c r="DB107" s="102"/>
      <c r="DC107" s="102"/>
      <c r="DD107" s="102"/>
      <c r="DE107" s="102"/>
      <c r="DF107" s="102"/>
      <c r="DG107" s="102"/>
      <c r="DH107" s="102"/>
      <c r="DI107" s="102"/>
      <c r="DJ107" s="102"/>
      <c r="DK107" s="102"/>
      <c r="DL107" s="102"/>
      <c r="DM107" s="102"/>
      <c r="DN107" s="102"/>
      <c r="DO107" s="102"/>
      <c r="DP107" s="102"/>
      <c r="DQ107" s="102"/>
      <c r="DR107" s="102"/>
      <c r="DS107" s="102"/>
      <c r="DT107" s="102"/>
      <c r="DU107" s="102"/>
      <c r="DV107" s="102"/>
      <c r="DW107" s="102"/>
      <c r="DX107" s="102"/>
      <c r="DY107" s="102"/>
      <c r="DZ107" s="102"/>
      <c r="EA107" s="102"/>
      <c r="EB107" s="102"/>
      <c r="EC107" s="102"/>
      <c r="ED107" s="102"/>
      <c r="EE107" s="102"/>
      <c r="EF107" s="102"/>
      <c r="EG107" s="102"/>
      <c r="EH107" s="102"/>
      <c r="EI107" s="102"/>
      <c r="EJ107" s="102"/>
      <c r="EK107" s="102"/>
      <c r="EL107" s="102"/>
      <c r="EM107" s="102"/>
      <c r="EN107" s="102"/>
      <c r="EO107" s="102"/>
      <c r="EP107" s="102"/>
      <c r="EQ107" s="102"/>
      <c r="ER107" s="102"/>
      <c r="ES107" s="102"/>
      <c r="ET107" s="102"/>
      <c r="EU107" s="102"/>
      <c r="EV107" s="102"/>
      <c r="EW107" s="102"/>
      <c r="EX107" s="102"/>
      <c r="EY107" s="102"/>
      <c r="EZ107" s="102"/>
      <c r="FA107" s="102"/>
      <c r="FB107" s="102"/>
      <c r="FC107" s="102"/>
      <c r="FD107" s="102"/>
      <c r="FE107" s="102"/>
      <c r="FF107" s="102"/>
      <c r="FG107" s="102"/>
      <c r="FH107" s="102"/>
      <c r="FI107" s="102"/>
      <c r="FJ107" s="102"/>
      <c r="FK107" s="102"/>
      <c r="FL107" s="102"/>
      <c r="FM107" s="102"/>
      <c r="FN107" s="102"/>
      <c r="FO107" s="102"/>
      <c r="FP107" s="102"/>
      <c r="FQ107" s="102"/>
      <c r="FR107" s="102"/>
      <c r="FS107" s="102"/>
      <c r="FT107" s="102"/>
      <c r="FU107" s="102"/>
      <c r="FV107" s="102"/>
      <c r="FW107" s="102"/>
      <c r="FX107" s="102"/>
      <c r="FY107" s="102"/>
      <c r="FZ107" s="102"/>
      <c r="GA107" s="102"/>
      <c r="GB107" s="102"/>
      <c r="GC107" s="102"/>
      <c r="GD107" s="102"/>
      <c r="GE107" s="102"/>
      <c r="GF107" s="102"/>
      <c r="GG107" s="102"/>
      <c r="GH107" s="102"/>
      <c r="GI107" s="102"/>
      <c r="GJ107" s="102"/>
      <c r="GK107" s="102"/>
      <c r="GL107" s="102"/>
      <c r="GM107" s="102"/>
      <c r="GN107" s="102"/>
      <c r="GO107" s="102"/>
      <c r="GP107" s="102"/>
      <c r="GQ107" s="102"/>
      <c r="GR107" s="102"/>
      <c r="GS107" s="102"/>
      <c r="GT107" s="102"/>
      <c r="GU107" s="102"/>
      <c r="GV107" s="102"/>
      <c r="GW107" s="102"/>
      <c r="GX107" s="102"/>
      <c r="GY107" s="102"/>
      <c r="GZ107" s="102"/>
      <c r="HA107" s="102"/>
      <c r="HB107" s="102"/>
      <c r="HC107" s="102"/>
      <c r="HD107" s="102"/>
      <c r="HE107" s="102"/>
      <c r="HF107" s="102"/>
      <c r="HG107" s="102"/>
      <c r="HH107" s="102"/>
      <c r="HI107" s="102"/>
      <c r="HJ107" s="102"/>
      <c r="HK107" s="102"/>
      <c r="HL107" s="102"/>
      <c r="HM107" s="102"/>
      <c r="HN107" s="102"/>
      <c r="HO107" s="102"/>
      <c r="HP107" s="102"/>
      <c r="HQ107" s="102"/>
      <c r="HR107" s="102"/>
      <c r="HS107" s="102"/>
      <c r="HT107" s="102"/>
      <c r="HU107" s="102"/>
      <c r="HV107" s="102"/>
      <c r="HW107" s="102"/>
      <c r="HX107" s="102"/>
      <c r="HY107" s="102"/>
      <c r="HZ107" s="102"/>
      <c r="IA107" s="102"/>
      <c r="IB107" s="102"/>
      <c r="IC107" s="102"/>
      <c r="ID107" s="102"/>
      <c r="IE107" s="102"/>
      <c r="IF107" s="102"/>
      <c r="IG107" s="102"/>
      <c r="IH107" s="102"/>
      <c r="II107" s="102"/>
      <c r="IJ107" s="102"/>
      <c r="IK107" s="102"/>
      <c r="IL107" s="102"/>
      <c r="IM107" s="102"/>
      <c r="IN107" s="102"/>
      <c r="IO107" s="102"/>
      <c r="IP107" s="102"/>
      <c r="IQ107" s="102"/>
      <c r="IR107" s="102"/>
      <c r="IS107" s="102"/>
      <c r="IT107" s="102"/>
      <c r="IU107" s="102"/>
    </row>
    <row r="108" spans="1:255" ht="11.25" customHeight="1" thickBot="1">
      <c r="B108" s="124" t="s">
        <v>41</v>
      </c>
      <c r="C108" s="125"/>
      <c r="D108" s="57"/>
      <c r="E108" s="23"/>
      <c r="F108" s="23"/>
      <c r="G108" s="30"/>
    </row>
    <row r="109" spans="1:255" ht="11.25" customHeight="1">
      <c r="B109" s="50" t="s">
        <v>28</v>
      </c>
      <c r="C109" s="24" t="s">
        <v>42</v>
      </c>
      <c r="D109" s="51" t="s">
        <v>43</v>
      </c>
      <c r="E109" s="23"/>
      <c r="F109" s="23"/>
      <c r="G109" s="30"/>
    </row>
    <row r="110" spans="1:255" ht="11.25" customHeight="1">
      <c r="B110" s="52" t="s">
        <v>44</v>
      </c>
      <c r="C110" s="25">
        <f>+G54</f>
        <v>8860000</v>
      </c>
      <c r="D110" s="53">
        <f>(C110/C116)</f>
        <v>0.78229747347053558</v>
      </c>
      <c r="E110" s="23"/>
      <c r="F110" s="23"/>
      <c r="G110" s="30"/>
    </row>
    <row r="111" spans="1:255" ht="11.25" customHeight="1">
      <c r="B111" s="52" t="s">
        <v>45</v>
      </c>
      <c r="C111" s="26">
        <v>0</v>
      </c>
      <c r="D111" s="53">
        <v>0</v>
      </c>
      <c r="E111" s="23"/>
      <c r="F111" s="23"/>
      <c r="G111" s="30"/>
    </row>
    <row r="112" spans="1:255" ht="11.25" customHeight="1">
      <c r="B112" s="52" t="s">
        <v>46</v>
      </c>
      <c r="C112" s="25">
        <f>+G64</f>
        <v>0</v>
      </c>
      <c r="D112" s="53">
        <f>(C112/C116)</f>
        <v>0</v>
      </c>
      <c r="E112" s="23"/>
      <c r="F112" s="23"/>
      <c r="G112" s="30"/>
    </row>
    <row r="113" spans="2:7" ht="11.25" customHeight="1">
      <c r="B113" s="52" t="s">
        <v>23</v>
      </c>
      <c r="C113" s="25">
        <f>+G86</f>
        <v>1551300</v>
      </c>
      <c r="D113" s="53">
        <f>(C113/C116)</f>
        <v>0.1369726941980634</v>
      </c>
      <c r="E113" s="23"/>
      <c r="F113" s="23"/>
      <c r="G113" s="30"/>
    </row>
    <row r="114" spans="2:7" ht="11.25" customHeight="1">
      <c r="B114" s="52" t="s">
        <v>47</v>
      </c>
      <c r="C114" s="27">
        <f>+G91</f>
        <v>375000</v>
      </c>
      <c r="D114" s="53">
        <f>(C114/C116)</f>
        <v>3.3110784712353368E-2</v>
      </c>
      <c r="E114" s="29"/>
      <c r="F114" s="29"/>
      <c r="G114" s="30"/>
    </row>
    <row r="115" spans="2:7" ht="11.25" customHeight="1">
      <c r="B115" s="52" t="s">
        <v>48</v>
      </c>
      <c r="C115" s="27">
        <f>+G94</f>
        <v>539315</v>
      </c>
      <c r="D115" s="53">
        <f>(C115/C116)</f>
        <v>4.7619047619047616E-2</v>
      </c>
      <c r="E115" s="29"/>
      <c r="F115" s="29"/>
      <c r="G115" s="30"/>
    </row>
    <row r="116" spans="2:7" ht="11.25" customHeight="1" thickBot="1">
      <c r="B116" s="54" t="s">
        <v>49</v>
      </c>
      <c r="C116" s="55">
        <f>SUM(C110:C115)</f>
        <v>11325615</v>
      </c>
      <c r="D116" s="56">
        <f>SUM(D110:D115)</f>
        <v>1</v>
      </c>
      <c r="E116" s="29"/>
      <c r="F116" s="29"/>
      <c r="G116" s="30"/>
    </row>
    <row r="117" spans="2:7" ht="11.25" customHeight="1">
      <c r="B117" s="48"/>
      <c r="C117" s="35"/>
      <c r="D117" s="35"/>
      <c r="E117" s="35"/>
      <c r="F117" s="35"/>
      <c r="G117" s="30"/>
    </row>
    <row r="118" spans="2:7" ht="11.25" customHeight="1">
      <c r="B118" s="49"/>
      <c r="C118" s="35"/>
      <c r="D118" s="35"/>
      <c r="E118" s="35"/>
      <c r="F118" s="35"/>
      <c r="G118" s="30"/>
    </row>
    <row r="119" spans="2:7" ht="11.25" customHeight="1" thickBot="1">
      <c r="B119" s="62"/>
      <c r="C119" s="63" t="s">
        <v>66</v>
      </c>
      <c r="D119" s="64"/>
      <c r="E119" s="65"/>
      <c r="F119" s="28"/>
      <c r="G119" s="30"/>
    </row>
    <row r="120" spans="2:7" ht="11.25" customHeight="1">
      <c r="B120" s="66" t="s">
        <v>54</v>
      </c>
      <c r="C120" s="113">
        <v>22000</v>
      </c>
      <c r="D120" s="113">
        <v>23000</v>
      </c>
      <c r="E120" s="114">
        <v>24000</v>
      </c>
      <c r="F120" s="61"/>
      <c r="G120" s="31"/>
    </row>
    <row r="121" spans="2:7" ht="11.25" customHeight="1" thickBot="1">
      <c r="B121" s="54" t="s">
        <v>58</v>
      </c>
      <c r="C121" s="72">
        <f>(G95/C120)</f>
        <v>514.80068181818183</v>
      </c>
      <c r="D121" s="72">
        <f>(G95/D120)</f>
        <v>492.41804347826087</v>
      </c>
      <c r="E121" s="73">
        <f>(G95/E120)</f>
        <v>471.90062499999999</v>
      </c>
      <c r="F121" s="61"/>
      <c r="G121" s="31"/>
    </row>
    <row r="122" spans="2:7" ht="11.25" customHeight="1">
      <c r="B122" s="59" t="s">
        <v>50</v>
      </c>
      <c r="C122" s="32"/>
      <c r="D122" s="32"/>
      <c r="E122" s="32"/>
      <c r="F122" s="32"/>
      <c r="G122" s="32"/>
    </row>
  </sheetData>
  <mergeCells count="9">
    <mergeCell ref="B108:C10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MORAS HIBRIDAS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2023-02-08T14:18:10Z</dcterms:modified>
</cp:coreProperties>
</file>