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morales\OneDrive - INDAP\Escritorio\2023\FICHAS 2023\RA 2023\"/>
    </mc:Choice>
  </mc:AlternateContent>
  <bookViews>
    <workbookView xWindow="0" yWindow="0" windowWidth="19200" windowHeight="7050"/>
  </bookViews>
  <sheets>
    <sheet name="NECTARINOS" sheetId="1" r:id="rId1"/>
  </sheets>
  <definedNames>
    <definedName name="_xlnm.Print_Area" localSheetId="0">NECTARINOS!$A$1:$G$102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69" i="1"/>
  <c r="G70" i="1"/>
  <c r="G68" i="1"/>
  <c r="G61" i="1"/>
  <c r="G31" i="1"/>
  <c r="G26" i="1"/>
  <c r="G71" i="1" l="1"/>
  <c r="G47" i="1" l="1"/>
  <c r="G48" i="1"/>
  <c r="G49" i="1"/>
  <c r="G51" i="1"/>
  <c r="G52" i="1"/>
  <c r="G53" i="1"/>
  <c r="G54" i="1"/>
  <c r="G55" i="1"/>
  <c r="G57" i="1"/>
  <c r="G59" i="1"/>
  <c r="G60" i="1"/>
  <c r="G62" i="1"/>
  <c r="G63" i="1"/>
  <c r="G37" i="1"/>
  <c r="G38" i="1"/>
  <c r="G39" i="1"/>
  <c r="G11" i="1"/>
  <c r="G36" i="1"/>
  <c r="G40" i="1"/>
  <c r="G41" i="1"/>
  <c r="G35" i="1"/>
  <c r="G21" i="1"/>
  <c r="G22" i="1"/>
  <c r="G23" i="1"/>
  <c r="G24" i="1"/>
  <c r="G25" i="1"/>
  <c r="G20" i="1"/>
  <c r="G64" i="1" l="1"/>
  <c r="C93" i="1" s="1"/>
  <c r="C90" i="1"/>
  <c r="G42" i="1"/>
  <c r="C92" i="1" s="1"/>
  <c r="C94" i="1"/>
  <c r="C91" i="1" l="1"/>
  <c r="G76" i="1"/>
  <c r="G74" i="1" l="1"/>
  <c r="C95" i="1" s="1"/>
  <c r="G75" i="1" l="1"/>
  <c r="D101" i="1" s="1"/>
  <c r="C96" i="1"/>
  <c r="D90" i="1" s="1"/>
  <c r="C101" i="1" l="1"/>
  <c r="E101" i="1"/>
  <c r="G77" i="1"/>
  <c r="D95" i="1"/>
  <c r="D93" i="1"/>
  <c r="D94" i="1"/>
  <c r="D92" i="1"/>
  <c r="D96" i="1" l="1"/>
</calcChain>
</file>

<file path=xl/sharedStrings.xml><?xml version="1.0" encoding="utf-8"?>
<sst xmlns="http://schemas.openxmlformats.org/spreadsheetml/2006/main" count="191" uniqueCount="126">
  <si>
    <t>RUBRO O CULTIVO</t>
  </si>
  <si>
    <t>VARIEDAD</t>
  </si>
  <si>
    <t>FECHA ESTIMADA  PRECIO VENTA</t>
  </si>
  <si>
    <t>NIVEL TECNOLÓGICO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</si>
  <si>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</si>
  <si>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</si>
  <si>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</si>
  <si>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</si>
  <si>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</si>
  <si>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</si>
  <si>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</si>
  <si>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</si>
  <si>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</si>
  <si>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</si>
  <si>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</si>
  <si>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</si>
  <si>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</si>
  <si>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</si>
  <si>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</si>
  <si>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</si>
  <si>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</si>
  <si>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</si>
  <si>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</si>
  <si>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</si>
  <si>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</si>
  <si>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JM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</si>
  <si>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</si>
  <si>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</si>
  <si>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</si>
  <si>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</si>
  <si>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</si>
  <si>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</si>
  <si>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</si>
  <si>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</si>
  <si>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</si>
  <si>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</si>
  <si>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</si>
  <si>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</si>
  <si>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</si>
  <si>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</si>
  <si>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</si>
  <si>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</si>
  <si>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</si>
  <si>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</si>
  <si>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</si>
  <si>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</si>
  <si>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</si>
  <si>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</si>
  <si>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</si>
  <si>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</si>
  <si>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</si>
  <si>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</si>
  <si>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</si>
  <si>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</si>
  <si>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</si>
  <si>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</si>
  <si>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(*): Este valor representa el valor mìnimo de venta del producto</t>
  </si>
  <si>
    <t xml:space="preserve"> </t>
  </si>
  <si>
    <t>Urea</t>
  </si>
  <si>
    <t>Rastraje</t>
  </si>
  <si>
    <t>kg</t>
  </si>
  <si>
    <t>Medio-Alto</t>
  </si>
  <si>
    <t>Lib. B. O'Higgins</t>
  </si>
  <si>
    <t>Enero - Febrero</t>
  </si>
  <si>
    <t>Poda</t>
  </si>
  <si>
    <t>Junio</t>
  </si>
  <si>
    <t>Raleo</t>
  </si>
  <si>
    <t>Octubre</t>
  </si>
  <si>
    <t>Control de malezas</t>
  </si>
  <si>
    <t>Enero - Diciembre</t>
  </si>
  <si>
    <t xml:space="preserve">Riego </t>
  </si>
  <si>
    <t>Octubre - Mayo</t>
  </si>
  <si>
    <t>Surqueadura, riego</t>
  </si>
  <si>
    <t>Julio</t>
  </si>
  <si>
    <t>Agosto</t>
  </si>
  <si>
    <t>Aplicación de pesticidas</t>
  </si>
  <si>
    <t>FERTILIZANTES</t>
  </si>
  <si>
    <t>Marzo - Noviembre</t>
  </si>
  <si>
    <t>lt</t>
  </si>
  <si>
    <t>FUNGICIDAS</t>
  </si>
  <si>
    <t>Propizol</t>
  </si>
  <si>
    <t>Septiembre</t>
  </si>
  <si>
    <t>Nordox</t>
  </si>
  <si>
    <t>Abril - Agosto</t>
  </si>
  <si>
    <t>HERBICIDAS</t>
  </si>
  <si>
    <t>Agosto - Octubre</t>
  </si>
  <si>
    <t>INSECTICIDAS</t>
  </si>
  <si>
    <t>Citroliv</t>
  </si>
  <si>
    <t>Punto 70</t>
  </si>
  <si>
    <t>Imidan</t>
  </si>
  <si>
    <t>NECTARINOS</t>
  </si>
  <si>
    <t>Super Queen, Artic Snow</t>
  </si>
  <si>
    <t>Diciembre-Febrero</t>
  </si>
  <si>
    <t>Mercado Interno</t>
  </si>
  <si>
    <t>Lluvia, heladas y sequia</t>
  </si>
  <si>
    <t>Varios</t>
  </si>
  <si>
    <t>poda</t>
  </si>
  <si>
    <t>residuos</t>
  </si>
  <si>
    <t>arrastre</t>
  </si>
  <si>
    <t>Mezcla NPK</t>
  </si>
  <si>
    <t>Ferbam</t>
  </si>
  <si>
    <t>Azure WP</t>
  </si>
  <si>
    <t>Vertice</t>
  </si>
  <si>
    <t>Julio-Agosto</t>
  </si>
  <si>
    <t>Septiembre-Dic.</t>
  </si>
  <si>
    <t>Karate Zeon</t>
  </si>
  <si>
    <t>Cloripirifos</t>
  </si>
  <si>
    <t>Septiembre-Marzo</t>
  </si>
  <si>
    <t>julio</t>
  </si>
  <si>
    <t>Traslados Internos</t>
  </si>
  <si>
    <t>Flete</t>
  </si>
  <si>
    <t>Feria</t>
  </si>
  <si>
    <t>Bins</t>
  </si>
  <si>
    <t>c/u</t>
  </si>
  <si>
    <t>Enero-Febrero</t>
  </si>
  <si>
    <t>RENDIMIENTO (kg/ha)</t>
  </si>
  <si>
    <t>PRECIO ESPERADO ($/kg)</t>
  </si>
  <si>
    <t>Rendimiento  (kg/hà)</t>
  </si>
  <si>
    <t>Costo unitario ($/ kg) (*)</t>
  </si>
  <si>
    <t>Glifosato 480</t>
  </si>
  <si>
    <t>Cosecha 60 bins/ha</t>
  </si>
  <si>
    <t>Nitrato Potasio</t>
  </si>
  <si>
    <t>Rancagua</t>
  </si>
  <si>
    <t xml:space="preserve">RANCAGUA /todas </t>
  </si>
  <si>
    <t>3. Precio esperado por ventas corresponde a precio colocado en el domicilio del comprador (incluye Ingreso a Feria)</t>
  </si>
  <si>
    <t>ESCENARIOS COSTO UNITARIO  ($/kg)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</si>
</sst>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_-* #,##0.00_-;\-* #,##0.00_-;_-* &quot;-&quot;??_-;_-@_-"/>
    <numFmt numFmtId="165" formatCode="&quot; &quot;* #,##0&quot;   &quot;;&quot;-&quot;* #,##0&quot;   &quot;;&quot; &quot;* &quot;-&quot;??&quot;   &quot;"/>
    <numFmt numFmtId="166" formatCode="&quot; &quot;* #,##0&quot; &quot;;&quot; &quot;* &quot;-&quot;#,##0&quot; &quot;;&quot; &quot;* &quot;- &quot;"/>
    <numFmt numFmtId="167" formatCode="_-* #,##0_-;\-* #,##0_-;_-* &quot;-&quot;??_-;_-@_-"/>
  </numFmts>
  <fonts count="21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sz val="9"/>
      <color rgb="FF000000"/>
      <name val="Arial Narrow"/>
      <family val="2"/>
    </font>
    <font>
      <b/>
      <sz val="8"/>
      <color indexed="8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6"/>
        <bgColor auto="1"/>
      </patternFill>
    </fill>
  </fills>
  <borders count="5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/>
    <xf numFmtId="0" fontId="16" fillId="0" borderId="17"/>
    <xf numFmtId="164" fontId="16" fillId="0" borderId="17" applyFont="0" applyFill="0" applyBorder="0" applyAlignment="0" applyProtection="0"/>
    <xf numFmtId="43" fontId="17" fillId="0" borderId="0" applyFont="0" applyFill="0" applyBorder="0" applyAlignment="0" applyProtection="0"/>
  </cellStyleXfs>
  <cellXfs count="118">
    <xf numFmtId="0" fontId="0" fillId="0" borderId="0" xfId="0"/>
    <xf numFmtId="0" fontId="0" fillId="0" borderId="0" xfId="0" applyNumberForma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49" fontId="3" fillId="2" borderId="5" xfId="0" applyNumberFormat="1" applyFont="1" applyFill="1" applyBorder="1" applyAlignment="1">
      <alignment vertical="center" wrapText="1"/>
    </xf>
    <xf numFmtId="0" fontId="2" fillId="2" borderId="8" xfId="0" applyFont="1" applyFill="1" applyBorder="1" applyAlignment="1">
      <alignment wrapText="1"/>
    </xf>
    <xf numFmtId="0" fontId="2" fillId="2" borderId="12" xfId="0" applyFont="1" applyFill="1" applyBorder="1" applyAlignment="1">
      <alignment horizontal="left"/>
    </xf>
    <xf numFmtId="0" fontId="1" fillId="5" borderId="13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2" fillId="6" borderId="17" xfId="0" applyFont="1" applyFill="1" applyBorder="1"/>
    <xf numFmtId="3" fontId="10" fillId="2" borderId="6" xfId="0" applyNumberFormat="1" applyFont="1" applyFill="1" applyBorder="1" applyAlignment="1">
      <alignment vertical="center"/>
    </xf>
    <xf numFmtId="166" fontId="10" fillId="2" borderId="6" xfId="0" applyNumberFormat="1" applyFont="1" applyFill="1" applyBorder="1" applyAlignment="1">
      <alignment vertical="center"/>
    </xf>
    <xf numFmtId="0" fontId="7" fillId="6" borderId="17" xfId="0" applyFont="1" applyFill="1" applyBorder="1" applyAlignment="1">
      <alignment vertical="center"/>
    </xf>
    <xf numFmtId="0" fontId="12" fillId="2" borderId="17" xfId="0" applyFont="1" applyFill="1" applyBorder="1"/>
    <xf numFmtId="0" fontId="0" fillId="2" borderId="19" xfId="0" applyFill="1" applyBorder="1"/>
    <xf numFmtId="49" fontId="0" fillId="2" borderId="17" xfId="0" applyNumberFormat="1" applyFill="1" applyBorder="1" applyAlignment="1">
      <alignment vertical="center"/>
    </xf>
    <xf numFmtId="0" fontId="7" fillId="2" borderId="17" xfId="0" applyFont="1" applyFill="1" applyBorder="1" applyAlignment="1">
      <alignment vertical="center"/>
    </xf>
    <xf numFmtId="49" fontId="1" fillId="5" borderId="21" xfId="0" applyNumberFormat="1" applyFont="1" applyFill="1" applyBorder="1" applyAlignment="1">
      <alignment vertical="center"/>
    </xf>
    <xf numFmtId="0" fontId="1" fillId="5" borderId="22" xfId="0" applyFont="1" applyFill="1" applyBorder="1" applyAlignment="1">
      <alignment vertical="center"/>
    </xf>
    <xf numFmtId="49" fontId="1" fillId="3" borderId="24" xfId="0" applyNumberFormat="1" applyFont="1" applyFill="1" applyBorder="1" applyAlignment="1">
      <alignment vertical="center"/>
    </xf>
    <xf numFmtId="49" fontId="1" fillId="5" borderId="24" xfId="0" applyNumberFormat="1" applyFont="1" applyFill="1" applyBorder="1" applyAlignment="1">
      <alignment vertical="center"/>
    </xf>
    <xf numFmtId="49" fontId="1" fillId="5" borderId="26" xfId="0" applyNumberFormat="1" applyFont="1" applyFill="1" applyBorder="1" applyAlignment="1">
      <alignment vertical="center"/>
    </xf>
    <xf numFmtId="0" fontId="7" fillId="5" borderId="27" xfId="0" applyFont="1" applyFill="1" applyBorder="1" applyAlignment="1">
      <alignment vertical="center"/>
    </xf>
    <xf numFmtId="0" fontId="0" fillId="2" borderId="17" xfId="0" applyFill="1" applyBorder="1" applyAlignment="1">
      <alignment vertical="center"/>
    </xf>
    <xf numFmtId="0" fontId="13" fillId="2" borderId="17" xfId="0" applyFont="1" applyFill="1" applyBorder="1" applyAlignment="1">
      <alignment vertical="center"/>
    </xf>
    <xf numFmtId="49" fontId="10" fillId="7" borderId="28" xfId="0" applyNumberFormat="1" applyFont="1" applyFill="1" applyBorder="1" applyAlignment="1">
      <alignment vertical="center"/>
    </xf>
    <xf numFmtId="49" fontId="10" fillId="2" borderId="30" xfId="0" applyNumberFormat="1" applyFont="1" applyFill="1" applyBorder="1" applyAlignment="1">
      <alignment vertical="center"/>
    </xf>
    <xf numFmtId="9" fontId="12" fillId="2" borderId="31" xfId="0" applyNumberFormat="1" applyFont="1" applyFill="1" applyBorder="1"/>
    <xf numFmtId="49" fontId="10" fillId="7" borderId="32" xfId="0" applyNumberFormat="1" applyFont="1" applyFill="1" applyBorder="1" applyAlignment="1">
      <alignment vertical="center"/>
    </xf>
    <xf numFmtId="166" fontId="10" fillId="7" borderId="33" xfId="0" applyNumberFormat="1" applyFont="1" applyFill="1" applyBorder="1" applyAlignment="1">
      <alignment vertical="center"/>
    </xf>
    <xf numFmtId="9" fontId="10" fillId="7" borderId="34" xfId="0" applyNumberFormat="1" applyFont="1" applyFill="1" applyBorder="1" applyAlignment="1">
      <alignment vertical="center"/>
    </xf>
    <xf numFmtId="0" fontId="12" fillId="8" borderId="37" xfId="0" applyFont="1" applyFill="1" applyBorder="1"/>
    <xf numFmtId="0" fontId="12" fillId="2" borderId="17" xfId="0" applyFont="1" applyFill="1" applyBorder="1" applyAlignment="1">
      <alignment vertical="center"/>
    </xf>
    <xf numFmtId="49" fontId="12" fillId="2" borderId="17" xfId="0" applyNumberFormat="1" applyFont="1" applyFill="1" applyBorder="1" applyAlignment="1">
      <alignment vertical="center"/>
    </xf>
    <xf numFmtId="49" fontId="10" fillId="2" borderId="38" xfId="0" applyNumberFormat="1" applyFont="1" applyFill="1" applyBorder="1" applyAlignment="1">
      <alignment vertical="center"/>
    </xf>
    <xf numFmtId="0" fontId="12" fillId="2" borderId="39" xfId="0" applyFont="1" applyFill="1" applyBorder="1"/>
    <xf numFmtId="0" fontId="12" fillId="2" borderId="40" xfId="0" applyFont="1" applyFill="1" applyBorder="1"/>
    <xf numFmtId="49" fontId="12" fillId="2" borderId="41" xfId="0" applyNumberFormat="1" applyFont="1" applyFill="1" applyBorder="1" applyAlignment="1">
      <alignment vertical="center"/>
    </xf>
    <xf numFmtId="0" fontId="12" fillId="2" borderId="42" xfId="0" applyFont="1" applyFill="1" applyBorder="1"/>
    <xf numFmtId="49" fontId="12" fillId="2" borderId="43" xfId="0" applyNumberFormat="1" applyFont="1" applyFill="1" applyBorder="1" applyAlignment="1">
      <alignment vertical="center"/>
    </xf>
    <xf numFmtId="0" fontId="12" fillId="2" borderId="44" xfId="0" applyFont="1" applyFill="1" applyBorder="1"/>
    <xf numFmtId="0" fontId="12" fillId="2" borderId="45" xfId="0" applyFont="1" applyFill="1" applyBorder="1"/>
    <xf numFmtId="0" fontId="10" fillId="6" borderId="17" xfId="0" applyFont="1" applyFill="1" applyBorder="1" applyAlignment="1">
      <alignment vertical="center"/>
    </xf>
    <xf numFmtId="49" fontId="10" fillId="7" borderId="46" xfId="0" applyNumberFormat="1" applyFont="1" applyFill="1" applyBorder="1" applyAlignment="1">
      <alignment vertical="center"/>
    </xf>
    <xf numFmtId="166" fontId="10" fillId="7" borderId="34" xfId="0" applyNumberFormat="1" applyFont="1" applyFill="1" applyBorder="1" applyAlignment="1">
      <alignment vertical="center"/>
    </xf>
    <xf numFmtId="0" fontId="0" fillId="2" borderId="1" xfId="0" applyFill="1" applyBorder="1" applyAlignment="1">
      <alignment horizontal="right"/>
    </xf>
    <xf numFmtId="0" fontId="2" fillId="2" borderId="12" xfId="0" applyFont="1" applyFill="1" applyBorder="1" applyAlignment="1">
      <alignment horizontal="right"/>
    </xf>
    <xf numFmtId="165" fontId="1" fillId="2" borderId="17" xfId="0" applyNumberFormat="1" applyFont="1" applyFill="1" applyBorder="1" applyAlignment="1">
      <alignment horizontal="right" vertical="center"/>
    </xf>
    <xf numFmtId="165" fontId="14" fillId="2" borderId="17" xfId="0" applyNumberFormat="1" applyFont="1" applyFill="1" applyBorder="1" applyAlignment="1">
      <alignment horizontal="right" vertical="center"/>
    </xf>
    <xf numFmtId="0" fontId="12" fillId="2" borderId="17" xfId="0" applyFont="1" applyFill="1" applyBorder="1" applyAlignment="1">
      <alignment horizontal="right"/>
    </xf>
    <xf numFmtId="0" fontId="0" fillId="0" borderId="0" xfId="0" applyNumberFormat="1" applyAlignment="1">
      <alignment horizontal="right"/>
    </xf>
    <xf numFmtId="3" fontId="10" fillId="7" borderId="47" xfId="0" applyNumberFormat="1" applyFont="1" applyFill="1" applyBorder="1" applyAlignment="1">
      <alignment vertical="center"/>
    </xf>
    <xf numFmtId="49" fontId="10" fillId="7" borderId="18" xfId="0" applyNumberFormat="1" applyFont="1" applyFill="1" applyBorder="1" applyAlignment="1">
      <alignment horizontal="center" vertical="center"/>
    </xf>
    <xf numFmtId="49" fontId="12" fillId="7" borderId="29" xfId="0" applyNumberFormat="1" applyFont="1" applyFill="1" applyBorder="1" applyAlignment="1">
      <alignment horizontal="center"/>
    </xf>
    <xf numFmtId="0" fontId="0" fillId="2" borderId="52" xfId="0" applyFill="1" applyBorder="1" applyAlignment="1">
      <alignment horizontal="right"/>
    </xf>
    <xf numFmtId="49" fontId="3" fillId="2" borderId="6" xfId="0" applyNumberFormat="1" applyFont="1" applyFill="1" applyBorder="1" applyAlignment="1">
      <alignment wrapText="1"/>
    </xf>
    <xf numFmtId="49" fontId="3" fillId="2" borderId="6" xfId="0" applyNumberFormat="1" applyFont="1" applyFill="1" applyBorder="1"/>
    <xf numFmtId="49" fontId="4" fillId="3" borderId="6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49" fontId="15" fillId="8" borderId="49" xfId="0" applyNumberFormat="1" applyFont="1" applyFill="1" applyBorder="1" applyAlignment="1">
      <alignment horizontal="center" vertical="center"/>
    </xf>
    <xf numFmtId="49" fontId="15" fillId="8" borderId="50" xfId="0" applyNumberFormat="1" applyFont="1" applyFill="1" applyBorder="1" applyAlignment="1">
      <alignment horizontal="center" vertical="center"/>
    </xf>
    <xf numFmtId="49" fontId="15" fillId="8" borderId="51" xfId="0" applyNumberFormat="1" applyFont="1" applyFill="1" applyBorder="1" applyAlignment="1">
      <alignment horizontal="center" vertical="center"/>
    </xf>
    <xf numFmtId="49" fontId="15" fillId="8" borderId="35" xfId="0" applyNumberFormat="1" applyFont="1" applyFill="1" applyBorder="1" applyAlignment="1">
      <alignment vertical="center"/>
    </xf>
    <xf numFmtId="0" fontId="10" fillId="8" borderId="36" xfId="0" applyFont="1" applyFill="1" applyBorder="1" applyAlignment="1">
      <alignment vertical="center"/>
    </xf>
    <xf numFmtId="49" fontId="18" fillId="3" borderId="5" xfId="0" applyNumberFormat="1" applyFont="1" applyFill="1" applyBorder="1" applyAlignment="1">
      <alignment vertical="center" wrapText="1"/>
    </xf>
    <xf numFmtId="3" fontId="19" fillId="0" borderId="48" xfId="0" applyNumberFormat="1" applyFont="1" applyFill="1" applyBorder="1" applyAlignment="1">
      <alignment horizontal="right"/>
    </xf>
    <xf numFmtId="0" fontId="3" fillId="2" borderId="7" xfId="0" applyFont="1" applyFill="1" applyBorder="1"/>
    <xf numFmtId="49" fontId="5" fillId="3" borderId="6" xfId="0" applyNumberFormat="1" applyFont="1" applyFill="1" applyBorder="1" applyAlignment="1">
      <alignment wrapText="1"/>
    </xf>
    <xf numFmtId="0" fontId="5" fillId="4" borderId="6" xfId="0" applyFont="1" applyFill="1" applyBorder="1" applyAlignment="1">
      <alignment wrapText="1"/>
    </xf>
    <xf numFmtId="167" fontId="19" fillId="0" borderId="48" xfId="3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wrapText="1"/>
    </xf>
    <xf numFmtId="49" fontId="3" fillId="2" borderId="53" xfId="0" applyNumberFormat="1" applyFont="1" applyFill="1" applyBorder="1" applyAlignment="1">
      <alignment horizontal="left"/>
    </xf>
    <xf numFmtId="49" fontId="3" fillId="2" borderId="54" xfId="0" applyNumberFormat="1" applyFont="1" applyFill="1" applyBorder="1" applyAlignment="1">
      <alignment horizontal="left"/>
    </xf>
    <xf numFmtId="0" fontId="19" fillId="0" borderId="48" xfId="0" applyFont="1" applyFill="1" applyBorder="1" applyAlignment="1">
      <alignment horizontal="right" wrapText="1"/>
    </xf>
    <xf numFmtId="0" fontId="19" fillId="0" borderId="48" xfId="0" applyFont="1" applyFill="1" applyBorder="1" applyAlignment="1">
      <alignment horizontal="right"/>
    </xf>
    <xf numFmtId="17" fontId="19" fillId="0" borderId="48" xfId="0" applyNumberFormat="1" applyFont="1" applyFill="1" applyBorder="1" applyAlignment="1">
      <alignment horizontal="right" wrapText="1"/>
    </xf>
    <xf numFmtId="0" fontId="3" fillId="2" borderId="6" xfId="0" applyFont="1" applyFill="1" applyBorder="1"/>
    <xf numFmtId="0" fontId="0" fillId="2" borderId="1" xfId="0" applyFont="1" applyFill="1" applyBorder="1" applyAlignment="1"/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right" wrapText="1"/>
    </xf>
    <xf numFmtId="0" fontId="0" fillId="0" borderId="0" xfId="0" applyNumberFormat="1" applyFont="1" applyAlignment="1"/>
    <xf numFmtId="0" fontId="0" fillId="0" borderId="0" xfId="0" applyFont="1" applyAlignment="1"/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/>
    <xf numFmtId="0" fontId="0" fillId="2" borderId="4" xfId="0" applyFont="1" applyFill="1" applyBorder="1" applyAlignment="1"/>
    <xf numFmtId="49" fontId="18" fillId="5" borderId="13" xfId="0" applyNumberFormat="1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right" vertical="center"/>
    </xf>
    <xf numFmtId="49" fontId="18" fillId="3" borderId="13" xfId="0" applyNumberFormat="1" applyFont="1" applyFill="1" applyBorder="1" applyAlignment="1">
      <alignment horizontal="center" vertical="center"/>
    </xf>
    <xf numFmtId="49" fontId="18" fillId="3" borderId="13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center" vertical="center"/>
    </xf>
    <xf numFmtId="3" fontId="3" fillId="2" borderId="13" xfId="0" applyNumberFormat="1" applyFont="1" applyFill="1" applyBorder="1" applyAlignment="1">
      <alignment vertical="center"/>
    </xf>
    <xf numFmtId="3" fontId="3" fillId="2" borderId="13" xfId="0" applyNumberFormat="1" applyFont="1" applyFill="1" applyBorder="1" applyAlignment="1">
      <alignment horizontal="right" vertical="center"/>
    </xf>
    <xf numFmtId="49" fontId="6" fillId="3" borderId="13" xfId="0" applyNumberFormat="1" applyFont="1" applyFill="1" applyBorder="1" applyAlignment="1">
      <alignment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vertical="center"/>
    </xf>
    <xf numFmtId="3" fontId="6" fillId="3" borderId="13" xfId="0" applyNumberFormat="1" applyFont="1" applyFill="1" applyBorder="1" applyAlignment="1">
      <alignment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0" fontId="0" fillId="0" borderId="17" xfId="0" applyNumberFormat="1" applyFont="1" applyBorder="1" applyAlignment="1"/>
    <xf numFmtId="0" fontId="0" fillId="2" borderId="19" xfId="0" applyFont="1" applyFill="1" applyBorder="1" applyAlignment="1"/>
    <xf numFmtId="0" fontId="20" fillId="2" borderId="13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/>
    </xf>
    <xf numFmtId="0" fontId="2" fillId="2" borderId="20" xfId="0" applyFont="1" applyFill="1" applyBorder="1" applyAlignment="1"/>
    <xf numFmtId="3" fontId="2" fillId="2" borderId="20" xfId="0" applyNumberFormat="1" applyFont="1" applyFill="1" applyBorder="1" applyAlignment="1"/>
    <xf numFmtId="165" fontId="1" fillId="5" borderId="23" xfId="0" applyNumberFormat="1" applyFont="1" applyFill="1" applyBorder="1" applyAlignment="1">
      <alignment vertical="center"/>
    </xf>
    <xf numFmtId="165" fontId="1" fillId="3" borderId="25" xfId="0" applyNumberFormat="1" applyFont="1" applyFill="1" applyBorder="1" applyAlignment="1">
      <alignment vertical="center"/>
    </xf>
    <xf numFmtId="165" fontId="1" fillId="5" borderId="25" xfId="0" applyNumberFormat="1" applyFont="1" applyFill="1" applyBorder="1" applyAlignment="1">
      <alignment vertical="center"/>
    </xf>
    <xf numFmtId="165" fontId="1" fillId="9" borderId="55" xfId="0" applyNumberFormat="1" applyFont="1" applyFill="1" applyBorder="1" applyAlignment="1">
      <alignment vertical="center"/>
    </xf>
  </cellXfs>
  <cellStyles count="4">
    <cellStyle name="Millares" xfId="3" builtinId="3"/>
    <cellStyle name="Millares 6 2" xfId="2"/>
    <cellStyle name="Normal" xfId="0" builtinId="0"/>
    <cellStyle name="Normal 2" xfId="1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921</xdr:colOff>
      <xdr:row>0</xdr:row>
      <xdr:rowOff>0</xdr:rowOff>
    </xdr:from>
    <xdr:to>
      <xdr:col>7</xdr:col>
      <xdr:colOff>23045</xdr:colOff>
      <xdr:row>6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949" y="0"/>
          <a:ext cx="6728031" cy="1184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102"/>
  <sheetViews>
    <sheetView showGridLines="0" tabSelected="1" topLeftCell="B1" zoomScale="124" zoomScaleNormal="124" workbookViewId="0">
      <selection activeCell="I8" sqref="I8"/>
    </sheetView>
  </sheetViews>
  <sheetFormatPr baseColWidth="10" defaultColWidth="10.85546875" defaultRowHeight="11.25" customHeight="1" x14ac:dyDescent="0.25"/>
  <cols>
    <col min="1" max="1" width="5.42578125" style="1" customWidth="1"/>
    <col min="2" max="2" width="21.42578125" style="1" customWidth="1"/>
    <col min="3" max="3" width="17" style="1" customWidth="1"/>
    <col min="4" max="4" width="14.85546875" style="1" customWidth="1"/>
    <col min="5" max="5" width="14.42578125" style="1" customWidth="1"/>
    <col min="6" max="6" width="15.7109375" style="1" customWidth="1"/>
    <col min="7" max="7" width="17.140625" style="52" customWidth="1"/>
    <col min="8" max="255" width="10.85546875" style="1" customWidth="1"/>
  </cols>
  <sheetData>
    <row r="1" spans="1:221" ht="15" customHeight="1" x14ac:dyDescent="0.25">
      <c r="A1" s="2"/>
      <c r="B1" s="2"/>
      <c r="C1" s="2"/>
      <c r="D1" s="2"/>
      <c r="E1" s="2"/>
      <c r="F1" s="2"/>
      <c r="G1" s="47"/>
    </row>
    <row r="2" spans="1:221" ht="15" customHeight="1" x14ac:dyDescent="0.25">
      <c r="A2" s="2"/>
      <c r="B2" s="2"/>
      <c r="C2" s="2"/>
      <c r="D2" s="2"/>
      <c r="E2" s="2"/>
      <c r="F2" s="2"/>
      <c r="G2" s="47"/>
    </row>
    <row r="3" spans="1:221" ht="15" customHeight="1" x14ac:dyDescent="0.25">
      <c r="A3" s="2"/>
      <c r="B3" s="2"/>
      <c r="C3" s="2"/>
      <c r="D3" s="2"/>
      <c r="E3" s="2"/>
      <c r="F3" s="2"/>
      <c r="G3" s="47"/>
    </row>
    <row r="4" spans="1:221" ht="15" customHeight="1" x14ac:dyDescent="0.25">
      <c r="A4" s="2"/>
      <c r="B4" s="2"/>
      <c r="C4" s="2"/>
      <c r="D4" s="2"/>
      <c r="E4" s="2"/>
      <c r="F4" s="2"/>
      <c r="G4" s="47"/>
    </row>
    <row r="5" spans="1:221" ht="15" customHeight="1" x14ac:dyDescent="0.25">
      <c r="A5" s="2"/>
      <c r="B5" s="2"/>
      <c r="C5" s="2"/>
      <c r="D5" s="2"/>
      <c r="E5" s="2"/>
      <c r="F5" s="2"/>
      <c r="G5" s="47"/>
    </row>
    <row r="6" spans="1:221" ht="15" customHeight="1" x14ac:dyDescent="0.25">
      <c r="A6" s="2"/>
      <c r="B6" s="2"/>
      <c r="C6" s="2"/>
      <c r="D6" s="2"/>
      <c r="E6" s="2"/>
      <c r="F6" s="2"/>
      <c r="G6" s="47"/>
    </row>
    <row r="7" spans="1:221" ht="15" customHeight="1" x14ac:dyDescent="0.25">
      <c r="A7" s="2"/>
      <c r="B7" s="3"/>
      <c r="C7" s="4"/>
      <c r="D7" s="2"/>
      <c r="E7" s="4"/>
      <c r="F7" s="4"/>
      <c r="G7" s="56"/>
    </row>
    <row r="8" spans="1:221" ht="12" customHeight="1" x14ac:dyDescent="0.25">
      <c r="A8" s="5"/>
      <c r="B8" s="66" t="s">
        <v>0</v>
      </c>
      <c r="C8" s="67" t="s">
        <v>90</v>
      </c>
      <c r="D8" s="68"/>
      <c r="E8" s="69" t="s">
        <v>115</v>
      </c>
      <c r="F8" s="70"/>
      <c r="G8" s="67">
        <v>25000</v>
      </c>
    </row>
    <row r="9" spans="1:221" ht="25.5" customHeight="1" x14ac:dyDescent="0.25">
      <c r="A9" s="5"/>
      <c r="B9" s="6" t="s">
        <v>1</v>
      </c>
      <c r="C9" s="71" t="s">
        <v>91</v>
      </c>
      <c r="D9" s="68"/>
      <c r="E9" s="57" t="s">
        <v>2</v>
      </c>
      <c r="F9" s="72"/>
      <c r="G9" s="71" t="s">
        <v>92</v>
      </c>
    </row>
    <row r="10" spans="1:221" ht="18" customHeight="1" x14ac:dyDescent="0.25">
      <c r="A10" s="5"/>
      <c r="B10" s="6" t="s">
        <v>3</v>
      </c>
      <c r="C10" s="71" t="s">
        <v>61</v>
      </c>
      <c r="D10" s="68"/>
      <c r="E10" s="57" t="s">
        <v>116</v>
      </c>
      <c r="F10" s="72"/>
      <c r="G10" s="71">
        <v>500</v>
      </c>
    </row>
    <row r="11" spans="1:221" ht="11.25" customHeight="1" x14ac:dyDescent="0.25">
      <c r="A11" s="5"/>
      <c r="B11" s="6" t="s">
        <v>4</v>
      </c>
      <c r="C11" s="71" t="s">
        <v>62</v>
      </c>
      <c r="D11" s="68"/>
      <c r="E11" s="73" t="s">
        <v>5</v>
      </c>
      <c r="F11" s="74"/>
      <c r="G11" s="71">
        <f>+G10*G8</f>
        <v>12500000</v>
      </c>
    </row>
    <row r="12" spans="1:221" ht="11.25" customHeight="1" x14ac:dyDescent="0.25">
      <c r="A12" s="5"/>
      <c r="B12" s="6" t="s">
        <v>6</v>
      </c>
      <c r="C12" s="75" t="s">
        <v>122</v>
      </c>
      <c r="D12" s="68"/>
      <c r="E12" s="57" t="s">
        <v>7</v>
      </c>
      <c r="F12" s="72"/>
      <c r="G12" s="75" t="s">
        <v>93</v>
      </c>
    </row>
    <row r="13" spans="1:221" ht="15" x14ac:dyDescent="0.25">
      <c r="A13" s="5"/>
      <c r="B13" s="6" t="s">
        <v>8</v>
      </c>
      <c r="C13" s="76" t="s">
        <v>123</v>
      </c>
      <c r="D13" s="68"/>
      <c r="E13" s="57" t="s">
        <v>9</v>
      </c>
      <c r="F13" s="72"/>
      <c r="G13" s="76" t="s">
        <v>92</v>
      </c>
    </row>
    <row r="14" spans="1:221" ht="25.5" customHeight="1" x14ac:dyDescent="0.25">
      <c r="A14" s="5"/>
      <c r="B14" s="6" t="s">
        <v>10</v>
      </c>
      <c r="C14" s="77">
        <v>44927</v>
      </c>
      <c r="D14" s="68"/>
      <c r="E14" s="58" t="s">
        <v>11</v>
      </c>
      <c r="F14" s="78"/>
      <c r="G14" s="77" t="s">
        <v>94</v>
      </c>
    </row>
    <row r="15" spans="1:221" s="85" customFormat="1" ht="12" customHeight="1" x14ac:dyDescent="0.25">
      <c r="A15" s="79"/>
      <c r="B15" s="7"/>
      <c r="C15" s="80"/>
      <c r="D15" s="81"/>
      <c r="E15" s="82"/>
      <c r="F15" s="82"/>
      <c r="G15" s="83"/>
      <c r="H15" s="8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4"/>
      <c r="AA15" s="84"/>
      <c r="AB15" s="84"/>
      <c r="AC15" s="84"/>
      <c r="AD15" s="84"/>
      <c r="AE15" s="84"/>
      <c r="AF15" s="84"/>
      <c r="AG15" s="84"/>
      <c r="AH15" s="84"/>
      <c r="AI15" s="84"/>
      <c r="AJ15" s="84"/>
      <c r="AK15" s="84"/>
      <c r="AL15" s="84"/>
      <c r="AM15" s="84"/>
      <c r="AN15" s="84"/>
      <c r="AO15" s="84"/>
      <c r="AP15" s="84"/>
      <c r="AQ15" s="84"/>
      <c r="AR15" s="84"/>
      <c r="AS15" s="84"/>
      <c r="AT15" s="84"/>
      <c r="AU15" s="84"/>
      <c r="AV15" s="84"/>
      <c r="AW15" s="84"/>
      <c r="AX15" s="84"/>
      <c r="AY15" s="84"/>
      <c r="AZ15" s="84"/>
      <c r="BA15" s="84"/>
      <c r="BB15" s="84"/>
      <c r="BC15" s="84"/>
      <c r="BD15" s="84"/>
      <c r="BE15" s="84"/>
      <c r="BF15" s="84"/>
      <c r="BG15" s="84"/>
      <c r="BH15" s="84"/>
      <c r="BI15" s="84"/>
      <c r="BJ15" s="84"/>
      <c r="BK15" s="84"/>
      <c r="BL15" s="84"/>
      <c r="BM15" s="84"/>
      <c r="BN15" s="84"/>
      <c r="BO15" s="84"/>
      <c r="BP15" s="84"/>
      <c r="BQ15" s="84"/>
      <c r="BR15" s="84"/>
      <c r="BS15" s="84"/>
      <c r="BT15" s="84"/>
      <c r="BU15" s="84"/>
      <c r="BV15" s="84"/>
      <c r="BW15" s="84"/>
      <c r="BX15" s="84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  <c r="EF15" s="84"/>
      <c r="EG15" s="84"/>
      <c r="EH15" s="84"/>
      <c r="EI15" s="84"/>
      <c r="EJ15" s="84"/>
      <c r="EK15" s="84"/>
      <c r="EL15" s="84"/>
      <c r="EM15" s="84"/>
      <c r="EN15" s="84"/>
      <c r="EO15" s="84"/>
      <c r="EP15" s="84"/>
      <c r="EQ15" s="84"/>
      <c r="ER15" s="84"/>
      <c r="ES15" s="84"/>
      <c r="ET15" s="84"/>
      <c r="EU15" s="84"/>
      <c r="EV15" s="84"/>
      <c r="EW15" s="84"/>
      <c r="EX15" s="84"/>
      <c r="EY15" s="84"/>
      <c r="EZ15" s="84"/>
      <c r="FA15" s="84"/>
      <c r="FB15" s="84"/>
      <c r="FC15" s="84"/>
      <c r="FD15" s="84"/>
      <c r="FE15" s="84"/>
      <c r="FF15" s="84"/>
      <c r="FG15" s="84"/>
      <c r="FH15" s="84"/>
      <c r="FI15" s="84"/>
      <c r="FJ15" s="84"/>
      <c r="FK15" s="84"/>
      <c r="FL15" s="84"/>
      <c r="FM15" s="84"/>
      <c r="FN15" s="84"/>
      <c r="FO15" s="84"/>
      <c r="FP15" s="84"/>
      <c r="FQ15" s="84"/>
      <c r="FR15" s="84"/>
      <c r="FS15" s="84"/>
      <c r="FT15" s="84"/>
      <c r="FU15" s="84"/>
      <c r="FV15" s="84"/>
      <c r="FW15" s="84"/>
      <c r="FX15" s="84"/>
      <c r="FY15" s="84"/>
      <c r="FZ15" s="84"/>
      <c r="GA15" s="84"/>
      <c r="GB15" s="84"/>
      <c r="GC15" s="84"/>
      <c r="GD15" s="84"/>
      <c r="GE15" s="84"/>
      <c r="GF15" s="84"/>
      <c r="GG15" s="84"/>
      <c r="GH15" s="84"/>
      <c r="GI15" s="84"/>
      <c r="GJ15" s="84"/>
      <c r="GK15" s="84"/>
      <c r="GL15" s="84"/>
      <c r="GM15" s="84"/>
      <c r="GN15" s="84"/>
      <c r="GO15" s="84"/>
      <c r="GP15" s="84"/>
      <c r="GQ15" s="84"/>
      <c r="GR15" s="84"/>
      <c r="GS15" s="84"/>
      <c r="GT15" s="84"/>
      <c r="GU15" s="84"/>
      <c r="GV15" s="84"/>
      <c r="GW15" s="84"/>
      <c r="GX15" s="84"/>
      <c r="GY15" s="84"/>
      <c r="GZ15" s="84"/>
      <c r="HA15" s="84"/>
      <c r="HB15" s="84"/>
      <c r="HC15" s="84"/>
      <c r="HD15" s="84"/>
      <c r="HE15" s="84"/>
      <c r="HF15" s="84"/>
      <c r="HG15" s="84"/>
      <c r="HH15" s="84"/>
      <c r="HI15" s="84"/>
      <c r="HJ15" s="84"/>
      <c r="HK15" s="84"/>
      <c r="HL15" s="84"/>
      <c r="HM15" s="84"/>
    </row>
    <row r="16" spans="1:221" s="85" customFormat="1" ht="12" customHeight="1" x14ac:dyDescent="0.25">
      <c r="A16" s="86"/>
      <c r="B16" s="59" t="s">
        <v>12</v>
      </c>
      <c r="C16" s="60"/>
      <c r="D16" s="60"/>
      <c r="E16" s="60"/>
      <c r="F16" s="60"/>
      <c r="G16" s="60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84"/>
      <c r="AO16" s="84"/>
      <c r="AP16" s="84"/>
      <c r="AQ16" s="84"/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4"/>
      <c r="BM16" s="84"/>
      <c r="BN16" s="84"/>
      <c r="BO16" s="84"/>
      <c r="BP16" s="84"/>
      <c r="BQ16" s="84"/>
      <c r="BR16" s="84"/>
      <c r="BS16" s="84"/>
      <c r="BT16" s="84"/>
      <c r="BU16" s="84"/>
      <c r="BV16" s="84"/>
      <c r="BW16" s="84"/>
      <c r="BX16" s="84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  <c r="EF16" s="84"/>
      <c r="EG16" s="84"/>
      <c r="EH16" s="84"/>
      <c r="EI16" s="84"/>
      <c r="EJ16" s="84"/>
      <c r="EK16" s="84"/>
      <c r="EL16" s="84"/>
      <c r="EM16" s="84"/>
      <c r="EN16" s="84"/>
      <c r="EO16" s="84"/>
      <c r="EP16" s="84"/>
      <c r="EQ16" s="84"/>
      <c r="ER16" s="84"/>
      <c r="ES16" s="84"/>
      <c r="ET16" s="84"/>
      <c r="EU16" s="84"/>
      <c r="EV16" s="84"/>
      <c r="EW16" s="84"/>
      <c r="EX16" s="84"/>
      <c r="EY16" s="84"/>
      <c r="EZ16" s="84"/>
      <c r="FA16" s="84"/>
      <c r="FB16" s="84"/>
      <c r="FC16" s="84"/>
      <c r="FD16" s="84"/>
      <c r="FE16" s="84"/>
      <c r="FF16" s="84"/>
      <c r="FG16" s="84"/>
      <c r="FH16" s="84"/>
      <c r="FI16" s="84"/>
      <c r="FJ16" s="84"/>
      <c r="FK16" s="84"/>
      <c r="FL16" s="84"/>
      <c r="FM16" s="84"/>
      <c r="FN16" s="84"/>
      <c r="FO16" s="84"/>
      <c r="FP16" s="84"/>
      <c r="FQ16" s="84"/>
      <c r="FR16" s="84"/>
      <c r="FS16" s="84"/>
      <c r="FT16" s="84"/>
      <c r="FU16" s="84"/>
      <c r="FV16" s="84"/>
      <c r="FW16" s="84"/>
      <c r="FX16" s="84"/>
      <c r="FY16" s="84"/>
      <c r="FZ16" s="84"/>
      <c r="GA16" s="84"/>
      <c r="GB16" s="84"/>
      <c r="GC16" s="84"/>
      <c r="GD16" s="84"/>
      <c r="GE16" s="84"/>
      <c r="GF16" s="84"/>
      <c r="GG16" s="84"/>
      <c r="GH16" s="84"/>
      <c r="GI16" s="84"/>
      <c r="GJ16" s="84"/>
      <c r="GK16" s="84"/>
      <c r="GL16" s="84"/>
      <c r="GM16" s="84"/>
      <c r="GN16" s="84"/>
      <c r="GO16" s="84"/>
      <c r="GP16" s="84"/>
      <c r="GQ16" s="84"/>
      <c r="GR16" s="84"/>
      <c r="GS16" s="84"/>
      <c r="GT16" s="84"/>
      <c r="GU16" s="84"/>
      <c r="GV16" s="84"/>
      <c r="GW16" s="84"/>
      <c r="GX16" s="84"/>
      <c r="GY16" s="84"/>
      <c r="GZ16" s="84"/>
      <c r="HA16" s="84"/>
      <c r="HB16" s="84"/>
      <c r="HC16" s="84"/>
      <c r="HD16" s="84"/>
      <c r="HE16" s="84"/>
      <c r="HF16" s="84"/>
      <c r="HG16" s="84"/>
      <c r="HH16" s="84"/>
      <c r="HI16" s="84"/>
      <c r="HJ16" s="84"/>
      <c r="HK16" s="84"/>
      <c r="HL16" s="84"/>
      <c r="HM16" s="84"/>
    </row>
    <row r="17" spans="1:255" s="85" customFormat="1" ht="12" customHeight="1" x14ac:dyDescent="0.25">
      <c r="A17" s="79"/>
      <c r="B17" s="87"/>
      <c r="C17" s="8"/>
      <c r="D17" s="8"/>
      <c r="E17" s="8"/>
      <c r="F17" s="88"/>
      <c r="G17" s="48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84"/>
      <c r="BB17" s="84"/>
      <c r="BC17" s="84"/>
      <c r="BD17" s="84"/>
      <c r="BE17" s="84"/>
      <c r="BF17" s="84"/>
      <c r="BG17" s="84"/>
      <c r="BH17" s="84"/>
      <c r="BI17" s="84"/>
      <c r="BJ17" s="84"/>
      <c r="BK17" s="84"/>
      <c r="BL17" s="84"/>
      <c r="BM17" s="84"/>
      <c r="BN17" s="84"/>
      <c r="BO17" s="84"/>
      <c r="BP17" s="84"/>
      <c r="BQ17" s="84"/>
      <c r="BR17" s="84"/>
      <c r="BS17" s="84"/>
      <c r="BT17" s="84"/>
      <c r="BU17" s="84"/>
      <c r="BV17" s="84"/>
      <c r="BW17" s="84"/>
      <c r="BX17" s="84"/>
      <c r="BY17" s="84"/>
      <c r="BZ17" s="84"/>
      <c r="CA17" s="84"/>
      <c r="CB17" s="84"/>
      <c r="CC17" s="84"/>
      <c r="CD17" s="84"/>
      <c r="CE17" s="84"/>
      <c r="CF17" s="84"/>
      <c r="CG17" s="84"/>
      <c r="CH17" s="84"/>
      <c r="CI17" s="84"/>
      <c r="CJ17" s="84"/>
      <c r="CK17" s="84"/>
      <c r="CL17" s="84"/>
      <c r="CM17" s="84"/>
      <c r="CN17" s="84"/>
      <c r="CO17" s="84"/>
      <c r="CP17" s="84"/>
      <c r="CQ17" s="84"/>
      <c r="CR17" s="84"/>
      <c r="CS17" s="84"/>
      <c r="CT17" s="84"/>
      <c r="CU17" s="84"/>
      <c r="CV17" s="84"/>
      <c r="CW17" s="84"/>
      <c r="CX17" s="84"/>
      <c r="CY17" s="84"/>
      <c r="CZ17" s="84"/>
      <c r="DA17" s="84"/>
      <c r="DB17" s="84"/>
      <c r="DC17" s="84"/>
      <c r="DD17" s="84"/>
      <c r="DE17" s="84"/>
      <c r="DF17" s="84"/>
      <c r="DG17" s="84"/>
      <c r="DH17" s="84"/>
      <c r="DI17" s="84"/>
      <c r="DJ17" s="84"/>
      <c r="DK17" s="84"/>
      <c r="DL17" s="84"/>
      <c r="DM17" s="84"/>
      <c r="DN17" s="84"/>
      <c r="DO17" s="84"/>
      <c r="DP17" s="84"/>
      <c r="DQ17" s="84"/>
      <c r="DR17" s="84"/>
      <c r="DS17" s="84"/>
      <c r="DT17" s="84"/>
      <c r="DU17" s="84"/>
      <c r="DV17" s="84"/>
      <c r="DW17" s="84"/>
      <c r="DX17" s="84"/>
      <c r="DY17" s="84"/>
      <c r="DZ17" s="84"/>
      <c r="EA17" s="84"/>
      <c r="EB17" s="84"/>
      <c r="EC17" s="84"/>
      <c r="ED17" s="84"/>
      <c r="EE17" s="84"/>
      <c r="EF17" s="84"/>
      <c r="EG17" s="84"/>
      <c r="EH17" s="84"/>
      <c r="EI17" s="84"/>
      <c r="EJ17" s="84"/>
      <c r="EK17" s="84"/>
      <c r="EL17" s="84"/>
      <c r="EM17" s="84"/>
      <c r="EN17" s="84"/>
      <c r="EO17" s="84"/>
      <c r="EP17" s="84"/>
      <c r="EQ17" s="84"/>
      <c r="ER17" s="84"/>
      <c r="ES17" s="84"/>
      <c r="ET17" s="84"/>
      <c r="EU17" s="84"/>
      <c r="EV17" s="84"/>
      <c r="EW17" s="84"/>
      <c r="EX17" s="84"/>
      <c r="EY17" s="84"/>
      <c r="EZ17" s="84"/>
      <c r="FA17" s="84"/>
      <c r="FB17" s="84"/>
      <c r="FC17" s="84"/>
      <c r="FD17" s="84"/>
      <c r="FE17" s="84"/>
      <c r="FF17" s="84"/>
      <c r="FG17" s="84"/>
      <c r="FH17" s="84"/>
      <c r="FI17" s="84"/>
      <c r="FJ17" s="84"/>
      <c r="FK17" s="84"/>
      <c r="FL17" s="84"/>
      <c r="FM17" s="84"/>
      <c r="FN17" s="84"/>
      <c r="FO17" s="84"/>
      <c r="FP17" s="84"/>
      <c r="FQ17" s="84"/>
      <c r="FR17" s="84"/>
      <c r="FS17" s="84"/>
      <c r="FT17" s="84"/>
      <c r="FU17" s="84"/>
      <c r="FV17" s="84"/>
      <c r="FW17" s="84"/>
      <c r="FX17" s="84"/>
      <c r="FY17" s="84"/>
      <c r="FZ17" s="84"/>
      <c r="GA17" s="84"/>
      <c r="GB17" s="84"/>
      <c r="GC17" s="84"/>
      <c r="GD17" s="84"/>
      <c r="GE17" s="84"/>
      <c r="GF17" s="84"/>
      <c r="GG17" s="84"/>
      <c r="GH17" s="84"/>
      <c r="GI17" s="84"/>
      <c r="GJ17" s="84"/>
      <c r="GK17" s="84"/>
      <c r="GL17" s="84"/>
      <c r="GM17" s="84"/>
      <c r="GN17" s="84"/>
      <c r="GO17" s="84"/>
      <c r="GP17" s="84"/>
      <c r="GQ17" s="84"/>
      <c r="GR17" s="84"/>
      <c r="GS17" s="84"/>
      <c r="GT17" s="84"/>
      <c r="GU17" s="84"/>
      <c r="GV17" s="84"/>
      <c r="GW17" s="84"/>
      <c r="GX17" s="84"/>
      <c r="GY17" s="84"/>
      <c r="GZ17" s="84"/>
      <c r="HA17" s="84"/>
      <c r="HB17" s="84"/>
      <c r="HC17" s="84"/>
      <c r="HD17" s="84"/>
      <c r="HE17" s="84"/>
      <c r="HF17" s="84"/>
      <c r="HG17" s="84"/>
      <c r="HH17" s="84"/>
      <c r="HI17" s="84"/>
      <c r="HJ17" s="84"/>
      <c r="HK17" s="84"/>
      <c r="HL17" s="84"/>
      <c r="HM17" s="84"/>
    </row>
    <row r="18" spans="1:255" s="85" customFormat="1" ht="12" customHeight="1" x14ac:dyDescent="0.25">
      <c r="A18" s="89"/>
      <c r="B18" s="90" t="s">
        <v>13</v>
      </c>
      <c r="C18" s="91"/>
      <c r="D18" s="92"/>
      <c r="E18" s="92"/>
      <c r="F18" s="93"/>
      <c r="G18" s="9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  <c r="AE18" s="84"/>
      <c r="AF18" s="84"/>
      <c r="AG18" s="84"/>
      <c r="AH18" s="84"/>
      <c r="AI18" s="84"/>
      <c r="AJ18" s="84"/>
      <c r="AK18" s="84"/>
      <c r="AL18" s="84"/>
      <c r="AM18" s="84"/>
      <c r="AN18" s="84"/>
      <c r="AO18" s="84"/>
      <c r="AP18" s="84"/>
      <c r="AQ18" s="84"/>
      <c r="AR18" s="84"/>
      <c r="AS18" s="84"/>
      <c r="AT18" s="84"/>
      <c r="AU18" s="84"/>
      <c r="AV18" s="84"/>
      <c r="AW18" s="84"/>
      <c r="AX18" s="84"/>
      <c r="AY18" s="84"/>
      <c r="AZ18" s="84"/>
      <c r="BA18" s="84"/>
      <c r="BB18" s="84"/>
      <c r="BC18" s="84"/>
      <c r="BD18" s="84"/>
      <c r="BE18" s="84"/>
      <c r="BF18" s="84"/>
      <c r="BG18" s="84"/>
      <c r="BH18" s="84"/>
      <c r="BI18" s="84"/>
      <c r="BJ18" s="84"/>
      <c r="BK18" s="84"/>
      <c r="BL18" s="84"/>
      <c r="BM18" s="84"/>
      <c r="BN18" s="84"/>
      <c r="BO18" s="84"/>
      <c r="BP18" s="84"/>
      <c r="BQ18" s="84"/>
      <c r="BR18" s="84"/>
      <c r="BS18" s="84"/>
      <c r="BT18" s="84"/>
      <c r="BU18" s="84"/>
      <c r="BV18" s="84"/>
      <c r="BW18" s="84"/>
      <c r="BX18" s="84"/>
      <c r="BY18" s="84"/>
      <c r="BZ18" s="84"/>
      <c r="CA18" s="84"/>
      <c r="CB18" s="84"/>
      <c r="CC18" s="84"/>
      <c r="CD18" s="84"/>
      <c r="CE18" s="84"/>
      <c r="CF18" s="84"/>
      <c r="CG18" s="84"/>
      <c r="CH18" s="84"/>
      <c r="CI18" s="84"/>
      <c r="CJ18" s="84"/>
      <c r="CK18" s="84"/>
      <c r="CL18" s="84"/>
      <c r="CM18" s="84"/>
      <c r="CN18" s="84"/>
      <c r="CO18" s="84"/>
      <c r="CP18" s="84"/>
      <c r="CQ18" s="84"/>
      <c r="CR18" s="84"/>
      <c r="CS18" s="84"/>
      <c r="CT18" s="84"/>
      <c r="CU18" s="84"/>
      <c r="CV18" s="84"/>
      <c r="CW18" s="84"/>
      <c r="CX18" s="84"/>
      <c r="CY18" s="84"/>
      <c r="CZ18" s="84"/>
      <c r="DA18" s="84"/>
      <c r="DB18" s="84"/>
      <c r="DC18" s="84"/>
      <c r="DD18" s="84"/>
      <c r="DE18" s="84"/>
      <c r="DF18" s="84"/>
      <c r="DG18" s="84"/>
      <c r="DH18" s="84"/>
      <c r="DI18" s="84"/>
      <c r="DJ18" s="84"/>
      <c r="DK18" s="84"/>
      <c r="DL18" s="84"/>
      <c r="DM18" s="84"/>
      <c r="DN18" s="84"/>
      <c r="DO18" s="84"/>
      <c r="DP18" s="84"/>
      <c r="DQ18" s="84"/>
      <c r="DR18" s="84"/>
      <c r="DS18" s="84"/>
      <c r="DT18" s="84"/>
      <c r="DU18" s="84"/>
      <c r="DV18" s="84"/>
      <c r="DW18" s="84"/>
      <c r="DX18" s="84"/>
      <c r="DY18" s="84"/>
      <c r="DZ18" s="84"/>
      <c r="EA18" s="84"/>
      <c r="EB18" s="84"/>
      <c r="EC18" s="84"/>
      <c r="ED18" s="84"/>
      <c r="EE18" s="84"/>
      <c r="EF18" s="84"/>
      <c r="EG18" s="84"/>
      <c r="EH18" s="84"/>
      <c r="EI18" s="84"/>
      <c r="EJ18" s="84"/>
      <c r="EK18" s="84"/>
      <c r="EL18" s="84"/>
      <c r="EM18" s="84"/>
      <c r="EN18" s="84"/>
      <c r="EO18" s="84"/>
      <c r="EP18" s="84"/>
      <c r="EQ18" s="84"/>
      <c r="ER18" s="84"/>
      <c r="ES18" s="84"/>
      <c r="ET18" s="84"/>
      <c r="EU18" s="84"/>
      <c r="EV18" s="84"/>
      <c r="EW18" s="84"/>
      <c r="EX18" s="84"/>
      <c r="EY18" s="84"/>
      <c r="EZ18" s="84"/>
      <c r="FA18" s="84"/>
      <c r="FB18" s="84"/>
      <c r="FC18" s="84"/>
      <c r="FD18" s="84"/>
      <c r="FE18" s="84"/>
      <c r="FF18" s="84"/>
      <c r="FG18" s="84"/>
      <c r="FH18" s="84"/>
      <c r="FI18" s="84"/>
      <c r="FJ18" s="84"/>
      <c r="FK18" s="84"/>
      <c r="FL18" s="84"/>
      <c r="FM18" s="84"/>
      <c r="FN18" s="84"/>
      <c r="FO18" s="84"/>
      <c r="FP18" s="84"/>
      <c r="FQ18" s="84"/>
      <c r="FR18" s="84"/>
      <c r="FS18" s="84"/>
      <c r="FT18" s="84"/>
      <c r="FU18" s="84"/>
      <c r="FV18" s="84"/>
      <c r="FW18" s="84"/>
      <c r="FX18" s="84"/>
      <c r="FY18" s="84"/>
      <c r="FZ18" s="84"/>
      <c r="GA18" s="84"/>
      <c r="GB18" s="84"/>
      <c r="GC18" s="84"/>
      <c r="GD18" s="84"/>
      <c r="GE18" s="84"/>
      <c r="GF18" s="84"/>
      <c r="GG18" s="84"/>
      <c r="GH18" s="84"/>
      <c r="GI18" s="84"/>
      <c r="GJ18" s="84"/>
      <c r="GK18" s="84"/>
      <c r="GL18" s="84"/>
      <c r="GM18" s="84"/>
      <c r="GN18" s="84"/>
      <c r="GO18" s="84"/>
      <c r="GP18" s="84"/>
      <c r="GQ18" s="84"/>
      <c r="GR18" s="84"/>
      <c r="GS18" s="84"/>
      <c r="GT18" s="84"/>
      <c r="GU18" s="84"/>
      <c r="GV18" s="84"/>
      <c r="GW18" s="84"/>
      <c r="GX18" s="84"/>
      <c r="GY18" s="84"/>
      <c r="GZ18" s="84"/>
      <c r="HA18" s="84"/>
      <c r="HB18" s="84"/>
      <c r="HC18" s="84"/>
      <c r="HD18" s="84"/>
      <c r="HE18" s="84"/>
      <c r="HF18" s="84"/>
      <c r="HG18" s="84"/>
      <c r="HH18" s="84"/>
      <c r="HI18" s="84"/>
      <c r="HJ18" s="84"/>
      <c r="HK18" s="84"/>
      <c r="HL18" s="84"/>
      <c r="HM18" s="84"/>
      <c r="HN18" s="84"/>
      <c r="HO18" s="84"/>
      <c r="HP18" s="84"/>
      <c r="HQ18" s="84"/>
      <c r="HR18" s="84"/>
      <c r="HS18" s="84"/>
      <c r="HT18" s="84"/>
      <c r="HU18" s="84"/>
      <c r="HV18" s="84"/>
      <c r="HW18" s="84"/>
      <c r="HX18" s="84"/>
      <c r="HY18" s="84"/>
      <c r="HZ18" s="84"/>
      <c r="IA18" s="84"/>
      <c r="IB18" s="84"/>
      <c r="IC18" s="84"/>
      <c r="ID18" s="84"/>
      <c r="IE18" s="84"/>
      <c r="IF18" s="84"/>
      <c r="IG18" s="84"/>
      <c r="IH18" s="84"/>
      <c r="II18" s="84"/>
      <c r="IJ18" s="84"/>
      <c r="IK18" s="84"/>
      <c r="IL18" s="84"/>
      <c r="IM18" s="84"/>
      <c r="IN18" s="84"/>
      <c r="IO18" s="84"/>
      <c r="IP18" s="84"/>
      <c r="IQ18" s="84"/>
      <c r="IR18" s="84"/>
      <c r="IS18" s="84"/>
      <c r="IT18" s="84"/>
      <c r="IU18" s="84"/>
    </row>
    <row r="19" spans="1:255" s="85" customFormat="1" ht="24" customHeight="1" x14ac:dyDescent="0.25">
      <c r="A19" s="89"/>
      <c r="B19" s="95" t="s">
        <v>14</v>
      </c>
      <c r="C19" s="96" t="s">
        <v>15</v>
      </c>
      <c r="D19" s="96" t="s">
        <v>16</v>
      </c>
      <c r="E19" s="95" t="s">
        <v>17</v>
      </c>
      <c r="F19" s="96" t="s">
        <v>18</v>
      </c>
      <c r="G19" s="95" t="s">
        <v>19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4"/>
      <c r="BA19" s="84"/>
      <c r="BB19" s="84"/>
      <c r="BC19" s="84"/>
      <c r="BD19" s="84"/>
      <c r="BE19" s="84"/>
      <c r="BF19" s="84"/>
      <c r="BG19" s="84"/>
      <c r="BH19" s="84"/>
      <c r="BI19" s="84"/>
      <c r="BJ19" s="84"/>
      <c r="BK19" s="84"/>
      <c r="BL19" s="84"/>
      <c r="BM19" s="84"/>
      <c r="BN19" s="84"/>
      <c r="BO19" s="84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  <c r="EH19" s="84"/>
      <c r="EI19" s="84"/>
      <c r="EJ19" s="84"/>
      <c r="EK19" s="84"/>
      <c r="EL19" s="84"/>
      <c r="EM19" s="84"/>
      <c r="EN19" s="84"/>
      <c r="EO19" s="84"/>
      <c r="EP19" s="84"/>
      <c r="EQ19" s="84"/>
      <c r="ER19" s="84"/>
      <c r="ES19" s="84"/>
      <c r="ET19" s="84"/>
      <c r="EU19" s="84"/>
      <c r="EV19" s="84"/>
      <c r="EW19" s="84"/>
      <c r="EX19" s="84"/>
      <c r="EY19" s="84"/>
      <c r="EZ19" s="84"/>
      <c r="FA19" s="84"/>
      <c r="FB19" s="84"/>
      <c r="FC19" s="84"/>
      <c r="FD19" s="84"/>
      <c r="FE19" s="84"/>
      <c r="FF19" s="84"/>
      <c r="FG19" s="84"/>
      <c r="FH19" s="84"/>
      <c r="FI19" s="84"/>
      <c r="FJ19" s="84"/>
      <c r="FK19" s="84"/>
      <c r="FL19" s="84"/>
      <c r="FM19" s="84"/>
      <c r="FN19" s="84"/>
      <c r="FO19" s="84"/>
      <c r="FP19" s="84"/>
      <c r="FQ19" s="84"/>
      <c r="FR19" s="84"/>
      <c r="FS19" s="84"/>
      <c r="FT19" s="84"/>
      <c r="FU19" s="84"/>
      <c r="FV19" s="84"/>
      <c r="FW19" s="84"/>
      <c r="FX19" s="84"/>
      <c r="FY19" s="84"/>
      <c r="FZ19" s="84"/>
      <c r="GA19" s="84"/>
      <c r="GB19" s="84"/>
      <c r="GC19" s="84"/>
      <c r="GD19" s="84"/>
      <c r="GE19" s="84"/>
      <c r="GF19" s="84"/>
      <c r="GG19" s="84"/>
      <c r="GH19" s="84"/>
      <c r="GI19" s="84"/>
      <c r="GJ19" s="84"/>
      <c r="GK19" s="84"/>
      <c r="GL19" s="84"/>
      <c r="GM19" s="84"/>
      <c r="GN19" s="84"/>
      <c r="GO19" s="84"/>
      <c r="GP19" s="84"/>
      <c r="GQ19" s="84"/>
      <c r="GR19" s="84"/>
      <c r="GS19" s="84"/>
      <c r="GT19" s="84"/>
      <c r="GU19" s="84"/>
      <c r="GV19" s="84"/>
      <c r="GW19" s="84"/>
      <c r="GX19" s="84"/>
      <c r="GY19" s="84"/>
      <c r="GZ19" s="84"/>
      <c r="HA19" s="84"/>
      <c r="HB19" s="84"/>
      <c r="HC19" s="84"/>
      <c r="HD19" s="84"/>
      <c r="HE19" s="84"/>
      <c r="HF19" s="84"/>
      <c r="HG19" s="84"/>
      <c r="HH19" s="84"/>
      <c r="HI19" s="84"/>
      <c r="HJ19" s="84"/>
      <c r="HK19" s="84"/>
      <c r="HL19" s="84"/>
      <c r="HM19" s="84"/>
      <c r="HN19" s="84"/>
      <c r="HO19" s="84"/>
      <c r="HP19" s="84"/>
      <c r="HQ19" s="84"/>
      <c r="HR19" s="84"/>
      <c r="HS19" s="84"/>
      <c r="HT19" s="84"/>
      <c r="HU19" s="84"/>
      <c r="HV19" s="84"/>
      <c r="HW19" s="84"/>
      <c r="HX19" s="84"/>
      <c r="HY19" s="84"/>
      <c r="HZ19" s="84"/>
      <c r="IA19" s="84"/>
      <c r="IB19" s="84"/>
      <c r="IC19" s="84"/>
      <c r="ID19" s="84"/>
      <c r="IE19" s="84"/>
      <c r="IF19" s="84"/>
      <c r="IG19" s="84"/>
      <c r="IH19" s="84"/>
      <c r="II19" s="84"/>
      <c r="IJ19" s="84"/>
      <c r="IK19" s="84"/>
      <c r="IL19" s="84"/>
      <c r="IM19" s="84"/>
      <c r="IN19" s="84"/>
      <c r="IO19" s="84"/>
      <c r="IP19" s="84"/>
      <c r="IQ19" s="84"/>
      <c r="IR19" s="84"/>
      <c r="IS19" s="84"/>
      <c r="IT19" s="84"/>
      <c r="IU19" s="84"/>
    </row>
    <row r="20" spans="1:255" ht="12" customHeight="1" x14ac:dyDescent="0.25">
      <c r="A20" s="5"/>
      <c r="B20" s="97" t="s">
        <v>64</v>
      </c>
      <c r="C20" s="98" t="s">
        <v>20</v>
      </c>
      <c r="D20" s="98">
        <v>25</v>
      </c>
      <c r="E20" s="98" t="s">
        <v>65</v>
      </c>
      <c r="F20" s="99">
        <v>25000</v>
      </c>
      <c r="G20" s="100">
        <f>D20*F20</f>
        <v>625000</v>
      </c>
    </row>
    <row r="21" spans="1:255" ht="12" customHeight="1" x14ac:dyDescent="0.25">
      <c r="A21" s="5"/>
      <c r="B21" s="97" t="s">
        <v>66</v>
      </c>
      <c r="C21" s="98" t="s">
        <v>20</v>
      </c>
      <c r="D21" s="98">
        <v>20</v>
      </c>
      <c r="E21" s="98" t="s">
        <v>67</v>
      </c>
      <c r="F21" s="99">
        <v>25000</v>
      </c>
      <c r="G21" s="100">
        <f t="shared" ref="G21:G25" si="0">D21*F21</f>
        <v>500000</v>
      </c>
    </row>
    <row r="22" spans="1:255" ht="12" customHeight="1" x14ac:dyDescent="0.25">
      <c r="A22" s="5"/>
      <c r="B22" s="97" t="s">
        <v>68</v>
      </c>
      <c r="C22" s="98" t="s">
        <v>20</v>
      </c>
      <c r="D22" s="98">
        <v>4</v>
      </c>
      <c r="E22" s="98" t="s">
        <v>69</v>
      </c>
      <c r="F22" s="99">
        <v>25000</v>
      </c>
      <c r="G22" s="100">
        <f t="shared" si="0"/>
        <v>100000</v>
      </c>
    </row>
    <row r="23" spans="1:255" ht="12" customHeight="1" x14ac:dyDescent="0.25">
      <c r="A23" s="5"/>
      <c r="B23" s="97" t="s">
        <v>70</v>
      </c>
      <c r="C23" s="98" t="s">
        <v>20</v>
      </c>
      <c r="D23" s="98">
        <v>10</v>
      </c>
      <c r="E23" s="98" t="s">
        <v>71</v>
      </c>
      <c r="F23" s="99">
        <v>25000</v>
      </c>
      <c r="G23" s="100">
        <f t="shared" si="0"/>
        <v>250000</v>
      </c>
    </row>
    <row r="24" spans="1:255" ht="12" customHeight="1" x14ac:dyDescent="0.25">
      <c r="A24" s="5"/>
      <c r="B24" s="97" t="s">
        <v>120</v>
      </c>
      <c r="C24" s="98" t="s">
        <v>20</v>
      </c>
      <c r="D24" s="98">
        <v>30</v>
      </c>
      <c r="E24" s="98" t="s">
        <v>63</v>
      </c>
      <c r="F24" s="99">
        <v>30000</v>
      </c>
      <c r="G24" s="100">
        <f t="shared" si="0"/>
        <v>900000</v>
      </c>
    </row>
    <row r="25" spans="1:255" ht="12" customHeight="1" x14ac:dyDescent="0.25">
      <c r="A25" s="5"/>
      <c r="B25" s="97" t="s">
        <v>95</v>
      </c>
      <c r="C25" s="98" t="s">
        <v>20</v>
      </c>
      <c r="D25" s="98">
        <v>15</v>
      </c>
      <c r="E25" s="98" t="s">
        <v>69</v>
      </c>
      <c r="F25" s="99">
        <v>25000</v>
      </c>
      <c r="G25" s="100">
        <f t="shared" si="0"/>
        <v>375000</v>
      </c>
    </row>
    <row r="26" spans="1:255" s="85" customFormat="1" ht="11.25" customHeight="1" x14ac:dyDescent="0.25">
      <c r="A26" s="84"/>
      <c r="B26" s="101" t="s">
        <v>21</v>
      </c>
      <c r="C26" s="102"/>
      <c r="D26" s="102"/>
      <c r="E26" s="102"/>
      <c r="F26" s="103"/>
      <c r="G26" s="104">
        <f>SUM(G20:G25)</f>
        <v>2750000</v>
      </c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  <c r="AD26" s="84"/>
      <c r="AE26" s="84"/>
      <c r="AF26" s="84"/>
      <c r="AG26" s="84"/>
      <c r="AH26" s="84"/>
      <c r="AI26" s="84"/>
      <c r="AJ26" s="84"/>
      <c r="AK26" s="84"/>
      <c r="AL26" s="84"/>
      <c r="AM26" s="84"/>
      <c r="AN26" s="84"/>
      <c r="AO26" s="84"/>
      <c r="AP26" s="84"/>
      <c r="AQ26" s="84"/>
      <c r="AR26" s="84"/>
      <c r="AS26" s="84"/>
      <c r="AT26" s="84"/>
      <c r="AU26" s="84"/>
      <c r="AV26" s="84"/>
      <c r="AW26" s="84"/>
      <c r="AX26" s="84"/>
      <c r="AY26" s="84"/>
      <c r="AZ26" s="84"/>
      <c r="BA26" s="84"/>
      <c r="BB26" s="84"/>
      <c r="BC26" s="84"/>
      <c r="BD26" s="84"/>
      <c r="BE26" s="84"/>
      <c r="BF26" s="84"/>
      <c r="BG26" s="84"/>
      <c r="BH26" s="84"/>
      <c r="BI26" s="84"/>
      <c r="BJ26" s="84"/>
      <c r="BK26" s="84"/>
      <c r="BL26" s="84"/>
      <c r="BM26" s="84"/>
      <c r="BN26" s="84"/>
      <c r="BO26" s="84"/>
      <c r="BP26" s="84"/>
      <c r="BQ26" s="84"/>
      <c r="BR26" s="84"/>
      <c r="BS26" s="84"/>
      <c r="BT26" s="84"/>
      <c r="BU26" s="84"/>
      <c r="BV26" s="84"/>
      <c r="BW26" s="84"/>
      <c r="BX26" s="84"/>
      <c r="BY26" s="84"/>
      <c r="BZ26" s="84"/>
      <c r="CA26" s="84"/>
      <c r="CB26" s="84"/>
      <c r="CC26" s="84"/>
      <c r="CD26" s="84"/>
      <c r="CE26" s="84"/>
      <c r="CF26" s="84"/>
      <c r="CG26" s="84"/>
      <c r="CH26" s="84"/>
      <c r="CI26" s="84"/>
      <c r="CJ26" s="84"/>
      <c r="CK26" s="84"/>
      <c r="CL26" s="84"/>
      <c r="CM26" s="84"/>
      <c r="CN26" s="84"/>
      <c r="CO26" s="84"/>
      <c r="CP26" s="84"/>
      <c r="CQ26" s="84"/>
      <c r="CR26" s="84"/>
      <c r="CS26" s="84"/>
      <c r="CT26" s="84"/>
      <c r="CU26" s="84"/>
      <c r="CV26" s="84"/>
      <c r="CW26" s="84"/>
      <c r="CX26" s="84"/>
      <c r="CY26" s="84"/>
      <c r="CZ26" s="84"/>
      <c r="DA26" s="84"/>
      <c r="DB26" s="84"/>
      <c r="DC26" s="84"/>
      <c r="DD26" s="84"/>
      <c r="DE26" s="84"/>
      <c r="DF26" s="84"/>
      <c r="DG26" s="84"/>
      <c r="DH26" s="84"/>
      <c r="DI26" s="84"/>
      <c r="DJ26" s="84"/>
      <c r="DK26" s="84"/>
      <c r="DL26" s="84"/>
      <c r="DM26" s="84"/>
      <c r="DN26" s="84"/>
      <c r="DO26" s="84"/>
      <c r="DP26" s="84"/>
      <c r="DQ26" s="84"/>
      <c r="DR26" s="84"/>
      <c r="DS26" s="84"/>
      <c r="DT26" s="84"/>
      <c r="DU26" s="84"/>
      <c r="DV26" s="84"/>
      <c r="DW26" s="84"/>
      <c r="DX26" s="84"/>
      <c r="DY26" s="84"/>
      <c r="DZ26" s="84"/>
      <c r="EA26" s="84"/>
      <c r="EB26" s="84"/>
      <c r="EC26" s="84"/>
      <c r="ED26" s="84"/>
      <c r="EE26" s="84"/>
      <c r="EF26" s="84"/>
      <c r="EG26" s="84"/>
      <c r="EH26" s="84"/>
      <c r="EI26" s="84"/>
      <c r="EJ26" s="84"/>
      <c r="EK26" s="84"/>
      <c r="EL26" s="84"/>
      <c r="EM26" s="84"/>
      <c r="EN26" s="84"/>
      <c r="EO26" s="84"/>
      <c r="EP26" s="84"/>
      <c r="EQ26" s="84"/>
      <c r="ER26" s="84"/>
      <c r="ES26" s="84"/>
      <c r="ET26" s="84"/>
      <c r="EU26" s="84"/>
      <c r="EV26" s="84"/>
      <c r="EW26" s="84"/>
      <c r="EX26" s="84"/>
      <c r="EY26" s="84"/>
      <c r="EZ26" s="84"/>
      <c r="FA26" s="84"/>
      <c r="FB26" s="84"/>
      <c r="FC26" s="84"/>
      <c r="FD26" s="84"/>
      <c r="FE26" s="84"/>
      <c r="FF26" s="84"/>
      <c r="FG26" s="84"/>
      <c r="FH26" s="84"/>
      <c r="FI26" s="84"/>
      <c r="FJ26" s="84"/>
      <c r="FK26" s="84"/>
      <c r="FL26" s="84"/>
      <c r="FM26" s="84"/>
      <c r="FN26" s="84"/>
      <c r="FO26" s="84"/>
      <c r="FP26" s="84"/>
      <c r="FQ26" s="84"/>
      <c r="FR26" s="84"/>
      <c r="FS26" s="84"/>
      <c r="FT26" s="84"/>
      <c r="FU26" s="84"/>
      <c r="FV26" s="84"/>
      <c r="FW26" s="84"/>
      <c r="FX26" s="84"/>
      <c r="FY26" s="84"/>
      <c r="FZ26" s="84"/>
      <c r="GA26" s="84"/>
      <c r="GB26" s="84"/>
      <c r="GC26" s="84"/>
      <c r="GD26" s="84"/>
      <c r="GE26" s="84"/>
      <c r="GF26" s="84"/>
      <c r="GG26" s="84"/>
      <c r="GH26" s="84"/>
      <c r="GI26" s="84"/>
      <c r="GJ26" s="84"/>
      <c r="GK26" s="84"/>
      <c r="GL26" s="84"/>
      <c r="GM26" s="84"/>
      <c r="GN26" s="84"/>
      <c r="GO26" s="84"/>
      <c r="GP26" s="84"/>
      <c r="GQ26" s="84"/>
      <c r="GR26" s="84"/>
      <c r="GS26" s="84"/>
      <c r="GT26" s="84"/>
      <c r="GU26" s="84"/>
      <c r="GV26" s="84"/>
      <c r="GW26" s="84"/>
      <c r="GX26" s="84"/>
      <c r="GY26" s="84"/>
      <c r="GZ26" s="84"/>
      <c r="HA26" s="84"/>
      <c r="HB26" s="84"/>
      <c r="HC26" s="84"/>
      <c r="HD26" s="84"/>
      <c r="HE26" s="84"/>
      <c r="HF26" s="84"/>
      <c r="HG26" s="84"/>
      <c r="HH26" s="84"/>
      <c r="HI26" s="84"/>
      <c r="HJ26" s="84"/>
      <c r="HK26" s="84"/>
      <c r="HL26" s="84"/>
      <c r="HM26" s="84"/>
      <c r="HN26" s="84"/>
      <c r="HO26" s="84"/>
      <c r="HP26" s="84"/>
      <c r="HQ26" s="84"/>
      <c r="HR26" s="84"/>
      <c r="HS26" s="84"/>
      <c r="HT26" s="84"/>
      <c r="HU26" s="84"/>
      <c r="HV26" s="84"/>
      <c r="HW26" s="84"/>
      <c r="HX26" s="84"/>
      <c r="HY26" s="84"/>
      <c r="HZ26" s="84"/>
      <c r="IA26" s="84"/>
      <c r="IB26" s="84"/>
      <c r="IC26" s="84"/>
      <c r="ID26" s="84"/>
      <c r="IE26" s="84"/>
      <c r="IF26" s="84"/>
      <c r="IG26" s="84"/>
      <c r="IH26" s="84"/>
      <c r="II26" s="84"/>
      <c r="IJ26" s="84"/>
      <c r="IK26" s="84"/>
      <c r="IL26" s="84"/>
      <c r="IM26" s="84"/>
      <c r="IN26" s="84"/>
      <c r="IO26" s="84"/>
      <c r="IP26" s="84"/>
      <c r="IQ26" s="84"/>
      <c r="IR26" s="84"/>
      <c r="IS26" s="84"/>
      <c r="IT26" s="84"/>
      <c r="IU26" s="84"/>
    </row>
    <row r="27" spans="1:255" s="85" customFormat="1" ht="15.75" customHeight="1" x14ac:dyDescent="0.25">
      <c r="A27" s="89"/>
      <c r="B27" s="105"/>
      <c r="C27" s="106"/>
      <c r="D27" s="106"/>
      <c r="E27" s="106"/>
      <c r="F27" s="107"/>
      <c r="G27" s="107"/>
      <c r="H27" s="84"/>
      <c r="I27" s="84"/>
      <c r="J27" s="84"/>
      <c r="K27" s="108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84"/>
      <c r="AJ27" s="84"/>
      <c r="AK27" s="84"/>
      <c r="AL27" s="84"/>
      <c r="AM27" s="84"/>
      <c r="AN27" s="84"/>
      <c r="AO27" s="84"/>
      <c r="AP27" s="84"/>
      <c r="AQ27" s="84"/>
      <c r="AR27" s="84"/>
      <c r="AS27" s="84"/>
      <c r="AT27" s="84"/>
      <c r="AU27" s="84"/>
      <c r="AV27" s="84"/>
      <c r="AW27" s="84"/>
      <c r="AX27" s="84"/>
      <c r="AY27" s="84"/>
      <c r="AZ27" s="84"/>
      <c r="BA27" s="84"/>
      <c r="BB27" s="84"/>
      <c r="BC27" s="84"/>
      <c r="BD27" s="84"/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4"/>
      <c r="BR27" s="84"/>
      <c r="BS27" s="84"/>
      <c r="BT27" s="84"/>
      <c r="BU27" s="84"/>
      <c r="BV27" s="84"/>
      <c r="BW27" s="84"/>
      <c r="BX27" s="84"/>
      <c r="BY27" s="84"/>
      <c r="BZ27" s="84"/>
      <c r="CA27" s="84"/>
      <c r="CB27" s="84"/>
      <c r="CC27" s="84"/>
      <c r="CD27" s="84"/>
      <c r="CE27" s="84"/>
      <c r="CF27" s="84"/>
      <c r="CG27" s="84"/>
      <c r="CH27" s="84"/>
      <c r="CI27" s="84"/>
      <c r="CJ27" s="84"/>
      <c r="CK27" s="84"/>
      <c r="CL27" s="84"/>
      <c r="CM27" s="84"/>
      <c r="CN27" s="84"/>
      <c r="CO27" s="84"/>
      <c r="CP27" s="84"/>
      <c r="CQ27" s="84"/>
      <c r="CR27" s="84"/>
      <c r="CS27" s="84"/>
      <c r="CT27" s="84"/>
      <c r="CU27" s="84"/>
      <c r="CV27" s="84"/>
      <c r="CW27" s="84"/>
      <c r="CX27" s="84"/>
      <c r="CY27" s="84"/>
      <c r="CZ27" s="84"/>
      <c r="DA27" s="84"/>
      <c r="DB27" s="84"/>
      <c r="DC27" s="84"/>
      <c r="DD27" s="84"/>
      <c r="DE27" s="84"/>
      <c r="DF27" s="84"/>
      <c r="DG27" s="84"/>
      <c r="DH27" s="84"/>
      <c r="DI27" s="84"/>
      <c r="DJ27" s="84"/>
      <c r="DK27" s="84"/>
      <c r="DL27" s="84"/>
      <c r="DM27" s="84"/>
      <c r="DN27" s="84"/>
      <c r="DO27" s="84"/>
      <c r="DP27" s="84"/>
      <c r="DQ27" s="84"/>
      <c r="DR27" s="84"/>
      <c r="DS27" s="84"/>
      <c r="DT27" s="84"/>
      <c r="DU27" s="84"/>
      <c r="DV27" s="84"/>
      <c r="DW27" s="84"/>
      <c r="DX27" s="84"/>
      <c r="DY27" s="84"/>
      <c r="DZ27" s="84"/>
      <c r="EA27" s="84"/>
      <c r="EB27" s="84"/>
      <c r="EC27" s="84"/>
      <c r="ED27" s="84"/>
      <c r="EE27" s="84"/>
      <c r="EF27" s="84"/>
      <c r="EG27" s="84"/>
      <c r="EH27" s="84"/>
      <c r="EI27" s="84"/>
      <c r="EJ27" s="84"/>
      <c r="EK27" s="84"/>
      <c r="EL27" s="84"/>
      <c r="EM27" s="84"/>
      <c r="EN27" s="84"/>
      <c r="EO27" s="84"/>
      <c r="EP27" s="84"/>
      <c r="EQ27" s="84"/>
      <c r="ER27" s="84"/>
      <c r="ES27" s="84"/>
      <c r="ET27" s="84"/>
      <c r="EU27" s="84"/>
      <c r="EV27" s="84"/>
      <c r="EW27" s="84"/>
      <c r="EX27" s="84"/>
      <c r="EY27" s="84"/>
      <c r="EZ27" s="84"/>
      <c r="FA27" s="84"/>
      <c r="FB27" s="84"/>
      <c r="FC27" s="84"/>
      <c r="FD27" s="84"/>
      <c r="FE27" s="84"/>
      <c r="FF27" s="84"/>
      <c r="FG27" s="84"/>
      <c r="FH27" s="84"/>
      <c r="FI27" s="84"/>
      <c r="FJ27" s="84"/>
      <c r="FK27" s="84"/>
      <c r="FL27" s="84"/>
      <c r="FM27" s="84"/>
      <c r="FN27" s="84"/>
      <c r="FO27" s="84"/>
      <c r="FP27" s="84"/>
      <c r="FQ27" s="84"/>
      <c r="FR27" s="84"/>
      <c r="FS27" s="84"/>
      <c r="FT27" s="84"/>
      <c r="FU27" s="84"/>
      <c r="FV27" s="84"/>
      <c r="FW27" s="84"/>
      <c r="FX27" s="84"/>
      <c r="FY27" s="84"/>
      <c r="FZ27" s="84"/>
      <c r="GA27" s="84"/>
      <c r="GB27" s="84"/>
      <c r="GC27" s="84"/>
      <c r="GD27" s="84"/>
      <c r="GE27" s="84"/>
      <c r="GF27" s="84"/>
      <c r="GG27" s="84"/>
      <c r="GH27" s="84"/>
      <c r="GI27" s="84"/>
      <c r="GJ27" s="84"/>
      <c r="GK27" s="84"/>
      <c r="GL27" s="84"/>
      <c r="GM27" s="84"/>
      <c r="GN27" s="84"/>
      <c r="GO27" s="84"/>
      <c r="GP27" s="84"/>
      <c r="GQ27" s="84"/>
      <c r="GR27" s="84"/>
      <c r="GS27" s="84"/>
      <c r="GT27" s="84"/>
      <c r="GU27" s="84"/>
      <c r="GV27" s="84"/>
      <c r="GW27" s="84"/>
      <c r="GX27" s="84"/>
      <c r="GY27" s="84"/>
      <c r="GZ27" s="84"/>
      <c r="HA27" s="84"/>
      <c r="HB27" s="84"/>
      <c r="HC27" s="84"/>
      <c r="HD27" s="84"/>
      <c r="HE27" s="84"/>
      <c r="HF27" s="84"/>
      <c r="HG27" s="84"/>
      <c r="HH27" s="84"/>
      <c r="HI27" s="84"/>
      <c r="HJ27" s="84"/>
      <c r="HK27" s="84"/>
      <c r="HL27" s="84"/>
      <c r="HM27" s="84"/>
      <c r="HN27" s="84"/>
      <c r="HO27" s="84"/>
      <c r="HP27" s="84"/>
      <c r="HQ27" s="84"/>
      <c r="HR27" s="84"/>
      <c r="HS27" s="84"/>
      <c r="HT27" s="84"/>
      <c r="HU27" s="84"/>
      <c r="HV27" s="84"/>
      <c r="HW27" s="84"/>
      <c r="HX27" s="84"/>
      <c r="HY27" s="84"/>
      <c r="HZ27" s="84"/>
      <c r="IA27" s="84"/>
      <c r="IB27" s="84"/>
      <c r="IC27" s="84"/>
      <c r="ID27" s="84"/>
      <c r="IE27" s="84"/>
      <c r="IF27" s="84"/>
      <c r="IG27" s="84"/>
      <c r="IH27" s="84"/>
      <c r="II27" s="84"/>
      <c r="IJ27" s="84"/>
      <c r="IK27" s="84"/>
      <c r="IL27" s="84"/>
      <c r="IM27" s="84"/>
      <c r="IN27" s="84"/>
      <c r="IO27" s="84"/>
      <c r="IP27" s="84"/>
      <c r="IQ27" s="84"/>
      <c r="IR27" s="84"/>
      <c r="IS27" s="84"/>
      <c r="IT27" s="84"/>
      <c r="IU27" s="84"/>
    </row>
    <row r="28" spans="1:255" s="85" customFormat="1" ht="12" customHeight="1" x14ac:dyDescent="0.25">
      <c r="A28" s="89"/>
      <c r="B28" s="90" t="s">
        <v>22</v>
      </c>
      <c r="C28" s="91"/>
      <c r="D28" s="92"/>
      <c r="E28" s="92"/>
      <c r="F28" s="93"/>
      <c r="G28" s="9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4"/>
      <c r="AM28" s="84"/>
      <c r="AN28" s="84"/>
      <c r="AO28" s="84"/>
      <c r="AP28" s="84"/>
      <c r="AQ28" s="84"/>
      <c r="AR28" s="84"/>
      <c r="AS28" s="84"/>
      <c r="AT28" s="84"/>
      <c r="AU28" s="84"/>
      <c r="AV28" s="84"/>
      <c r="AW28" s="84"/>
      <c r="AX28" s="84"/>
      <c r="AY28" s="84"/>
      <c r="AZ28" s="84"/>
      <c r="BA28" s="84"/>
      <c r="BB28" s="84"/>
      <c r="BC28" s="84"/>
      <c r="BD28" s="84"/>
      <c r="BE28" s="84"/>
      <c r="BF28" s="84"/>
      <c r="BG28" s="84"/>
      <c r="BH28" s="84"/>
      <c r="BI28" s="84"/>
      <c r="BJ28" s="84"/>
      <c r="BK28" s="84"/>
      <c r="BL28" s="84"/>
      <c r="BM28" s="84"/>
      <c r="BN28" s="84"/>
      <c r="BO28" s="84"/>
      <c r="BP28" s="84"/>
      <c r="BQ28" s="84"/>
      <c r="BR28" s="84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4"/>
      <c r="CF28" s="84"/>
      <c r="CG28" s="84"/>
      <c r="CH28" s="84"/>
      <c r="CI28" s="84"/>
      <c r="CJ28" s="84"/>
      <c r="CK28" s="84"/>
      <c r="CL28" s="84"/>
      <c r="CM28" s="84"/>
      <c r="CN28" s="84"/>
      <c r="CO28" s="84"/>
      <c r="CP28" s="84"/>
      <c r="CQ28" s="84"/>
      <c r="CR28" s="84"/>
      <c r="CS28" s="84"/>
      <c r="CT28" s="84"/>
      <c r="CU28" s="84"/>
      <c r="CV28" s="84"/>
      <c r="CW28" s="84"/>
      <c r="CX28" s="84"/>
      <c r="CY28" s="84"/>
      <c r="CZ28" s="84"/>
      <c r="DA28" s="84"/>
      <c r="DB28" s="84"/>
      <c r="DC28" s="84"/>
      <c r="DD28" s="84"/>
      <c r="DE28" s="84"/>
      <c r="DF28" s="84"/>
      <c r="DG28" s="84"/>
      <c r="DH28" s="84"/>
      <c r="DI28" s="84"/>
      <c r="DJ28" s="84"/>
      <c r="DK28" s="84"/>
      <c r="DL28" s="84"/>
      <c r="DM28" s="84"/>
      <c r="DN28" s="84"/>
      <c r="DO28" s="84"/>
      <c r="DP28" s="84"/>
      <c r="DQ28" s="84"/>
      <c r="DR28" s="84"/>
      <c r="DS28" s="84"/>
      <c r="DT28" s="84"/>
      <c r="DU28" s="84"/>
      <c r="DV28" s="84"/>
      <c r="DW28" s="84"/>
      <c r="DX28" s="84"/>
      <c r="DY28" s="84"/>
      <c r="DZ28" s="84"/>
      <c r="EA28" s="84"/>
      <c r="EB28" s="84"/>
      <c r="EC28" s="84"/>
      <c r="ED28" s="84"/>
      <c r="EE28" s="84"/>
      <c r="EF28" s="84"/>
      <c r="EG28" s="84"/>
      <c r="EH28" s="84"/>
      <c r="EI28" s="84"/>
      <c r="EJ28" s="84"/>
      <c r="EK28" s="84"/>
      <c r="EL28" s="84"/>
      <c r="EM28" s="84"/>
      <c r="EN28" s="84"/>
      <c r="EO28" s="84"/>
      <c r="EP28" s="84"/>
      <c r="EQ28" s="84"/>
      <c r="ER28" s="84"/>
      <c r="ES28" s="84"/>
      <c r="ET28" s="84"/>
      <c r="EU28" s="84"/>
      <c r="EV28" s="84"/>
      <c r="EW28" s="84"/>
      <c r="EX28" s="84"/>
      <c r="EY28" s="84"/>
      <c r="EZ28" s="84"/>
      <c r="FA28" s="84"/>
      <c r="FB28" s="84"/>
      <c r="FC28" s="84"/>
      <c r="FD28" s="84"/>
      <c r="FE28" s="84"/>
      <c r="FF28" s="84"/>
      <c r="FG28" s="84"/>
      <c r="FH28" s="84"/>
      <c r="FI28" s="84"/>
      <c r="FJ28" s="84"/>
      <c r="FK28" s="84"/>
      <c r="FL28" s="84"/>
      <c r="FM28" s="84"/>
      <c r="FN28" s="84"/>
      <c r="FO28" s="84"/>
      <c r="FP28" s="84"/>
      <c r="FQ28" s="84"/>
      <c r="FR28" s="84"/>
      <c r="FS28" s="84"/>
      <c r="FT28" s="84"/>
      <c r="FU28" s="84"/>
      <c r="FV28" s="84"/>
      <c r="FW28" s="84"/>
      <c r="FX28" s="84"/>
      <c r="FY28" s="84"/>
      <c r="FZ28" s="84"/>
      <c r="GA28" s="84"/>
      <c r="GB28" s="84"/>
      <c r="GC28" s="84"/>
      <c r="GD28" s="84"/>
      <c r="GE28" s="84"/>
      <c r="GF28" s="84"/>
      <c r="GG28" s="84"/>
      <c r="GH28" s="84"/>
      <c r="GI28" s="84"/>
      <c r="GJ28" s="84"/>
      <c r="GK28" s="84"/>
      <c r="GL28" s="84"/>
      <c r="GM28" s="84"/>
      <c r="GN28" s="84"/>
      <c r="GO28" s="84"/>
      <c r="GP28" s="84"/>
      <c r="GQ28" s="84"/>
      <c r="GR28" s="84"/>
      <c r="GS28" s="84"/>
      <c r="GT28" s="84"/>
      <c r="GU28" s="84"/>
      <c r="GV28" s="84"/>
      <c r="GW28" s="84"/>
      <c r="GX28" s="84"/>
      <c r="GY28" s="84"/>
      <c r="GZ28" s="84"/>
      <c r="HA28" s="84"/>
      <c r="HB28" s="84"/>
      <c r="HC28" s="84"/>
      <c r="HD28" s="84"/>
      <c r="HE28" s="84"/>
      <c r="HF28" s="84"/>
      <c r="HG28" s="84"/>
      <c r="HH28" s="84"/>
      <c r="HI28" s="84"/>
      <c r="HJ28" s="84"/>
      <c r="HK28" s="84"/>
      <c r="HL28" s="84"/>
      <c r="HM28" s="84"/>
      <c r="HN28" s="84"/>
      <c r="HO28" s="84"/>
      <c r="HP28" s="84"/>
      <c r="HQ28" s="84"/>
      <c r="HR28" s="84"/>
      <c r="HS28" s="84"/>
      <c r="HT28" s="84"/>
      <c r="HU28" s="84"/>
      <c r="HV28" s="84"/>
      <c r="HW28" s="84"/>
      <c r="HX28" s="84"/>
      <c r="HY28" s="84"/>
      <c r="HZ28" s="84"/>
      <c r="IA28" s="84"/>
      <c r="IB28" s="84"/>
      <c r="IC28" s="84"/>
      <c r="ID28" s="84"/>
      <c r="IE28" s="84"/>
      <c r="IF28" s="84"/>
      <c r="IG28" s="84"/>
      <c r="IH28" s="84"/>
      <c r="II28" s="84"/>
      <c r="IJ28" s="84"/>
      <c r="IK28" s="84"/>
      <c r="IL28" s="84"/>
      <c r="IM28" s="84"/>
      <c r="IN28" s="84"/>
      <c r="IO28" s="84"/>
      <c r="IP28" s="84"/>
      <c r="IQ28" s="84"/>
      <c r="IR28" s="84"/>
      <c r="IS28" s="84"/>
      <c r="IT28" s="84"/>
      <c r="IU28" s="84"/>
    </row>
    <row r="29" spans="1:255" s="85" customFormat="1" ht="24" customHeight="1" x14ac:dyDescent="0.25">
      <c r="A29" s="89"/>
      <c r="B29" s="95" t="s">
        <v>14</v>
      </c>
      <c r="C29" s="96" t="s">
        <v>15</v>
      </c>
      <c r="D29" s="96" t="s">
        <v>16</v>
      </c>
      <c r="E29" s="95" t="s">
        <v>57</v>
      </c>
      <c r="F29" s="96" t="s">
        <v>18</v>
      </c>
      <c r="G29" s="95" t="s">
        <v>19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84"/>
      <c r="BO29" s="84"/>
      <c r="BP29" s="84"/>
      <c r="BQ29" s="84"/>
      <c r="BR29" s="84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4"/>
      <c r="CF29" s="84"/>
      <c r="CG29" s="84"/>
      <c r="CH29" s="84"/>
      <c r="CI29" s="84"/>
      <c r="CJ29" s="84"/>
      <c r="CK29" s="84"/>
      <c r="CL29" s="84"/>
      <c r="CM29" s="84"/>
      <c r="CN29" s="84"/>
      <c r="CO29" s="84"/>
      <c r="CP29" s="84"/>
      <c r="CQ29" s="84"/>
      <c r="CR29" s="84"/>
      <c r="CS29" s="84"/>
      <c r="CT29" s="84"/>
      <c r="CU29" s="84"/>
      <c r="CV29" s="84"/>
      <c r="CW29" s="84"/>
      <c r="CX29" s="84"/>
      <c r="CY29" s="84"/>
      <c r="CZ29" s="84"/>
      <c r="DA29" s="84"/>
      <c r="DB29" s="84"/>
      <c r="DC29" s="84"/>
      <c r="DD29" s="84"/>
      <c r="DE29" s="84"/>
      <c r="DF29" s="84"/>
      <c r="DG29" s="84"/>
      <c r="DH29" s="84"/>
      <c r="DI29" s="84"/>
      <c r="DJ29" s="84"/>
      <c r="DK29" s="84"/>
      <c r="DL29" s="84"/>
      <c r="DM29" s="84"/>
      <c r="DN29" s="84"/>
      <c r="DO29" s="84"/>
      <c r="DP29" s="84"/>
      <c r="DQ29" s="84"/>
      <c r="DR29" s="84"/>
      <c r="DS29" s="84"/>
      <c r="DT29" s="84"/>
      <c r="DU29" s="84"/>
      <c r="DV29" s="84"/>
      <c r="DW29" s="84"/>
      <c r="DX29" s="84"/>
      <c r="DY29" s="84"/>
      <c r="DZ29" s="84"/>
      <c r="EA29" s="84"/>
      <c r="EB29" s="84"/>
      <c r="EC29" s="84"/>
      <c r="ED29" s="84"/>
      <c r="EE29" s="84"/>
      <c r="EF29" s="84"/>
      <c r="EG29" s="84"/>
      <c r="EH29" s="84"/>
      <c r="EI29" s="84"/>
      <c r="EJ29" s="84"/>
      <c r="EK29" s="84"/>
      <c r="EL29" s="84"/>
      <c r="EM29" s="84"/>
      <c r="EN29" s="84"/>
      <c r="EO29" s="84"/>
      <c r="EP29" s="84"/>
      <c r="EQ29" s="84"/>
      <c r="ER29" s="84"/>
      <c r="ES29" s="84"/>
      <c r="ET29" s="84"/>
      <c r="EU29" s="84"/>
      <c r="EV29" s="84"/>
      <c r="EW29" s="84"/>
      <c r="EX29" s="84"/>
      <c r="EY29" s="84"/>
      <c r="EZ29" s="84"/>
      <c r="FA29" s="84"/>
      <c r="FB29" s="84"/>
      <c r="FC29" s="84"/>
      <c r="FD29" s="84"/>
      <c r="FE29" s="84"/>
      <c r="FF29" s="84"/>
      <c r="FG29" s="84"/>
      <c r="FH29" s="84"/>
      <c r="FI29" s="84"/>
      <c r="FJ29" s="84"/>
      <c r="FK29" s="84"/>
      <c r="FL29" s="84"/>
      <c r="FM29" s="84"/>
      <c r="FN29" s="84"/>
      <c r="FO29" s="84"/>
      <c r="FP29" s="84"/>
      <c r="FQ29" s="84"/>
      <c r="FR29" s="84"/>
      <c r="FS29" s="84"/>
      <c r="FT29" s="84"/>
      <c r="FU29" s="84"/>
      <c r="FV29" s="84"/>
      <c r="FW29" s="84"/>
      <c r="FX29" s="84"/>
      <c r="FY29" s="84"/>
      <c r="FZ29" s="84"/>
      <c r="GA29" s="84"/>
      <c r="GB29" s="84"/>
      <c r="GC29" s="84"/>
      <c r="GD29" s="84"/>
      <c r="GE29" s="84"/>
      <c r="GF29" s="84"/>
      <c r="GG29" s="84"/>
      <c r="GH29" s="84"/>
      <c r="GI29" s="84"/>
      <c r="GJ29" s="84"/>
      <c r="GK29" s="84"/>
      <c r="GL29" s="84"/>
      <c r="GM29" s="84"/>
      <c r="GN29" s="84"/>
      <c r="GO29" s="84"/>
      <c r="GP29" s="84"/>
      <c r="GQ29" s="84"/>
      <c r="GR29" s="84"/>
      <c r="GS29" s="84"/>
      <c r="GT29" s="84"/>
      <c r="GU29" s="84"/>
      <c r="GV29" s="84"/>
      <c r="GW29" s="84"/>
      <c r="GX29" s="84"/>
      <c r="GY29" s="84"/>
      <c r="GZ29" s="84"/>
      <c r="HA29" s="84"/>
      <c r="HB29" s="84"/>
      <c r="HC29" s="84"/>
      <c r="HD29" s="84"/>
      <c r="HE29" s="84"/>
      <c r="HF29" s="84"/>
      <c r="HG29" s="84"/>
      <c r="HH29" s="84"/>
      <c r="HI29" s="84"/>
      <c r="HJ29" s="84"/>
      <c r="HK29" s="84"/>
      <c r="HL29" s="84"/>
      <c r="HM29" s="84"/>
      <c r="HN29" s="84"/>
      <c r="HO29" s="84"/>
      <c r="HP29" s="84"/>
      <c r="HQ29" s="84"/>
      <c r="HR29" s="84"/>
      <c r="HS29" s="84"/>
      <c r="HT29" s="84"/>
      <c r="HU29" s="84"/>
      <c r="HV29" s="84"/>
      <c r="HW29" s="84"/>
      <c r="HX29" s="84"/>
      <c r="HY29" s="84"/>
      <c r="HZ29" s="84"/>
      <c r="IA29" s="84"/>
      <c r="IB29" s="84"/>
      <c r="IC29" s="84"/>
      <c r="ID29" s="84"/>
      <c r="IE29" s="84"/>
      <c r="IF29" s="84"/>
      <c r="IG29" s="84"/>
      <c r="IH29" s="84"/>
      <c r="II29" s="84"/>
      <c r="IJ29" s="84"/>
      <c r="IK29" s="84"/>
      <c r="IL29" s="84"/>
      <c r="IM29" s="84"/>
      <c r="IN29" s="84"/>
      <c r="IO29" s="84"/>
      <c r="IP29" s="84"/>
      <c r="IQ29" s="84"/>
      <c r="IR29" s="84"/>
      <c r="IS29" s="84"/>
      <c r="IT29" s="84"/>
      <c r="IU29" s="84"/>
    </row>
    <row r="30" spans="1:255" ht="12" customHeight="1" x14ac:dyDescent="0.25">
      <c r="A30" s="5"/>
      <c r="B30" s="97"/>
      <c r="C30" s="98" t="s">
        <v>57</v>
      </c>
      <c r="D30" s="98" t="s">
        <v>57</v>
      </c>
      <c r="E30" s="98" t="s">
        <v>57</v>
      </c>
      <c r="F30" s="99" t="s">
        <v>57</v>
      </c>
      <c r="G30" s="100"/>
    </row>
    <row r="31" spans="1:255" s="85" customFormat="1" ht="11.25" customHeight="1" x14ac:dyDescent="0.25">
      <c r="A31" s="84"/>
      <c r="B31" s="101" t="s">
        <v>23</v>
      </c>
      <c r="C31" s="102"/>
      <c r="D31" s="102"/>
      <c r="E31" s="102"/>
      <c r="F31" s="103"/>
      <c r="G31" s="104">
        <f>SUM(G29:G29)</f>
        <v>0</v>
      </c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4"/>
      <c r="X31" s="84"/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4"/>
      <c r="BL31" s="84"/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4"/>
      <c r="CF31" s="84"/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4"/>
      <c r="CZ31" s="84"/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4"/>
      <c r="DT31" s="84"/>
      <c r="DU31" s="84"/>
      <c r="DV31" s="84"/>
      <c r="DW31" s="84"/>
      <c r="DX31" s="84"/>
      <c r="DY31" s="84"/>
      <c r="DZ31" s="84"/>
      <c r="EA31" s="84"/>
      <c r="EB31" s="84"/>
      <c r="EC31" s="84"/>
      <c r="ED31" s="84"/>
      <c r="EE31" s="84"/>
      <c r="EF31" s="84"/>
      <c r="EG31" s="84"/>
      <c r="EH31" s="84"/>
      <c r="EI31" s="84"/>
      <c r="EJ31" s="84"/>
      <c r="EK31" s="84"/>
      <c r="EL31" s="84"/>
      <c r="EM31" s="84"/>
      <c r="EN31" s="84"/>
      <c r="EO31" s="84"/>
      <c r="EP31" s="84"/>
      <c r="EQ31" s="84"/>
      <c r="ER31" s="84"/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4"/>
      <c r="FL31" s="84"/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4"/>
      <c r="GF31" s="84"/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4"/>
      <c r="GZ31" s="84"/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4"/>
      <c r="HT31" s="84"/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4"/>
      <c r="IN31" s="84"/>
      <c r="IO31" s="84"/>
      <c r="IP31" s="84"/>
      <c r="IQ31" s="84"/>
      <c r="IR31" s="84"/>
      <c r="IS31" s="84"/>
      <c r="IT31" s="84"/>
      <c r="IU31" s="84"/>
    </row>
    <row r="32" spans="1:255" s="85" customFormat="1" ht="15.75" customHeight="1" x14ac:dyDescent="0.25">
      <c r="A32" s="89"/>
      <c r="B32" s="105"/>
      <c r="C32" s="106"/>
      <c r="D32" s="106"/>
      <c r="E32" s="106"/>
      <c r="F32" s="107"/>
      <c r="G32" s="107"/>
      <c r="H32" s="84"/>
      <c r="I32" s="84"/>
      <c r="J32" s="84"/>
      <c r="K32" s="108"/>
      <c r="L32" s="84"/>
      <c r="M32" s="84"/>
      <c r="N32" s="84"/>
      <c r="O32" s="84"/>
      <c r="P32" s="84"/>
      <c r="Q32" s="84"/>
      <c r="R32" s="84"/>
      <c r="S32" s="84"/>
      <c r="T32" s="84"/>
      <c r="U32" s="84"/>
      <c r="V32" s="84"/>
      <c r="W32" s="84"/>
      <c r="X32" s="84"/>
      <c r="Y32" s="84"/>
      <c r="Z32" s="84"/>
      <c r="AA32" s="84"/>
      <c r="AB32" s="84"/>
      <c r="AC32" s="84"/>
      <c r="AD32" s="84"/>
      <c r="AE32" s="84"/>
      <c r="AF32" s="84"/>
      <c r="AG32" s="84"/>
      <c r="AH32" s="84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84"/>
      <c r="AT32" s="84"/>
      <c r="AU32" s="84"/>
      <c r="AV32" s="84"/>
      <c r="AW32" s="84"/>
      <c r="AX32" s="84"/>
      <c r="AY32" s="84"/>
      <c r="AZ32" s="84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4"/>
      <c r="BQ32" s="84"/>
      <c r="BR32" s="84"/>
      <c r="BS32" s="84"/>
      <c r="BT32" s="84"/>
      <c r="BU32" s="84"/>
      <c r="BV32" s="84"/>
      <c r="BW32" s="84"/>
      <c r="BX32" s="84"/>
      <c r="BY32" s="84"/>
      <c r="BZ32" s="84"/>
      <c r="CA32" s="84"/>
      <c r="CB32" s="84"/>
      <c r="CC32" s="84"/>
      <c r="CD32" s="84"/>
      <c r="CE32" s="84"/>
      <c r="CF32" s="84"/>
      <c r="CG32" s="84"/>
      <c r="CH32" s="84"/>
      <c r="CI32" s="84"/>
      <c r="CJ32" s="84"/>
      <c r="CK32" s="84"/>
      <c r="CL32" s="84"/>
      <c r="CM32" s="84"/>
      <c r="CN32" s="84"/>
      <c r="CO32" s="84"/>
      <c r="CP32" s="84"/>
      <c r="CQ32" s="84"/>
      <c r="CR32" s="84"/>
      <c r="CS32" s="84"/>
      <c r="CT32" s="84"/>
      <c r="CU32" s="84"/>
      <c r="CV32" s="84"/>
      <c r="CW32" s="84"/>
      <c r="CX32" s="84"/>
      <c r="CY32" s="84"/>
      <c r="CZ32" s="84"/>
      <c r="DA32" s="84"/>
      <c r="DB32" s="84"/>
      <c r="DC32" s="84"/>
      <c r="DD32" s="84"/>
      <c r="DE32" s="84"/>
      <c r="DF32" s="84"/>
      <c r="DG32" s="84"/>
      <c r="DH32" s="84"/>
      <c r="DI32" s="84"/>
      <c r="DJ32" s="84"/>
      <c r="DK32" s="84"/>
      <c r="DL32" s="84"/>
      <c r="DM32" s="84"/>
      <c r="DN32" s="84"/>
      <c r="DO32" s="84"/>
      <c r="DP32" s="84"/>
      <c r="DQ32" s="84"/>
      <c r="DR32" s="84"/>
      <c r="DS32" s="84"/>
      <c r="DT32" s="84"/>
      <c r="DU32" s="84"/>
      <c r="DV32" s="84"/>
      <c r="DW32" s="84"/>
      <c r="DX32" s="84"/>
      <c r="DY32" s="84"/>
      <c r="DZ32" s="84"/>
      <c r="EA32" s="84"/>
      <c r="EB32" s="84"/>
      <c r="EC32" s="84"/>
      <c r="ED32" s="84"/>
      <c r="EE32" s="84"/>
      <c r="EF32" s="84"/>
      <c r="EG32" s="84"/>
      <c r="EH32" s="84"/>
      <c r="EI32" s="84"/>
      <c r="EJ32" s="84"/>
      <c r="EK32" s="84"/>
      <c r="EL32" s="84"/>
      <c r="EM32" s="84"/>
      <c r="EN32" s="84"/>
      <c r="EO32" s="84"/>
      <c r="EP32" s="84"/>
      <c r="EQ32" s="84"/>
      <c r="ER32" s="84"/>
      <c r="ES32" s="84"/>
      <c r="ET32" s="84"/>
      <c r="EU32" s="84"/>
      <c r="EV32" s="84"/>
      <c r="EW32" s="84"/>
      <c r="EX32" s="84"/>
      <c r="EY32" s="84"/>
      <c r="EZ32" s="84"/>
      <c r="FA32" s="84"/>
      <c r="FB32" s="84"/>
      <c r="FC32" s="84"/>
      <c r="FD32" s="84"/>
      <c r="FE32" s="84"/>
      <c r="FF32" s="84"/>
      <c r="FG32" s="84"/>
      <c r="FH32" s="84"/>
      <c r="FI32" s="84"/>
      <c r="FJ32" s="84"/>
      <c r="FK32" s="84"/>
      <c r="FL32" s="84"/>
      <c r="FM32" s="84"/>
      <c r="FN32" s="84"/>
      <c r="FO32" s="84"/>
      <c r="FP32" s="84"/>
      <c r="FQ32" s="84"/>
      <c r="FR32" s="84"/>
      <c r="FS32" s="84"/>
      <c r="FT32" s="84"/>
      <c r="FU32" s="84"/>
      <c r="FV32" s="84"/>
      <c r="FW32" s="84"/>
      <c r="FX32" s="84"/>
      <c r="FY32" s="84"/>
      <c r="FZ32" s="84"/>
      <c r="GA32" s="84"/>
      <c r="GB32" s="84"/>
      <c r="GC32" s="84"/>
      <c r="GD32" s="84"/>
      <c r="GE32" s="84"/>
      <c r="GF32" s="84"/>
      <c r="GG32" s="84"/>
      <c r="GH32" s="84"/>
      <c r="GI32" s="84"/>
      <c r="GJ32" s="84"/>
      <c r="GK32" s="84"/>
      <c r="GL32" s="84"/>
      <c r="GM32" s="84"/>
      <c r="GN32" s="84"/>
      <c r="GO32" s="84"/>
      <c r="GP32" s="84"/>
      <c r="GQ32" s="84"/>
      <c r="GR32" s="84"/>
      <c r="GS32" s="84"/>
      <c r="GT32" s="84"/>
      <c r="GU32" s="84"/>
      <c r="GV32" s="84"/>
      <c r="GW32" s="84"/>
      <c r="GX32" s="84"/>
      <c r="GY32" s="84"/>
      <c r="GZ32" s="84"/>
      <c r="HA32" s="84"/>
      <c r="HB32" s="84"/>
      <c r="HC32" s="84"/>
      <c r="HD32" s="84"/>
      <c r="HE32" s="84"/>
      <c r="HF32" s="84"/>
      <c r="HG32" s="84"/>
      <c r="HH32" s="84"/>
      <c r="HI32" s="84"/>
      <c r="HJ32" s="84"/>
      <c r="HK32" s="84"/>
      <c r="HL32" s="84"/>
      <c r="HM32" s="84"/>
      <c r="HN32" s="84"/>
      <c r="HO32" s="84"/>
      <c r="HP32" s="84"/>
      <c r="HQ32" s="84"/>
      <c r="HR32" s="84"/>
      <c r="HS32" s="84"/>
      <c r="HT32" s="84"/>
      <c r="HU32" s="84"/>
      <c r="HV32" s="84"/>
      <c r="HW32" s="84"/>
      <c r="HX32" s="84"/>
      <c r="HY32" s="84"/>
      <c r="HZ32" s="84"/>
      <c r="IA32" s="84"/>
      <c r="IB32" s="84"/>
      <c r="IC32" s="84"/>
      <c r="ID32" s="84"/>
      <c r="IE32" s="84"/>
      <c r="IF32" s="84"/>
      <c r="IG32" s="84"/>
      <c r="IH32" s="84"/>
      <c r="II32" s="84"/>
      <c r="IJ32" s="84"/>
      <c r="IK32" s="84"/>
      <c r="IL32" s="84"/>
      <c r="IM32" s="84"/>
      <c r="IN32" s="84"/>
      <c r="IO32" s="84"/>
      <c r="IP32" s="84"/>
      <c r="IQ32" s="84"/>
      <c r="IR32" s="84"/>
      <c r="IS32" s="84"/>
      <c r="IT32" s="84"/>
      <c r="IU32" s="84"/>
    </row>
    <row r="33" spans="1:255" s="85" customFormat="1" ht="12" customHeight="1" x14ac:dyDescent="0.25">
      <c r="A33" s="89"/>
      <c r="B33" s="90" t="s">
        <v>24</v>
      </c>
      <c r="C33" s="91"/>
      <c r="D33" s="92"/>
      <c r="E33" s="92"/>
      <c r="F33" s="93"/>
      <c r="G33" s="9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4"/>
      <c r="BM33" s="84"/>
      <c r="BN33" s="84"/>
      <c r="BO33" s="84"/>
      <c r="BP33" s="84"/>
      <c r="BQ33" s="84"/>
      <c r="BR33" s="84"/>
      <c r="BS33" s="84"/>
      <c r="BT33" s="84"/>
      <c r="BU33" s="84"/>
      <c r="BV33" s="84"/>
      <c r="BW33" s="84"/>
      <c r="BX33" s="84"/>
      <c r="BY33" s="84"/>
      <c r="BZ33" s="84"/>
      <c r="CA33" s="84"/>
      <c r="CB33" s="84"/>
      <c r="CC33" s="84"/>
      <c r="CD33" s="84"/>
      <c r="CE33" s="84"/>
      <c r="CF33" s="84"/>
      <c r="CG33" s="84"/>
      <c r="CH33" s="84"/>
      <c r="CI33" s="84"/>
      <c r="CJ33" s="84"/>
      <c r="CK33" s="84"/>
      <c r="CL33" s="84"/>
      <c r="CM33" s="84"/>
      <c r="CN33" s="84"/>
      <c r="CO33" s="84"/>
      <c r="CP33" s="84"/>
      <c r="CQ33" s="84"/>
      <c r="CR33" s="84"/>
      <c r="CS33" s="84"/>
      <c r="CT33" s="84"/>
      <c r="CU33" s="84"/>
      <c r="CV33" s="84"/>
      <c r="CW33" s="84"/>
      <c r="CX33" s="84"/>
      <c r="CY33" s="84"/>
      <c r="CZ33" s="84"/>
      <c r="DA33" s="84"/>
      <c r="DB33" s="84"/>
      <c r="DC33" s="84"/>
      <c r="DD33" s="84"/>
      <c r="DE33" s="84"/>
      <c r="DF33" s="84"/>
      <c r="DG33" s="84"/>
      <c r="DH33" s="84"/>
      <c r="DI33" s="84"/>
      <c r="DJ33" s="84"/>
      <c r="DK33" s="84"/>
      <c r="DL33" s="84"/>
      <c r="DM33" s="84"/>
      <c r="DN33" s="84"/>
      <c r="DO33" s="84"/>
      <c r="DP33" s="84"/>
      <c r="DQ33" s="84"/>
      <c r="DR33" s="84"/>
      <c r="DS33" s="84"/>
      <c r="DT33" s="84"/>
      <c r="DU33" s="84"/>
      <c r="DV33" s="84"/>
      <c r="DW33" s="84"/>
      <c r="DX33" s="84"/>
      <c r="DY33" s="84"/>
      <c r="DZ33" s="84"/>
      <c r="EA33" s="84"/>
      <c r="EB33" s="84"/>
      <c r="EC33" s="84"/>
      <c r="ED33" s="84"/>
      <c r="EE33" s="84"/>
      <c r="EF33" s="84"/>
      <c r="EG33" s="84"/>
      <c r="EH33" s="84"/>
      <c r="EI33" s="84"/>
      <c r="EJ33" s="84"/>
      <c r="EK33" s="84"/>
      <c r="EL33" s="84"/>
      <c r="EM33" s="84"/>
      <c r="EN33" s="84"/>
      <c r="EO33" s="84"/>
      <c r="EP33" s="84"/>
      <c r="EQ33" s="84"/>
      <c r="ER33" s="84"/>
      <c r="ES33" s="84"/>
      <c r="ET33" s="84"/>
      <c r="EU33" s="84"/>
      <c r="EV33" s="84"/>
      <c r="EW33" s="84"/>
      <c r="EX33" s="84"/>
      <c r="EY33" s="84"/>
      <c r="EZ33" s="84"/>
      <c r="FA33" s="84"/>
      <c r="FB33" s="84"/>
      <c r="FC33" s="84"/>
      <c r="FD33" s="84"/>
      <c r="FE33" s="84"/>
      <c r="FF33" s="84"/>
      <c r="FG33" s="84"/>
      <c r="FH33" s="84"/>
      <c r="FI33" s="84"/>
      <c r="FJ33" s="84"/>
      <c r="FK33" s="84"/>
      <c r="FL33" s="84"/>
      <c r="FM33" s="84"/>
      <c r="FN33" s="84"/>
      <c r="FO33" s="84"/>
      <c r="FP33" s="84"/>
      <c r="FQ33" s="84"/>
      <c r="FR33" s="84"/>
      <c r="FS33" s="84"/>
      <c r="FT33" s="84"/>
      <c r="FU33" s="84"/>
      <c r="FV33" s="84"/>
      <c r="FW33" s="84"/>
      <c r="FX33" s="84"/>
      <c r="FY33" s="84"/>
      <c r="FZ33" s="84"/>
      <c r="GA33" s="84"/>
      <c r="GB33" s="84"/>
      <c r="GC33" s="84"/>
      <c r="GD33" s="84"/>
      <c r="GE33" s="84"/>
      <c r="GF33" s="84"/>
      <c r="GG33" s="84"/>
      <c r="GH33" s="84"/>
      <c r="GI33" s="84"/>
      <c r="GJ33" s="84"/>
      <c r="GK33" s="84"/>
      <c r="GL33" s="84"/>
      <c r="GM33" s="84"/>
      <c r="GN33" s="84"/>
      <c r="GO33" s="84"/>
      <c r="GP33" s="84"/>
      <c r="GQ33" s="84"/>
      <c r="GR33" s="84"/>
      <c r="GS33" s="84"/>
      <c r="GT33" s="84"/>
      <c r="GU33" s="84"/>
      <c r="GV33" s="84"/>
      <c r="GW33" s="84"/>
      <c r="GX33" s="84"/>
      <c r="GY33" s="84"/>
      <c r="GZ33" s="84"/>
      <c r="HA33" s="84"/>
      <c r="HB33" s="84"/>
      <c r="HC33" s="84"/>
      <c r="HD33" s="84"/>
      <c r="HE33" s="84"/>
      <c r="HF33" s="84"/>
      <c r="HG33" s="84"/>
      <c r="HH33" s="84"/>
      <c r="HI33" s="84"/>
      <c r="HJ33" s="84"/>
      <c r="HK33" s="84"/>
      <c r="HL33" s="84"/>
      <c r="HM33" s="84"/>
      <c r="HN33" s="84"/>
      <c r="HO33" s="84"/>
      <c r="HP33" s="84"/>
      <c r="HQ33" s="84"/>
      <c r="HR33" s="84"/>
      <c r="HS33" s="84"/>
      <c r="HT33" s="84"/>
      <c r="HU33" s="84"/>
      <c r="HV33" s="84"/>
      <c r="HW33" s="84"/>
      <c r="HX33" s="84"/>
      <c r="HY33" s="84"/>
      <c r="HZ33" s="84"/>
      <c r="IA33" s="84"/>
      <c r="IB33" s="84"/>
      <c r="IC33" s="84"/>
      <c r="ID33" s="84"/>
      <c r="IE33" s="84"/>
      <c r="IF33" s="84"/>
      <c r="IG33" s="84"/>
      <c r="IH33" s="84"/>
      <c r="II33" s="84"/>
      <c r="IJ33" s="84"/>
      <c r="IK33" s="84"/>
      <c r="IL33" s="84"/>
      <c r="IM33" s="84"/>
      <c r="IN33" s="84"/>
      <c r="IO33" s="84"/>
      <c r="IP33" s="84"/>
      <c r="IQ33" s="84"/>
      <c r="IR33" s="84"/>
      <c r="IS33" s="84"/>
      <c r="IT33" s="84"/>
      <c r="IU33" s="84"/>
    </row>
    <row r="34" spans="1:255" s="85" customFormat="1" ht="24" customHeight="1" x14ac:dyDescent="0.25">
      <c r="A34" s="89"/>
      <c r="B34" s="95" t="s">
        <v>14</v>
      </c>
      <c r="C34" s="96" t="s">
        <v>15</v>
      </c>
      <c r="D34" s="96" t="s">
        <v>16</v>
      </c>
      <c r="E34" s="95" t="s">
        <v>17</v>
      </c>
      <c r="F34" s="96" t="s">
        <v>18</v>
      </c>
      <c r="G34" s="95" t="s">
        <v>19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84"/>
      <c r="AG34" s="84"/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84"/>
      <c r="AV34" s="84"/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4"/>
      <c r="BR34" s="84"/>
      <c r="BS34" s="84"/>
      <c r="BT34" s="84"/>
      <c r="BU34" s="84"/>
      <c r="BV34" s="84"/>
      <c r="BW34" s="84"/>
      <c r="BX34" s="84"/>
      <c r="BY34" s="84"/>
      <c r="BZ34" s="84"/>
      <c r="CA34" s="84"/>
      <c r="CB34" s="84"/>
      <c r="CC34" s="84"/>
      <c r="CD34" s="84"/>
      <c r="CE34" s="84"/>
      <c r="CF34" s="84"/>
      <c r="CG34" s="84"/>
      <c r="CH34" s="84"/>
      <c r="CI34" s="84"/>
      <c r="CJ34" s="84"/>
      <c r="CK34" s="84"/>
      <c r="CL34" s="84"/>
      <c r="CM34" s="84"/>
      <c r="CN34" s="84"/>
      <c r="CO34" s="84"/>
      <c r="CP34" s="84"/>
      <c r="CQ34" s="84"/>
      <c r="CR34" s="84"/>
      <c r="CS34" s="84"/>
      <c r="CT34" s="84"/>
      <c r="CU34" s="84"/>
      <c r="CV34" s="84"/>
      <c r="CW34" s="84"/>
      <c r="CX34" s="84"/>
      <c r="CY34" s="84"/>
      <c r="CZ34" s="84"/>
      <c r="DA34" s="84"/>
      <c r="DB34" s="84"/>
      <c r="DC34" s="84"/>
      <c r="DD34" s="84"/>
      <c r="DE34" s="84"/>
      <c r="DF34" s="84"/>
      <c r="DG34" s="84"/>
      <c r="DH34" s="84"/>
      <c r="DI34" s="84"/>
      <c r="DJ34" s="84"/>
      <c r="DK34" s="84"/>
      <c r="DL34" s="84"/>
      <c r="DM34" s="84"/>
      <c r="DN34" s="84"/>
      <c r="DO34" s="84"/>
      <c r="DP34" s="84"/>
      <c r="DQ34" s="84"/>
      <c r="DR34" s="84"/>
      <c r="DS34" s="84"/>
      <c r="DT34" s="84"/>
      <c r="DU34" s="84"/>
      <c r="DV34" s="84"/>
      <c r="DW34" s="84"/>
      <c r="DX34" s="84"/>
      <c r="DY34" s="84"/>
      <c r="DZ34" s="84"/>
      <c r="EA34" s="84"/>
      <c r="EB34" s="84"/>
      <c r="EC34" s="84"/>
      <c r="ED34" s="84"/>
      <c r="EE34" s="84"/>
      <c r="EF34" s="84"/>
      <c r="EG34" s="84"/>
      <c r="EH34" s="84"/>
      <c r="EI34" s="84"/>
      <c r="EJ34" s="84"/>
      <c r="EK34" s="84"/>
      <c r="EL34" s="84"/>
      <c r="EM34" s="84"/>
      <c r="EN34" s="84"/>
      <c r="EO34" s="84"/>
      <c r="EP34" s="84"/>
      <c r="EQ34" s="84"/>
      <c r="ER34" s="84"/>
      <c r="ES34" s="84"/>
      <c r="ET34" s="84"/>
      <c r="EU34" s="84"/>
      <c r="EV34" s="84"/>
      <c r="EW34" s="84"/>
      <c r="EX34" s="84"/>
      <c r="EY34" s="84"/>
      <c r="EZ34" s="84"/>
      <c r="FA34" s="84"/>
      <c r="FB34" s="84"/>
      <c r="FC34" s="84"/>
      <c r="FD34" s="84"/>
      <c r="FE34" s="84"/>
      <c r="FF34" s="84"/>
      <c r="FG34" s="84"/>
      <c r="FH34" s="84"/>
      <c r="FI34" s="84"/>
      <c r="FJ34" s="84"/>
      <c r="FK34" s="84"/>
      <c r="FL34" s="84"/>
      <c r="FM34" s="84"/>
      <c r="FN34" s="84"/>
      <c r="FO34" s="84"/>
      <c r="FP34" s="84"/>
      <c r="FQ34" s="84"/>
      <c r="FR34" s="84"/>
      <c r="FS34" s="84"/>
      <c r="FT34" s="84"/>
      <c r="FU34" s="84"/>
      <c r="FV34" s="84"/>
      <c r="FW34" s="84"/>
      <c r="FX34" s="84"/>
      <c r="FY34" s="84"/>
      <c r="FZ34" s="84"/>
      <c r="GA34" s="84"/>
      <c r="GB34" s="84"/>
      <c r="GC34" s="84"/>
      <c r="GD34" s="84"/>
      <c r="GE34" s="84"/>
      <c r="GF34" s="84"/>
      <c r="GG34" s="84"/>
      <c r="GH34" s="84"/>
      <c r="GI34" s="84"/>
      <c r="GJ34" s="84"/>
      <c r="GK34" s="84"/>
      <c r="GL34" s="84"/>
      <c r="GM34" s="84"/>
      <c r="GN34" s="84"/>
      <c r="GO34" s="84"/>
      <c r="GP34" s="84"/>
      <c r="GQ34" s="84"/>
      <c r="GR34" s="84"/>
      <c r="GS34" s="84"/>
      <c r="GT34" s="84"/>
      <c r="GU34" s="84"/>
      <c r="GV34" s="84"/>
      <c r="GW34" s="84"/>
      <c r="GX34" s="84"/>
      <c r="GY34" s="84"/>
      <c r="GZ34" s="84"/>
      <c r="HA34" s="84"/>
      <c r="HB34" s="84"/>
      <c r="HC34" s="84"/>
      <c r="HD34" s="84"/>
      <c r="HE34" s="84"/>
      <c r="HF34" s="84"/>
      <c r="HG34" s="84"/>
      <c r="HH34" s="84"/>
      <c r="HI34" s="84"/>
      <c r="HJ34" s="84"/>
      <c r="HK34" s="84"/>
      <c r="HL34" s="84"/>
      <c r="HM34" s="84"/>
      <c r="HN34" s="84"/>
      <c r="HO34" s="84"/>
      <c r="HP34" s="84"/>
      <c r="HQ34" s="84"/>
      <c r="HR34" s="84"/>
      <c r="HS34" s="84"/>
      <c r="HT34" s="84"/>
      <c r="HU34" s="84"/>
      <c r="HV34" s="84"/>
      <c r="HW34" s="84"/>
      <c r="HX34" s="84"/>
      <c r="HY34" s="84"/>
      <c r="HZ34" s="84"/>
      <c r="IA34" s="84"/>
      <c r="IB34" s="84"/>
      <c r="IC34" s="84"/>
      <c r="ID34" s="84"/>
      <c r="IE34" s="84"/>
      <c r="IF34" s="84"/>
      <c r="IG34" s="84"/>
      <c r="IH34" s="84"/>
      <c r="II34" s="84"/>
      <c r="IJ34" s="84"/>
      <c r="IK34" s="84"/>
      <c r="IL34" s="84"/>
      <c r="IM34" s="84"/>
      <c r="IN34" s="84"/>
      <c r="IO34" s="84"/>
      <c r="IP34" s="84"/>
      <c r="IQ34" s="84"/>
      <c r="IR34" s="84"/>
      <c r="IS34" s="84"/>
      <c r="IT34" s="84"/>
      <c r="IU34" s="84"/>
    </row>
    <row r="35" spans="1:255" ht="12" customHeight="1" x14ac:dyDescent="0.25">
      <c r="A35" s="5"/>
      <c r="B35" s="97" t="s">
        <v>72</v>
      </c>
      <c r="C35" s="98" t="s">
        <v>25</v>
      </c>
      <c r="D35" s="98">
        <v>1</v>
      </c>
      <c r="E35" s="98" t="s">
        <v>71</v>
      </c>
      <c r="F35" s="99">
        <v>70000</v>
      </c>
      <c r="G35" s="100">
        <f>D35*F35</f>
        <v>70000</v>
      </c>
    </row>
    <row r="36" spans="1:255" ht="12" customHeight="1" x14ac:dyDescent="0.25">
      <c r="A36" s="5"/>
      <c r="B36" s="97" t="s">
        <v>68</v>
      </c>
      <c r="C36" s="98" t="s">
        <v>25</v>
      </c>
      <c r="D36" s="98">
        <v>1</v>
      </c>
      <c r="E36" s="98" t="s">
        <v>69</v>
      </c>
      <c r="F36" s="99">
        <v>75000</v>
      </c>
      <c r="G36" s="100">
        <f t="shared" ref="G36:G41" si="1">D36*F36</f>
        <v>75000</v>
      </c>
    </row>
    <row r="37" spans="1:255" ht="12" customHeight="1" x14ac:dyDescent="0.25">
      <c r="A37" s="5"/>
      <c r="B37" s="97" t="s">
        <v>96</v>
      </c>
      <c r="C37" s="98" t="s">
        <v>25</v>
      </c>
      <c r="D37" s="98">
        <v>0.33</v>
      </c>
      <c r="E37" s="98" t="s">
        <v>73</v>
      </c>
      <c r="F37" s="99">
        <v>110000</v>
      </c>
      <c r="G37" s="100">
        <f t="shared" si="1"/>
        <v>36300</v>
      </c>
    </row>
    <row r="38" spans="1:255" ht="12" customHeight="1" x14ac:dyDescent="0.25">
      <c r="A38" s="5"/>
      <c r="B38" s="97" t="s">
        <v>97</v>
      </c>
      <c r="C38" s="98" t="s">
        <v>25</v>
      </c>
      <c r="D38" s="98">
        <v>0.33</v>
      </c>
      <c r="E38" s="98" t="s">
        <v>74</v>
      </c>
      <c r="F38" s="99">
        <v>85000</v>
      </c>
      <c r="G38" s="100">
        <f t="shared" si="1"/>
        <v>28050</v>
      </c>
    </row>
    <row r="39" spans="1:255" ht="12" customHeight="1" x14ac:dyDescent="0.25">
      <c r="A39" s="5"/>
      <c r="B39" s="97" t="s">
        <v>98</v>
      </c>
      <c r="C39" s="98" t="s">
        <v>25</v>
      </c>
      <c r="D39" s="98">
        <v>6</v>
      </c>
      <c r="E39" s="98" t="s">
        <v>63</v>
      </c>
      <c r="F39" s="99">
        <v>45000</v>
      </c>
      <c r="G39" s="100">
        <f t="shared" si="1"/>
        <v>270000</v>
      </c>
    </row>
    <row r="40" spans="1:255" ht="12" customHeight="1" x14ac:dyDescent="0.25">
      <c r="A40" s="5"/>
      <c r="B40" s="97" t="s">
        <v>75</v>
      </c>
      <c r="C40" s="98" t="s">
        <v>25</v>
      </c>
      <c r="D40" s="98">
        <v>10</v>
      </c>
      <c r="E40" s="98" t="s">
        <v>69</v>
      </c>
      <c r="F40" s="99">
        <v>45000</v>
      </c>
      <c r="G40" s="100">
        <f t="shared" si="1"/>
        <v>450000</v>
      </c>
    </row>
    <row r="41" spans="1:255" ht="12" customHeight="1" x14ac:dyDescent="0.25">
      <c r="A41" s="5"/>
      <c r="B41" s="97" t="s">
        <v>59</v>
      </c>
      <c r="C41" s="98" t="s">
        <v>25</v>
      </c>
      <c r="D41" s="98">
        <v>1</v>
      </c>
      <c r="E41" s="98" t="s">
        <v>69</v>
      </c>
      <c r="F41" s="99">
        <v>90000</v>
      </c>
      <c r="G41" s="100">
        <f t="shared" si="1"/>
        <v>90000</v>
      </c>
    </row>
    <row r="42" spans="1:255" s="85" customFormat="1" ht="11.25" customHeight="1" x14ac:dyDescent="0.25">
      <c r="A42" s="84"/>
      <c r="B42" s="101" t="s">
        <v>26</v>
      </c>
      <c r="C42" s="102"/>
      <c r="D42" s="102"/>
      <c r="E42" s="102"/>
      <c r="F42" s="103"/>
      <c r="G42" s="104">
        <f>SUM(G35:G41)</f>
        <v>1019350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4"/>
      <c r="BQ42" s="84"/>
      <c r="BR42" s="84"/>
      <c r="BS42" s="84"/>
      <c r="BT42" s="84"/>
      <c r="BU42" s="84"/>
      <c r="BV42" s="84"/>
      <c r="BW42" s="84"/>
      <c r="BX42" s="84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  <c r="EF42" s="84"/>
      <c r="EG42" s="84"/>
      <c r="EH42" s="84"/>
      <c r="EI42" s="84"/>
      <c r="EJ42" s="84"/>
      <c r="EK42" s="84"/>
      <c r="EL42" s="84"/>
      <c r="EM42" s="84"/>
      <c r="EN42" s="84"/>
      <c r="EO42" s="84"/>
      <c r="EP42" s="84"/>
      <c r="EQ42" s="84"/>
      <c r="ER42" s="84"/>
      <c r="ES42" s="84"/>
      <c r="ET42" s="84"/>
      <c r="EU42" s="84"/>
      <c r="EV42" s="84"/>
      <c r="EW42" s="84"/>
      <c r="EX42" s="84"/>
      <c r="EY42" s="84"/>
      <c r="EZ42" s="84"/>
      <c r="FA42" s="84"/>
      <c r="FB42" s="84"/>
      <c r="FC42" s="84"/>
      <c r="FD42" s="84"/>
      <c r="FE42" s="84"/>
      <c r="FF42" s="84"/>
      <c r="FG42" s="84"/>
      <c r="FH42" s="84"/>
      <c r="FI42" s="84"/>
      <c r="FJ42" s="84"/>
      <c r="FK42" s="84"/>
      <c r="FL42" s="84"/>
      <c r="FM42" s="84"/>
      <c r="FN42" s="84"/>
      <c r="FO42" s="84"/>
      <c r="FP42" s="84"/>
      <c r="FQ42" s="84"/>
      <c r="FR42" s="84"/>
      <c r="FS42" s="84"/>
      <c r="FT42" s="84"/>
      <c r="FU42" s="84"/>
      <c r="FV42" s="84"/>
      <c r="FW42" s="84"/>
      <c r="FX42" s="84"/>
      <c r="FY42" s="84"/>
      <c r="FZ42" s="84"/>
      <c r="GA42" s="84"/>
      <c r="GB42" s="84"/>
      <c r="GC42" s="84"/>
      <c r="GD42" s="84"/>
      <c r="GE42" s="84"/>
      <c r="GF42" s="84"/>
      <c r="GG42" s="84"/>
      <c r="GH42" s="84"/>
      <c r="GI42" s="84"/>
      <c r="GJ42" s="84"/>
      <c r="GK42" s="84"/>
      <c r="GL42" s="84"/>
      <c r="GM42" s="84"/>
      <c r="GN42" s="84"/>
      <c r="GO42" s="84"/>
      <c r="GP42" s="84"/>
      <c r="GQ42" s="84"/>
      <c r="GR42" s="84"/>
      <c r="GS42" s="84"/>
      <c r="GT42" s="84"/>
      <c r="GU42" s="84"/>
      <c r="GV42" s="84"/>
      <c r="GW42" s="84"/>
      <c r="GX42" s="84"/>
      <c r="GY42" s="84"/>
      <c r="GZ42" s="84"/>
      <c r="HA42" s="84"/>
      <c r="HB42" s="84"/>
      <c r="HC42" s="84"/>
      <c r="HD42" s="84"/>
      <c r="HE42" s="84"/>
      <c r="HF42" s="84"/>
      <c r="HG42" s="84"/>
      <c r="HH42" s="84"/>
      <c r="HI42" s="84"/>
      <c r="HJ42" s="84"/>
      <c r="HK42" s="84"/>
      <c r="HL42" s="84"/>
      <c r="HM42" s="84"/>
      <c r="HN42" s="84"/>
      <c r="HO42" s="84"/>
      <c r="HP42" s="84"/>
      <c r="HQ42" s="84"/>
      <c r="HR42" s="84"/>
      <c r="HS42" s="84"/>
      <c r="HT42" s="84"/>
      <c r="HU42" s="84"/>
      <c r="HV42" s="84"/>
      <c r="HW42" s="84"/>
      <c r="HX42" s="84"/>
      <c r="HY42" s="84"/>
      <c r="HZ42" s="84"/>
      <c r="IA42" s="84"/>
      <c r="IB42" s="84"/>
      <c r="IC42" s="84"/>
      <c r="ID42" s="84"/>
      <c r="IE42" s="84"/>
      <c r="IF42" s="84"/>
      <c r="IG42" s="84"/>
      <c r="IH42" s="84"/>
      <c r="II42" s="84"/>
      <c r="IJ42" s="84"/>
      <c r="IK42" s="84"/>
      <c r="IL42" s="84"/>
      <c r="IM42" s="84"/>
      <c r="IN42" s="84"/>
      <c r="IO42" s="84"/>
      <c r="IP42" s="84"/>
      <c r="IQ42" s="84"/>
      <c r="IR42" s="84"/>
      <c r="IS42" s="84"/>
      <c r="IT42" s="84"/>
      <c r="IU42" s="84"/>
    </row>
    <row r="43" spans="1:255" s="85" customFormat="1" ht="12" customHeight="1" x14ac:dyDescent="0.25">
      <c r="A43" s="109"/>
      <c r="B43" s="105"/>
      <c r="C43" s="106"/>
      <c r="D43" s="106"/>
      <c r="E43" s="106"/>
      <c r="F43" s="107"/>
      <c r="G43" s="107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4"/>
      <c r="V43" s="84"/>
      <c r="W43" s="84"/>
      <c r="X43" s="84"/>
      <c r="Y43" s="84"/>
      <c r="Z43" s="84"/>
      <c r="AA43" s="84"/>
      <c r="AB43" s="84"/>
      <c r="AC43" s="84"/>
      <c r="AD43" s="84"/>
      <c r="AE43" s="84"/>
      <c r="AF43" s="84"/>
      <c r="AG43" s="84"/>
      <c r="AH43" s="84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84"/>
      <c r="AT43" s="84"/>
      <c r="AU43" s="84"/>
      <c r="AV43" s="84"/>
      <c r="AW43" s="84"/>
      <c r="AX43" s="84"/>
      <c r="AY43" s="84"/>
      <c r="AZ43" s="84"/>
      <c r="BA43" s="84"/>
      <c r="BB43" s="84"/>
      <c r="BC43" s="84"/>
      <c r="BD43" s="84"/>
      <c r="BE43" s="84"/>
      <c r="BF43" s="84"/>
      <c r="BG43" s="84"/>
      <c r="BH43" s="84"/>
      <c r="BI43" s="84"/>
      <c r="BJ43" s="84"/>
      <c r="BK43" s="84"/>
      <c r="BL43" s="84"/>
      <c r="BM43" s="84"/>
      <c r="BN43" s="84"/>
      <c r="BO43" s="84"/>
      <c r="BP43" s="84"/>
      <c r="BQ43" s="84"/>
      <c r="BR43" s="84"/>
      <c r="BS43" s="84"/>
      <c r="BT43" s="84"/>
      <c r="BU43" s="84"/>
      <c r="BV43" s="84"/>
      <c r="BW43" s="84"/>
      <c r="BX43" s="84"/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  <c r="EF43" s="84"/>
      <c r="EG43" s="84"/>
      <c r="EH43" s="84"/>
      <c r="EI43" s="84"/>
      <c r="EJ43" s="84"/>
      <c r="EK43" s="84"/>
      <c r="EL43" s="84"/>
      <c r="EM43" s="84"/>
      <c r="EN43" s="84"/>
      <c r="EO43" s="84"/>
      <c r="EP43" s="84"/>
      <c r="EQ43" s="84"/>
      <c r="ER43" s="84"/>
      <c r="ES43" s="84"/>
      <c r="ET43" s="84"/>
      <c r="EU43" s="84"/>
      <c r="EV43" s="84"/>
      <c r="EW43" s="84"/>
      <c r="EX43" s="84"/>
      <c r="EY43" s="84"/>
      <c r="EZ43" s="84"/>
      <c r="FA43" s="84"/>
      <c r="FB43" s="84"/>
      <c r="FC43" s="84"/>
      <c r="FD43" s="84"/>
      <c r="FE43" s="84"/>
      <c r="FF43" s="84"/>
      <c r="FG43" s="84"/>
      <c r="FH43" s="84"/>
      <c r="FI43" s="84"/>
      <c r="FJ43" s="84"/>
      <c r="FK43" s="84"/>
      <c r="FL43" s="84"/>
      <c r="FM43" s="84"/>
      <c r="FN43" s="84"/>
      <c r="FO43" s="84"/>
      <c r="FP43" s="84"/>
      <c r="FQ43" s="84"/>
      <c r="FR43" s="84"/>
      <c r="FS43" s="84"/>
      <c r="FT43" s="84"/>
      <c r="FU43" s="84"/>
      <c r="FV43" s="84"/>
      <c r="FW43" s="84"/>
      <c r="FX43" s="84"/>
      <c r="FY43" s="84"/>
      <c r="FZ43" s="84"/>
      <c r="GA43" s="84"/>
      <c r="GB43" s="84"/>
      <c r="GC43" s="84"/>
      <c r="GD43" s="84"/>
      <c r="GE43" s="84"/>
      <c r="GF43" s="84"/>
      <c r="GG43" s="84"/>
      <c r="GH43" s="84"/>
      <c r="GI43" s="84"/>
      <c r="GJ43" s="84"/>
      <c r="GK43" s="84"/>
      <c r="GL43" s="84"/>
      <c r="GM43" s="84"/>
      <c r="GN43" s="84"/>
      <c r="GO43" s="84"/>
      <c r="GP43" s="84"/>
      <c r="GQ43" s="84"/>
      <c r="GR43" s="84"/>
      <c r="GS43" s="84"/>
      <c r="GT43" s="84"/>
      <c r="GU43" s="84"/>
      <c r="GV43" s="84"/>
      <c r="GW43" s="84"/>
      <c r="GX43" s="84"/>
      <c r="GY43" s="84"/>
      <c r="GZ43" s="84"/>
      <c r="HA43" s="84"/>
      <c r="HB43" s="84"/>
      <c r="HC43" s="84"/>
      <c r="HD43" s="84"/>
      <c r="HE43" s="84"/>
      <c r="HF43" s="84"/>
      <c r="HG43" s="84"/>
      <c r="HH43" s="84"/>
      <c r="HI43" s="84"/>
      <c r="HJ43" s="84"/>
      <c r="HK43" s="84"/>
      <c r="HL43" s="84"/>
      <c r="HM43" s="84"/>
      <c r="HN43" s="84"/>
      <c r="HO43" s="84"/>
      <c r="HP43" s="84"/>
      <c r="HQ43" s="84"/>
      <c r="HR43" s="84"/>
      <c r="HS43" s="84"/>
      <c r="HT43" s="84"/>
      <c r="HU43" s="84"/>
      <c r="HV43" s="84"/>
      <c r="HW43" s="84"/>
      <c r="HX43" s="84"/>
      <c r="HY43" s="84"/>
      <c r="HZ43" s="84"/>
      <c r="IA43" s="84"/>
      <c r="IB43" s="84"/>
      <c r="IC43" s="84"/>
      <c r="ID43" s="84"/>
      <c r="IE43" s="84"/>
      <c r="IF43" s="84"/>
      <c r="IG43" s="84"/>
      <c r="IH43" s="84"/>
      <c r="II43" s="84"/>
      <c r="IJ43" s="84"/>
      <c r="IK43" s="84"/>
      <c r="IL43" s="84"/>
      <c r="IM43" s="84"/>
      <c r="IN43" s="84"/>
      <c r="IO43" s="84"/>
      <c r="IP43" s="84"/>
      <c r="IQ43" s="84"/>
      <c r="IR43" s="84"/>
      <c r="IS43" s="84"/>
      <c r="IT43" s="84"/>
      <c r="IU43" s="84"/>
    </row>
    <row r="44" spans="1:255" s="85" customFormat="1" ht="12" customHeight="1" x14ac:dyDescent="0.25">
      <c r="A44" s="89"/>
      <c r="B44" s="90" t="s">
        <v>27</v>
      </c>
      <c r="C44" s="91"/>
      <c r="D44" s="92"/>
      <c r="E44" s="92"/>
      <c r="F44" s="93"/>
      <c r="G44" s="9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84"/>
      <c r="X44" s="84"/>
      <c r="Y44" s="84"/>
      <c r="Z44" s="84"/>
      <c r="AA44" s="84"/>
      <c r="AB44" s="84"/>
      <c r="AC44" s="84"/>
      <c r="AD44" s="84"/>
      <c r="AE44" s="84"/>
      <c r="AF44" s="84"/>
      <c r="AG44" s="84"/>
      <c r="AH44" s="84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84"/>
      <c r="BC44" s="84"/>
      <c r="BD44" s="84"/>
      <c r="BE44" s="84"/>
      <c r="BF44" s="84"/>
      <c r="BG44" s="84"/>
      <c r="BH44" s="84"/>
      <c r="BI44" s="84"/>
      <c r="BJ44" s="84"/>
      <c r="BK44" s="84"/>
      <c r="BL44" s="84"/>
      <c r="BM44" s="84"/>
      <c r="BN44" s="84"/>
      <c r="BO44" s="84"/>
      <c r="BP44" s="84"/>
      <c r="BQ44" s="84"/>
      <c r="BR44" s="84"/>
      <c r="BS44" s="84"/>
      <c r="BT44" s="84"/>
      <c r="BU44" s="84"/>
      <c r="BV44" s="84"/>
      <c r="BW44" s="84"/>
      <c r="BX44" s="84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  <c r="EF44" s="84"/>
      <c r="EG44" s="84"/>
      <c r="EH44" s="84"/>
      <c r="EI44" s="84"/>
      <c r="EJ44" s="84"/>
      <c r="EK44" s="84"/>
      <c r="EL44" s="84"/>
      <c r="EM44" s="84"/>
      <c r="EN44" s="84"/>
      <c r="EO44" s="84"/>
      <c r="EP44" s="84"/>
      <c r="EQ44" s="84"/>
      <c r="ER44" s="84"/>
      <c r="ES44" s="84"/>
      <c r="ET44" s="84"/>
      <c r="EU44" s="84"/>
      <c r="EV44" s="84"/>
      <c r="EW44" s="84"/>
      <c r="EX44" s="84"/>
      <c r="EY44" s="84"/>
      <c r="EZ44" s="84"/>
      <c r="FA44" s="84"/>
      <c r="FB44" s="84"/>
      <c r="FC44" s="84"/>
      <c r="FD44" s="84"/>
      <c r="FE44" s="84"/>
      <c r="FF44" s="84"/>
      <c r="FG44" s="84"/>
      <c r="FH44" s="84"/>
      <c r="FI44" s="84"/>
      <c r="FJ44" s="84"/>
      <c r="FK44" s="84"/>
      <c r="FL44" s="84"/>
      <c r="FM44" s="84"/>
      <c r="FN44" s="84"/>
      <c r="FO44" s="84"/>
      <c r="FP44" s="84"/>
      <c r="FQ44" s="84"/>
      <c r="FR44" s="84"/>
      <c r="FS44" s="84"/>
      <c r="FT44" s="84"/>
      <c r="FU44" s="84"/>
      <c r="FV44" s="84"/>
      <c r="FW44" s="84"/>
      <c r="FX44" s="84"/>
      <c r="FY44" s="84"/>
      <c r="FZ44" s="84"/>
      <c r="GA44" s="84"/>
      <c r="GB44" s="84"/>
      <c r="GC44" s="84"/>
      <c r="GD44" s="84"/>
      <c r="GE44" s="84"/>
      <c r="GF44" s="84"/>
      <c r="GG44" s="84"/>
      <c r="GH44" s="84"/>
      <c r="GI44" s="84"/>
      <c r="GJ44" s="84"/>
      <c r="GK44" s="84"/>
      <c r="GL44" s="84"/>
      <c r="GM44" s="84"/>
      <c r="GN44" s="84"/>
      <c r="GO44" s="84"/>
      <c r="GP44" s="84"/>
      <c r="GQ44" s="84"/>
      <c r="GR44" s="84"/>
      <c r="GS44" s="84"/>
      <c r="GT44" s="84"/>
      <c r="GU44" s="84"/>
      <c r="GV44" s="84"/>
      <c r="GW44" s="84"/>
      <c r="GX44" s="84"/>
      <c r="GY44" s="84"/>
      <c r="GZ44" s="84"/>
      <c r="HA44" s="84"/>
      <c r="HB44" s="84"/>
      <c r="HC44" s="84"/>
      <c r="HD44" s="84"/>
      <c r="HE44" s="84"/>
      <c r="HF44" s="84"/>
      <c r="HG44" s="84"/>
      <c r="HH44" s="84"/>
      <c r="HI44" s="84"/>
      <c r="HJ44" s="84"/>
      <c r="HK44" s="84"/>
      <c r="HL44" s="84"/>
      <c r="HM44" s="84"/>
      <c r="HN44" s="84"/>
      <c r="HO44" s="84"/>
      <c r="HP44" s="84"/>
      <c r="HQ44" s="84"/>
      <c r="HR44" s="84"/>
      <c r="HS44" s="84"/>
      <c r="HT44" s="84"/>
      <c r="HU44" s="84"/>
      <c r="HV44" s="84"/>
      <c r="HW44" s="84"/>
      <c r="HX44" s="84"/>
      <c r="HY44" s="84"/>
      <c r="HZ44" s="84"/>
      <c r="IA44" s="84"/>
      <c r="IB44" s="84"/>
      <c r="IC44" s="84"/>
      <c r="ID44" s="84"/>
      <c r="IE44" s="84"/>
      <c r="IF44" s="84"/>
      <c r="IG44" s="84"/>
      <c r="IH44" s="84"/>
      <c r="II44" s="84"/>
      <c r="IJ44" s="84"/>
      <c r="IK44" s="84"/>
      <c r="IL44" s="84"/>
      <c r="IM44" s="84"/>
      <c r="IN44" s="84"/>
      <c r="IO44" s="84"/>
      <c r="IP44" s="84"/>
      <c r="IQ44" s="84"/>
      <c r="IR44" s="84"/>
      <c r="IS44" s="84"/>
      <c r="IT44" s="84"/>
      <c r="IU44" s="84"/>
    </row>
    <row r="45" spans="1:255" s="85" customFormat="1" ht="24" customHeight="1" x14ac:dyDescent="0.25">
      <c r="A45" s="89"/>
      <c r="B45" s="95" t="s">
        <v>28</v>
      </c>
      <c r="C45" s="96" t="s">
        <v>29</v>
      </c>
      <c r="D45" s="96" t="s">
        <v>30</v>
      </c>
      <c r="E45" s="95" t="s">
        <v>17</v>
      </c>
      <c r="F45" s="96" t="s">
        <v>18</v>
      </c>
      <c r="G45" s="95" t="s">
        <v>19</v>
      </c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84"/>
      <c r="BC45" s="84"/>
      <c r="BD45" s="84"/>
      <c r="BE45" s="84"/>
      <c r="BF45" s="84"/>
      <c r="BG45" s="84"/>
      <c r="BH45" s="84"/>
      <c r="BI45" s="84"/>
      <c r="BJ45" s="84"/>
      <c r="BK45" s="84"/>
      <c r="BL45" s="84"/>
      <c r="BM45" s="84"/>
      <c r="BN45" s="84"/>
      <c r="BO45" s="84"/>
      <c r="BP45" s="84"/>
      <c r="BQ45" s="84"/>
      <c r="BR45" s="84"/>
      <c r="BS45" s="84"/>
      <c r="BT45" s="84"/>
      <c r="BU45" s="84"/>
      <c r="BV45" s="84"/>
      <c r="BW45" s="84"/>
      <c r="BX45" s="84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  <c r="EF45" s="84"/>
      <c r="EG45" s="84"/>
      <c r="EH45" s="84"/>
      <c r="EI45" s="84"/>
      <c r="EJ45" s="84"/>
      <c r="EK45" s="84"/>
      <c r="EL45" s="84"/>
      <c r="EM45" s="84"/>
      <c r="EN45" s="84"/>
      <c r="EO45" s="84"/>
      <c r="EP45" s="84"/>
      <c r="EQ45" s="84"/>
      <c r="ER45" s="84"/>
      <c r="ES45" s="84"/>
      <c r="ET45" s="84"/>
      <c r="EU45" s="84"/>
      <c r="EV45" s="84"/>
      <c r="EW45" s="84"/>
      <c r="EX45" s="84"/>
      <c r="EY45" s="84"/>
      <c r="EZ45" s="84"/>
      <c r="FA45" s="84"/>
      <c r="FB45" s="84"/>
      <c r="FC45" s="84"/>
      <c r="FD45" s="84"/>
      <c r="FE45" s="84"/>
      <c r="FF45" s="84"/>
      <c r="FG45" s="84"/>
      <c r="FH45" s="84"/>
      <c r="FI45" s="84"/>
      <c r="FJ45" s="84"/>
      <c r="FK45" s="84"/>
      <c r="FL45" s="84"/>
      <c r="FM45" s="84"/>
      <c r="FN45" s="84"/>
      <c r="FO45" s="84"/>
      <c r="FP45" s="84"/>
      <c r="FQ45" s="84"/>
      <c r="FR45" s="84"/>
      <c r="FS45" s="84"/>
      <c r="FT45" s="84"/>
      <c r="FU45" s="84"/>
      <c r="FV45" s="84"/>
      <c r="FW45" s="84"/>
      <c r="FX45" s="84"/>
      <c r="FY45" s="84"/>
      <c r="FZ45" s="84"/>
      <c r="GA45" s="84"/>
      <c r="GB45" s="84"/>
      <c r="GC45" s="84"/>
      <c r="GD45" s="84"/>
      <c r="GE45" s="84"/>
      <c r="GF45" s="84"/>
      <c r="GG45" s="84"/>
      <c r="GH45" s="84"/>
      <c r="GI45" s="84"/>
      <c r="GJ45" s="84"/>
      <c r="GK45" s="84"/>
      <c r="GL45" s="84"/>
      <c r="GM45" s="84"/>
      <c r="GN45" s="84"/>
      <c r="GO45" s="84"/>
      <c r="GP45" s="84"/>
      <c r="GQ45" s="84"/>
      <c r="GR45" s="84"/>
      <c r="GS45" s="84"/>
      <c r="GT45" s="84"/>
      <c r="GU45" s="84"/>
      <c r="GV45" s="84"/>
      <c r="GW45" s="84"/>
      <c r="GX45" s="84"/>
      <c r="GY45" s="84"/>
      <c r="GZ45" s="84"/>
      <c r="HA45" s="84"/>
      <c r="HB45" s="84"/>
      <c r="HC45" s="84"/>
      <c r="HD45" s="84"/>
      <c r="HE45" s="84"/>
      <c r="HF45" s="84"/>
      <c r="HG45" s="84"/>
      <c r="HH45" s="84"/>
      <c r="HI45" s="84"/>
      <c r="HJ45" s="84"/>
      <c r="HK45" s="84"/>
      <c r="HL45" s="84"/>
      <c r="HM45" s="84"/>
      <c r="HN45" s="84"/>
      <c r="HO45" s="84"/>
      <c r="HP45" s="84"/>
      <c r="HQ45" s="84"/>
      <c r="HR45" s="84"/>
      <c r="HS45" s="84"/>
      <c r="HT45" s="84"/>
      <c r="HU45" s="84"/>
      <c r="HV45" s="84"/>
      <c r="HW45" s="84"/>
      <c r="HX45" s="84"/>
      <c r="HY45" s="84"/>
      <c r="HZ45" s="84"/>
      <c r="IA45" s="84"/>
      <c r="IB45" s="84"/>
      <c r="IC45" s="84"/>
      <c r="ID45" s="84"/>
      <c r="IE45" s="84"/>
      <c r="IF45" s="84"/>
      <c r="IG45" s="84"/>
      <c r="IH45" s="84"/>
      <c r="II45" s="84"/>
      <c r="IJ45" s="84"/>
      <c r="IK45" s="84"/>
      <c r="IL45" s="84"/>
      <c r="IM45" s="84"/>
      <c r="IN45" s="84"/>
      <c r="IO45" s="84"/>
      <c r="IP45" s="84"/>
      <c r="IQ45" s="84"/>
      <c r="IR45" s="84"/>
      <c r="IS45" s="84"/>
      <c r="IT45" s="84"/>
      <c r="IU45" s="84"/>
    </row>
    <row r="46" spans="1:255" ht="12" customHeight="1" x14ac:dyDescent="0.25">
      <c r="A46" s="5"/>
      <c r="B46" s="110" t="s">
        <v>76</v>
      </c>
      <c r="C46" s="98"/>
      <c r="D46" s="98"/>
      <c r="E46" s="98"/>
      <c r="F46" s="99"/>
      <c r="G46" s="100"/>
    </row>
    <row r="47" spans="1:255" ht="12" customHeight="1" x14ac:dyDescent="0.25">
      <c r="A47" s="5"/>
      <c r="B47" s="97" t="s">
        <v>58</v>
      </c>
      <c r="C47" s="98" t="s">
        <v>60</v>
      </c>
      <c r="D47" s="98">
        <v>250</v>
      </c>
      <c r="E47" s="98" t="s">
        <v>77</v>
      </c>
      <c r="F47" s="99">
        <v>800</v>
      </c>
      <c r="G47" s="100">
        <f t="shared" ref="G47:G63" si="2">D47*F47</f>
        <v>200000</v>
      </c>
    </row>
    <row r="48" spans="1:255" ht="12" customHeight="1" x14ac:dyDescent="0.25">
      <c r="A48" s="5"/>
      <c r="B48" s="97" t="s">
        <v>121</v>
      </c>
      <c r="C48" s="98" t="s">
        <v>60</v>
      </c>
      <c r="D48" s="98">
        <v>200</v>
      </c>
      <c r="E48" s="98" t="s">
        <v>67</v>
      </c>
      <c r="F48" s="99">
        <v>1600</v>
      </c>
      <c r="G48" s="100">
        <f t="shared" si="2"/>
        <v>320000</v>
      </c>
    </row>
    <row r="49" spans="1:255" ht="12" customHeight="1" x14ac:dyDescent="0.25">
      <c r="A49" s="5"/>
      <c r="B49" s="97" t="s">
        <v>99</v>
      </c>
      <c r="C49" s="98" t="s">
        <v>60</v>
      </c>
      <c r="D49" s="98">
        <v>250</v>
      </c>
      <c r="E49" s="98" t="s">
        <v>77</v>
      </c>
      <c r="F49" s="99">
        <v>1000</v>
      </c>
      <c r="G49" s="100">
        <f t="shared" si="2"/>
        <v>250000</v>
      </c>
    </row>
    <row r="50" spans="1:255" ht="12" customHeight="1" x14ac:dyDescent="0.25">
      <c r="A50" s="5"/>
      <c r="B50" s="110" t="s">
        <v>79</v>
      </c>
      <c r="C50" s="98"/>
      <c r="D50" s="98"/>
      <c r="E50" s="98"/>
      <c r="F50" s="99"/>
      <c r="G50" s="100"/>
    </row>
    <row r="51" spans="1:255" ht="12" customHeight="1" x14ac:dyDescent="0.25">
      <c r="A51" s="5"/>
      <c r="B51" s="97" t="s">
        <v>82</v>
      </c>
      <c r="C51" s="98" t="s">
        <v>60</v>
      </c>
      <c r="D51" s="98">
        <v>20</v>
      </c>
      <c r="E51" s="98" t="s">
        <v>83</v>
      </c>
      <c r="F51" s="99">
        <v>18000</v>
      </c>
      <c r="G51" s="100">
        <f t="shared" si="2"/>
        <v>360000</v>
      </c>
    </row>
    <row r="52" spans="1:255" ht="12" customHeight="1" x14ac:dyDescent="0.25">
      <c r="A52" s="5"/>
      <c r="B52" s="97" t="s">
        <v>100</v>
      </c>
      <c r="C52" s="98" t="s">
        <v>60</v>
      </c>
      <c r="D52" s="98">
        <v>2</v>
      </c>
      <c r="E52" s="98" t="s">
        <v>103</v>
      </c>
      <c r="F52" s="99">
        <v>14000</v>
      </c>
      <c r="G52" s="100">
        <f t="shared" si="2"/>
        <v>28000</v>
      </c>
    </row>
    <row r="53" spans="1:255" ht="12" customHeight="1" x14ac:dyDescent="0.25">
      <c r="A53" s="5"/>
      <c r="B53" s="97" t="s">
        <v>101</v>
      </c>
      <c r="C53" s="98" t="s">
        <v>60</v>
      </c>
      <c r="D53" s="98">
        <v>12</v>
      </c>
      <c r="E53" s="98" t="s">
        <v>67</v>
      </c>
      <c r="F53" s="99">
        <v>5000</v>
      </c>
      <c r="G53" s="100">
        <f t="shared" si="2"/>
        <v>60000</v>
      </c>
    </row>
    <row r="54" spans="1:255" ht="12" customHeight="1" x14ac:dyDescent="0.25">
      <c r="A54" s="5"/>
      <c r="B54" s="97" t="s">
        <v>102</v>
      </c>
      <c r="C54" s="98" t="s">
        <v>78</v>
      </c>
      <c r="D54" s="98">
        <v>1.5</v>
      </c>
      <c r="E54" s="98" t="s">
        <v>104</v>
      </c>
      <c r="F54" s="99">
        <v>80000</v>
      </c>
      <c r="G54" s="100">
        <f t="shared" si="2"/>
        <v>120000</v>
      </c>
    </row>
    <row r="55" spans="1:255" ht="12" customHeight="1" x14ac:dyDescent="0.25">
      <c r="A55" s="5"/>
      <c r="B55" s="97" t="s">
        <v>80</v>
      </c>
      <c r="C55" s="98" t="s">
        <v>78</v>
      </c>
      <c r="D55" s="98">
        <v>1</v>
      </c>
      <c r="E55" s="98" t="s">
        <v>81</v>
      </c>
      <c r="F55" s="99">
        <v>26800</v>
      </c>
      <c r="G55" s="100">
        <f t="shared" si="2"/>
        <v>26800</v>
      </c>
    </row>
    <row r="56" spans="1:255" ht="12" customHeight="1" x14ac:dyDescent="0.25">
      <c r="A56" s="5"/>
      <c r="B56" s="110" t="s">
        <v>84</v>
      </c>
      <c r="C56" s="98"/>
      <c r="D56" s="98"/>
      <c r="E56" s="98"/>
      <c r="F56" s="99"/>
      <c r="G56" s="100"/>
    </row>
    <row r="57" spans="1:255" ht="12" customHeight="1" x14ac:dyDescent="0.25">
      <c r="A57" s="5"/>
      <c r="B57" s="97" t="s">
        <v>119</v>
      </c>
      <c r="C57" s="98" t="s">
        <v>78</v>
      </c>
      <c r="D57" s="98">
        <v>16</v>
      </c>
      <c r="E57" s="98" t="s">
        <v>85</v>
      </c>
      <c r="F57" s="99">
        <v>12000</v>
      </c>
      <c r="G57" s="100">
        <f t="shared" si="2"/>
        <v>192000</v>
      </c>
    </row>
    <row r="58" spans="1:255" ht="12" customHeight="1" x14ac:dyDescent="0.25">
      <c r="A58" s="5"/>
      <c r="B58" s="110" t="s">
        <v>86</v>
      </c>
      <c r="C58" s="98"/>
      <c r="D58" s="98"/>
      <c r="E58" s="98"/>
      <c r="F58" s="99"/>
      <c r="G58" s="100"/>
    </row>
    <row r="59" spans="1:255" ht="12" customHeight="1" x14ac:dyDescent="0.25">
      <c r="A59" s="5"/>
      <c r="B59" s="97" t="s">
        <v>87</v>
      </c>
      <c r="C59" s="98" t="s">
        <v>78</v>
      </c>
      <c r="D59" s="98">
        <v>20</v>
      </c>
      <c r="E59" s="98" t="s">
        <v>73</v>
      </c>
      <c r="F59" s="99">
        <v>2000</v>
      </c>
      <c r="G59" s="100">
        <f t="shared" si="2"/>
        <v>40000</v>
      </c>
    </row>
    <row r="60" spans="1:255" ht="12" customHeight="1" x14ac:dyDescent="0.25">
      <c r="A60" s="5"/>
      <c r="B60" s="97" t="s">
        <v>88</v>
      </c>
      <c r="C60" s="98" t="s">
        <v>60</v>
      </c>
      <c r="D60" s="98">
        <v>0.5</v>
      </c>
      <c r="E60" s="98" t="s">
        <v>67</v>
      </c>
      <c r="F60" s="99">
        <v>80000</v>
      </c>
      <c r="G60" s="100">
        <f t="shared" si="2"/>
        <v>40000</v>
      </c>
    </row>
    <row r="61" spans="1:255" ht="12" customHeight="1" x14ac:dyDescent="0.25">
      <c r="A61" s="5"/>
      <c r="B61" s="97" t="s">
        <v>105</v>
      </c>
      <c r="C61" s="98" t="s">
        <v>78</v>
      </c>
      <c r="D61" s="98">
        <v>1</v>
      </c>
      <c r="E61" s="98" t="s">
        <v>107</v>
      </c>
      <c r="F61" s="99">
        <v>47000</v>
      </c>
      <c r="G61" s="100">
        <f t="shared" si="2"/>
        <v>47000</v>
      </c>
    </row>
    <row r="62" spans="1:255" ht="12" customHeight="1" x14ac:dyDescent="0.25">
      <c r="A62" s="5"/>
      <c r="B62" s="97" t="s">
        <v>106</v>
      </c>
      <c r="C62" s="98" t="s">
        <v>78</v>
      </c>
      <c r="D62" s="98">
        <v>2.5</v>
      </c>
      <c r="E62" s="98" t="s">
        <v>108</v>
      </c>
      <c r="F62" s="99">
        <v>17000</v>
      </c>
      <c r="G62" s="100">
        <f t="shared" si="2"/>
        <v>42500</v>
      </c>
    </row>
    <row r="63" spans="1:255" ht="12" customHeight="1" x14ac:dyDescent="0.25">
      <c r="A63" s="5"/>
      <c r="B63" s="97" t="s">
        <v>89</v>
      </c>
      <c r="C63" s="98" t="s">
        <v>60</v>
      </c>
      <c r="D63" s="98">
        <v>1.5</v>
      </c>
      <c r="E63" s="98" t="s">
        <v>81</v>
      </c>
      <c r="F63" s="99">
        <v>70000</v>
      </c>
      <c r="G63" s="100">
        <f t="shared" si="2"/>
        <v>105000</v>
      </c>
    </row>
    <row r="64" spans="1:255" s="85" customFormat="1" ht="11.25" customHeight="1" x14ac:dyDescent="0.25">
      <c r="A64" s="84"/>
      <c r="B64" s="101" t="s">
        <v>31</v>
      </c>
      <c r="C64" s="102"/>
      <c r="D64" s="102"/>
      <c r="E64" s="102"/>
      <c r="F64" s="103"/>
      <c r="G64" s="104">
        <f>SUM(G47:G63)</f>
        <v>1831300</v>
      </c>
      <c r="H64" s="84"/>
      <c r="I64" s="84"/>
      <c r="J64" s="84"/>
      <c r="K64" s="84"/>
      <c r="L64" s="84"/>
      <c r="M64" s="84"/>
      <c r="N64" s="84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  <c r="AA64" s="84"/>
      <c r="AB64" s="84"/>
      <c r="AC64" s="84"/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4"/>
      <c r="AR64" s="84"/>
      <c r="AS64" s="84"/>
      <c r="AT64" s="84"/>
      <c r="AU64" s="84"/>
      <c r="AV64" s="84"/>
      <c r="AW64" s="84"/>
      <c r="AX64" s="84"/>
      <c r="AY64" s="84"/>
      <c r="AZ64" s="84"/>
      <c r="BA64" s="84"/>
      <c r="BB64" s="84"/>
      <c r="BC64" s="84"/>
      <c r="BD64" s="84"/>
      <c r="BE64" s="84"/>
      <c r="BF64" s="84"/>
      <c r="BG64" s="84"/>
      <c r="BH64" s="84"/>
      <c r="BI64" s="84"/>
      <c r="BJ64" s="84"/>
      <c r="BK64" s="84"/>
      <c r="BL64" s="84"/>
      <c r="BM64" s="84"/>
      <c r="BN64" s="84"/>
      <c r="BO64" s="84"/>
      <c r="BP64" s="84"/>
      <c r="BQ64" s="84"/>
      <c r="BR64" s="84"/>
      <c r="BS64" s="84"/>
      <c r="BT64" s="84"/>
      <c r="BU64" s="84"/>
      <c r="BV64" s="84"/>
      <c r="BW64" s="84"/>
      <c r="BX64" s="84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  <c r="EF64" s="84"/>
      <c r="EG64" s="84"/>
      <c r="EH64" s="84"/>
      <c r="EI64" s="84"/>
      <c r="EJ64" s="84"/>
      <c r="EK64" s="84"/>
      <c r="EL64" s="84"/>
      <c r="EM64" s="84"/>
      <c r="EN64" s="84"/>
      <c r="EO64" s="84"/>
      <c r="EP64" s="84"/>
      <c r="EQ64" s="84"/>
      <c r="ER64" s="84"/>
      <c r="ES64" s="84"/>
      <c r="ET64" s="84"/>
      <c r="EU64" s="84"/>
      <c r="EV64" s="84"/>
      <c r="EW64" s="84"/>
      <c r="EX64" s="84"/>
      <c r="EY64" s="84"/>
      <c r="EZ64" s="84"/>
      <c r="FA64" s="84"/>
      <c r="FB64" s="84"/>
      <c r="FC64" s="84"/>
      <c r="FD64" s="84"/>
      <c r="FE64" s="84"/>
      <c r="FF64" s="84"/>
      <c r="FG64" s="84"/>
      <c r="FH64" s="84"/>
      <c r="FI64" s="84"/>
      <c r="FJ64" s="84"/>
      <c r="FK64" s="84"/>
      <c r="FL64" s="84"/>
      <c r="FM64" s="84"/>
      <c r="FN64" s="84"/>
      <c r="FO64" s="84"/>
      <c r="FP64" s="84"/>
      <c r="FQ64" s="84"/>
      <c r="FR64" s="84"/>
      <c r="FS64" s="84"/>
      <c r="FT64" s="84"/>
      <c r="FU64" s="84"/>
      <c r="FV64" s="84"/>
      <c r="FW64" s="84"/>
      <c r="FX64" s="84"/>
      <c r="FY64" s="84"/>
      <c r="FZ64" s="84"/>
      <c r="GA64" s="84"/>
      <c r="GB64" s="84"/>
      <c r="GC64" s="84"/>
      <c r="GD64" s="84"/>
      <c r="GE64" s="84"/>
      <c r="GF64" s="84"/>
      <c r="GG64" s="84"/>
      <c r="GH64" s="84"/>
      <c r="GI64" s="84"/>
      <c r="GJ64" s="84"/>
      <c r="GK64" s="84"/>
      <c r="GL64" s="84"/>
      <c r="GM64" s="84"/>
      <c r="GN64" s="84"/>
      <c r="GO64" s="84"/>
      <c r="GP64" s="84"/>
      <c r="GQ64" s="84"/>
      <c r="GR64" s="84"/>
      <c r="GS64" s="84"/>
      <c r="GT64" s="84"/>
      <c r="GU64" s="84"/>
      <c r="GV64" s="84"/>
      <c r="GW64" s="84"/>
      <c r="GX64" s="84"/>
      <c r="GY64" s="84"/>
      <c r="GZ64" s="84"/>
      <c r="HA64" s="84"/>
      <c r="HB64" s="84"/>
      <c r="HC64" s="84"/>
      <c r="HD64" s="84"/>
      <c r="HE64" s="84"/>
      <c r="HF64" s="84"/>
      <c r="HG64" s="84"/>
      <c r="HH64" s="84"/>
      <c r="HI64" s="84"/>
      <c r="HJ64" s="84"/>
      <c r="HK64" s="84"/>
      <c r="HL64" s="84"/>
      <c r="HM64" s="84"/>
      <c r="HN64" s="84"/>
      <c r="HO64" s="84"/>
      <c r="HP64" s="84"/>
      <c r="HQ64" s="84"/>
      <c r="HR64" s="84"/>
      <c r="HS64" s="84"/>
      <c r="HT64" s="84"/>
      <c r="HU64" s="84"/>
      <c r="HV64" s="84"/>
      <c r="HW64" s="84"/>
      <c r="HX64" s="84"/>
      <c r="HY64" s="84"/>
      <c r="HZ64" s="84"/>
      <c r="IA64" s="84"/>
      <c r="IB64" s="84"/>
      <c r="IC64" s="84"/>
      <c r="ID64" s="84"/>
      <c r="IE64" s="84"/>
      <c r="IF64" s="84"/>
      <c r="IG64" s="84"/>
      <c r="IH64" s="84"/>
      <c r="II64" s="84"/>
      <c r="IJ64" s="84"/>
      <c r="IK64" s="84"/>
      <c r="IL64" s="84"/>
      <c r="IM64" s="84"/>
      <c r="IN64" s="84"/>
      <c r="IO64" s="84"/>
      <c r="IP64" s="84"/>
      <c r="IQ64" s="84"/>
      <c r="IR64" s="84"/>
      <c r="IS64" s="84"/>
      <c r="IT64" s="84"/>
      <c r="IU64" s="84"/>
    </row>
    <row r="65" spans="1:255" s="85" customFormat="1" ht="11.25" customHeight="1" x14ac:dyDescent="0.25">
      <c r="A65" s="84"/>
      <c r="B65" s="105"/>
      <c r="C65" s="106"/>
      <c r="D65" s="106"/>
      <c r="E65" s="111"/>
      <c r="F65" s="107"/>
      <c r="G65" s="107"/>
      <c r="H65" s="84"/>
      <c r="I65" s="84"/>
      <c r="J65" s="84"/>
      <c r="K65" s="84"/>
      <c r="L65" s="84"/>
      <c r="M65" s="84"/>
      <c r="N65" s="84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  <c r="AA65" s="84"/>
      <c r="AB65" s="84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4"/>
      <c r="AR65" s="84"/>
      <c r="AS65" s="84"/>
      <c r="AT65" s="84"/>
      <c r="AU65" s="84"/>
      <c r="AV65" s="84"/>
      <c r="AW65" s="84"/>
      <c r="AX65" s="84"/>
      <c r="AY65" s="84"/>
      <c r="AZ65" s="84"/>
      <c r="BA65" s="84"/>
      <c r="BB65" s="84"/>
      <c r="BC65" s="84"/>
      <c r="BD65" s="84"/>
      <c r="BE65" s="84"/>
      <c r="BF65" s="84"/>
      <c r="BG65" s="84"/>
      <c r="BH65" s="84"/>
      <c r="BI65" s="84"/>
      <c r="BJ65" s="84"/>
      <c r="BK65" s="84"/>
      <c r="BL65" s="84"/>
      <c r="BM65" s="84"/>
      <c r="BN65" s="84"/>
      <c r="BO65" s="84"/>
      <c r="BP65" s="84"/>
      <c r="BQ65" s="84"/>
      <c r="BR65" s="84"/>
      <c r="BS65" s="84"/>
      <c r="BT65" s="84"/>
      <c r="BU65" s="84"/>
      <c r="BV65" s="84"/>
      <c r="BW65" s="84"/>
      <c r="BX65" s="84"/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  <c r="EF65" s="84"/>
      <c r="EG65" s="84"/>
      <c r="EH65" s="84"/>
      <c r="EI65" s="84"/>
      <c r="EJ65" s="84"/>
      <c r="EK65" s="84"/>
      <c r="EL65" s="84"/>
      <c r="EM65" s="84"/>
      <c r="EN65" s="84"/>
      <c r="EO65" s="84"/>
      <c r="EP65" s="84"/>
      <c r="EQ65" s="84"/>
      <c r="ER65" s="84"/>
      <c r="ES65" s="84"/>
      <c r="ET65" s="84"/>
      <c r="EU65" s="84"/>
      <c r="EV65" s="84"/>
      <c r="EW65" s="84"/>
      <c r="EX65" s="84"/>
      <c r="EY65" s="84"/>
      <c r="EZ65" s="84"/>
      <c r="FA65" s="84"/>
      <c r="FB65" s="84"/>
      <c r="FC65" s="84"/>
      <c r="FD65" s="84"/>
      <c r="FE65" s="84"/>
      <c r="FF65" s="84"/>
      <c r="FG65" s="84"/>
      <c r="FH65" s="84"/>
      <c r="FI65" s="84"/>
      <c r="FJ65" s="84"/>
      <c r="FK65" s="84"/>
      <c r="FL65" s="84"/>
      <c r="FM65" s="84"/>
      <c r="FN65" s="84"/>
      <c r="FO65" s="84"/>
      <c r="FP65" s="84"/>
      <c r="FQ65" s="84"/>
      <c r="FR65" s="84"/>
      <c r="FS65" s="84"/>
      <c r="FT65" s="84"/>
      <c r="FU65" s="84"/>
      <c r="FV65" s="84"/>
      <c r="FW65" s="84"/>
      <c r="FX65" s="84"/>
      <c r="FY65" s="84"/>
      <c r="FZ65" s="84"/>
      <c r="GA65" s="84"/>
      <c r="GB65" s="84"/>
      <c r="GC65" s="84"/>
      <c r="GD65" s="84"/>
      <c r="GE65" s="84"/>
      <c r="GF65" s="84"/>
      <c r="GG65" s="84"/>
      <c r="GH65" s="84"/>
      <c r="GI65" s="84"/>
      <c r="GJ65" s="84"/>
      <c r="GK65" s="84"/>
      <c r="GL65" s="84"/>
      <c r="GM65" s="84"/>
      <c r="GN65" s="84"/>
      <c r="GO65" s="84"/>
      <c r="GP65" s="84"/>
      <c r="GQ65" s="84"/>
      <c r="GR65" s="84"/>
      <c r="GS65" s="84"/>
      <c r="GT65" s="84"/>
      <c r="GU65" s="84"/>
      <c r="GV65" s="84"/>
      <c r="GW65" s="84"/>
      <c r="GX65" s="84"/>
      <c r="GY65" s="84"/>
      <c r="GZ65" s="84"/>
      <c r="HA65" s="84"/>
      <c r="HB65" s="84"/>
      <c r="HC65" s="84"/>
      <c r="HD65" s="84"/>
      <c r="HE65" s="84"/>
      <c r="HF65" s="84"/>
      <c r="HG65" s="84"/>
      <c r="HH65" s="84"/>
      <c r="HI65" s="84"/>
      <c r="HJ65" s="84"/>
      <c r="HK65" s="84"/>
      <c r="HL65" s="84"/>
      <c r="HM65" s="84"/>
      <c r="HN65" s="84"/>
      <c r="HO65" s="84"/>
      <c r="HP65" s="84"/>
      <c r="HQ65" s="84"/>
      <c r="HR65" s="84"/>
      <c r="HS65" s="84"/>
      <c r="HT65" s="84"/>
      <c r="HU65" s="84"/>
      <c r="HV65" s="84"/>
      <c r="HW65" s="84"/>
      <c r="HX65" s="84"/>
      <c r="HY65" s="84"/>
      <c r="HZ65" s="84"/>
      <c r="IA65" s="84"/>
      <c r="IB65" s="84"/>
      <c r="IC65" s="84"/>
      <c r="ID65" s="84"/>
      <c r="IE65" s="84"/>
      <c r="IF65" s="84"/>
      <c r="IG65" s="84"/>
      <c r="IH65" s="84"/>
      <c r="II65" s="84"/>
      <c r="IJ65" s="84"/>
      <c r="IK65" s="84"/>
      <c r="IL65" s="84"/>
      <c r="IM65" s="84"/>
      <c r="IN65" s="84"/>
      <c r="IO65" s="84"/>
      <c r="IP65" s="84"/>
      <c r="IQ65" s="84"/>
      <c r="IR65" s="84"/>
      <c r="IS65" s="84"/>
      <c r="IT65" s="84"/>
      <c r="IU65" s="84"/>
    </row>
    <row r="66" spans="1:255" s="85" customFormat="1" ht="12" customHeight="1" x14ac:dyDescent="0.25">
      <c r="A66" s="89"/>
      <c r="B66" s="90" t="s">
        <v>32</v>
      </c>
      <c r="C66" s="91"/>
      <c r="D66" s="92"/>
      <c r="E66" s="92"/>
      <c r="F66" s="93"/>
      <c r="G66" s="94"/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4"/>
      <c r="FF66" s="84"/>
      <c r="FG66" s="84"/>
      <c r="FH66" s="84"/>
      <c r="FI66" s="84"/>
      <c r="FJ66" s="84"/>
      <c r="FK66" s="84"/>
      <c r="FL66" s="84"/>
      <c r="FM66" s="84"/>
      <c r="FN66" s="84"/>
      <c r="FO66" s="84"/>
      <c r="FP66" s="84"/>
      <c r="FQ66" s="84"/>
      <c r="FR66" s="84"/>
      <c r="FS66" s="84"/>
      <c r="FT66" s="84"/>
      <c r="FU66" s="84"/>
      <c r="FV66" s="84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</row>
    <row r="67" spans="1:255" s="85" customFormat="1" ht="24" customHeight="1" x14ac:dyDescent="0.25">
      <c r="A67" s="89"/>
      <c r="B67" s="95" t="s">
        <v>33</v>
      </c>
      <c r="C67" s="96" t="s">
        <v>29</v>
      </c>
      <c r="D67" s="96" t="s">
        <v>30</v>
      </c>
      <c r="E67" s="95" t="s">
        <v>17</v>
      </c>
      <c r="F67" s="96" t="s">
        <v>18</v>
      </c>
      <c r="G67" s="95" t="s">
        <v>19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4"/>
      <c r="FF67" s="84"/>
      <c r="FG67" s="84"/>
      <c r="FH67" s="84"/>
      <c r="FI67" s="84"/>
      <c r="FJ67" s="84"/>
      <c r="FK67" s="84"/>
      <c r="FL67" s="84"/>
      <c r="FM67" s="84"/>
      <c r="FN67" s="84"/>
      <c r="FO67" s="84"/>
      <c r="FP67" s="84"/>
      <c r="FQ67" s="84"/>
      <c r="FR67" s="84"/>
      <c r="FS67" s="84"/>
      <c r="FT67" s="84"/>
      <c r="FU67" s="84"/>
      <c r="FV67" s="84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</row>
    <row r="68" spans="1:255" ht="12" customHeight="1" x14ac:dyDescent="0.25">
      <c r="A68" s="5"/>
      <c r="B68" s="97" t="s">
        <v>109</v>
      </c>
      <c r="C68" s="98" t="s">
        <v>112</v>
      </c>
      <c r="D68" s="98">
        <v>60</v>
      </c>
      <c r="E68" s="98" t="s">
        <v>114</v>
      </c>
      <c r="F68" s="99">
        <v>1500</v>
      </c>
      <c r="G68" s="100">
        <f t="shared" ref="G68:G70" si="3">D68*F68</f>
        <v>90000</v>
      </c>
      <c r="H68" s="84"/>
    </row>
    <row r="69" spans="1:255" ht="12" customHeight="1" x14ac:dyDescent="0.25">
      <c r="A69" s="5"/>
      <c r="B69" s="97" t="s">
        <v>110</v>
      </c>
      <c r="C69" s="98" t="s">
        <v>113</v>
      </c>
      <c r="D69" s="98">
        <v>3</v>
      </c>
      <c r="E69" s="98" t="s">
        <v>114</v>
      </c>
      <c r="F69" s="99">
        <v>150000</v>
      </c>
      <c r="G69" s="100">
        <f t="shared" si="3"/>
        <v>450000</v>
      </c>
      <c r="H69" s="84"/>
    </row>
    <row r="70" spans="1:255" ht="12" customHeight="1" x14ac:dyDescent="0.25">
      <c r="A70" s="5"/>
      <c r="B70" s="97" t="s">
        <v>111</v>
      </c>
      <c r="C70" s="98" t="s">
        <v>113</v>
      </c>
      <c r="D70" s="98">
        <v>1</v>
      </c>
      <c r="E70" s="98" t="s">
        <v>114</v>
      </c>
      <c r="F70" s="99">
        <v>150000</v>
      </c>
      <c r="G70" s="100">
        <f t="shared" si="3"/>
        <v>150000</v>
      </c>
      <c r="H70" s="84"/>
    </row>
    <row r="71" spans="1:255" s="85" customFormat="1" ht="11.25" customHeight="1" x14ac:dyDescent="0.25">
      <c r="A71" s="84"/>
      <c r="B71" s="101" t="s">
        <v>34</v>
      </c>
      <c r="C71" s="102"/>
      <c r="D71" s="102"/>
      <c r="E71" s="102"/>
      <c r="F71" s="103"/>
      <c r="G71" s="104">
        <f>SUM(G68:G70)</f>
        <v>690000</v>
      </c>
      <c r="H71" s="84"/>
      <c r="I71" s="84"/>
      <c r="J71" s="84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4"/>
      <c r="FF71" s="84"/>
      <c r="FG71" s="84"/>
      <c r="FH71" s="84"/>
      <c r="FI71" s="84"/>
      <c r="FJ71" s="84"/>
      <c r="FK71" s="84"/>
      <c r="FL71" s="84"/>
      <c r="FM71" s="84"/>
      <c r="FN71" s="84"/>
      <c r="FO71" s="84"/>
      <c r="FP71" s="84"/>
      <c r="FQ71" s="84"/>
      <c r="FR71" s="84"/>
      <c r="FS71" s="84"/>
      <c r="FT71" s="84"/>
      <c r="FU71" s="84"/>
      <c r="FV71" s="84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</row>
    <row r="72" spans="1:255" s="85" customFormat="1" ht="11.25" customHeight="1" x14ac:dyDescent="0.25">
      <c r="A72" s="84"/>
      <c r="B72" s="112"/>
      <c r="C72" s="112"/>
      <c r="D72" s="112"/>
      <c r="E72" s="112"/>
      <c r="F72" s="113"/>
      <c r="G72" s="113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4"/>
      <c r="FF72" s="84"/>
      <c r="FG72" s="84"/>
      <c r="FH72" s="84"/>
      <c r="FI72" s="84"/>
      <c r="FJ72" s="84"/>
      <c r="FK72" s="84"/>
      <c r="FL72" s="84"/>
      <c r="FM72" s="84"/>
      <c r="FN72" s="84"/>
      <c r="FO72" s="84"/>
      <c r="FP72" s="84"/>
      <c r="FQ72" s="84"/>
      <c r="FR72" s="84"/>
      <c r="FS72" s="84"/>
      <c r="FT72" s="84"/>
      <c r="FU72" s="84"/>
      <c r="FV72" s="84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</row>
    <row r="73" spans="1:255" s="85" customFormat="1" ht="11.25" customHeight="1" x14ac:dyDescent="0.25">
      <c r="A73" s="84"/>
      <c r="B73" s="19" t="s">
        <v>35</v>
      </c>
      <c r="C73" s="20"/>
      <c r="D73" s="20"/>
      <c r="E73" s="20"/>
      <c r="F73" s="20"/>
      <c r="G73" s="114">
        <f>G26+G31+G42+G64+G71</f>
        <v>6290650</v>
      </c>
      <c r="H73" s="84"/>
      <c r="I73" s="84"/>
      <c r="J73" s="84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4"/>
      <c r="FF73" s="84"/>
      <c r="FG73" s="84"/>
      <c r="FH73" s="84"/>
      <c r="FI73" s="84"/>
      <c r="FJ73" s="84"/>
      <c r="FK73" s="84"/>
      <c r="FL73" s="84"/>
      <c r="FM73" s="84"/>
      <c r="FN73" s="84"/>
      <c r="FO73" s="84"/>
      <c r="FP73" s="84"/>
      <c r="FQ73" s="84"/>
      <c r="FR73" s="84"/>
      <c r="FS73" s="84"/>
      <c r="FT73" s="84"/>
      <c r="FU73" s="84"/>
      <c r="FV73" s="84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</row>
    <row r="74" spans="1:255" s="85" customFormat="1" ht="11.25" customHeight="1" x14ac:dyDescent="0.25">
      <c r="A74" s="84"/>
      <c r="B74" s="21" t="s">
        <v>36</v>
      </c>
      <c r="C74" s="10"/>
      <c r="D74" s="10"/>
      <c r="E74" s="10"/>
      <c r="F74" s="10"/>
      <c r="G74" s="115">
        <f>G73*0.05</f>
        <v>314532.5</v>
      </c>
      <c r="H74" s="84"/>
      <c r="I74" s="84"/>
      <c r="J74" s="84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4"/>
      <c r="FF74" s="84"/>
      <c r="FG74" s="84"/>
      <c r="FH74" s="84"/>
      <c r="FI74" s="84"/>
      <c r="FJ74" s="84"/>
      <c r="FK74" s="84"/>
      <c r="FL74" s="84"/>
      <c r="FM74" s="84"/>
      <c r="FN74" s="84"/>
      <c r="FO74" s="84"/>
      <c r="FP74" s="84"/>
      <c r="FQ74" s="84"/>
      <c r="FR74" s="84"/>
      <c r="FS74" s="84"/>
      <c r="FT74" s="84"/>
      <c r="FU74" s="84"/>
      <c r="FV74" s="84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</row>
    <row r="75" spans="1:255" s="85" customFormat="1" ht="11.25" customHeight="1" x14ac:dyDescent="0.25">
      <c r="A75" s="84"/>
      <c r="B75" s="22" t="s">
        <v>37</v>
      </c>
      <c r="C75" s="9"/>
      <c r="D75" s="9"/>
      <c r="E75" s="9"/>
      <c r="F75" s="9"/>
      <c r="G75" s="116">
        <f>G74+G73</f>
        <v>6605182.5</v>
      </c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4"/>
      <c r="FF75" s="84"/>
      <c r="FG75" s="84"/>
      <c r="FH75" s="84"/>
      <c r="FI75" s="84"/>
      <c r="FJ75" s="84"/>
      <c r="FK75" s="84"/>
      <c r="FL75" s="84"/>
      <c r="FM75" s="84"/>
      <c r="FN75" s="84"/>
      <c r="FO75" s="84"/>
      <c r="FP75" s="84"/>
      <c r="FQ75" s="84"/>
      <c r="FR75" s="84"/>
      <c r="FS75" s="84"/>
      <c r="FT75" s="84"/>
      <c r="FU75" s="84"/>
      <c r="FV75" s="84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</row>
    <row r="76" spans="1:255" s="85" customFormat="1" ht="11.25" customHeight="1" x14ac:dyDescent="0.25">
      <c r="A76" s="84"/>
      <c r="B76" s="21" t="s">
        <v>38</v>
      </c>
      <c r="C76" s="10"/>
      <c r="D76" s="10"/>
      <c r="E76" s="10"/>
      <c r="F76" s="10"/>
      <c r="G76" s="115">
        <f>G11</f>
        <v>12500000</v>
      </c>
      <c r="H76" s="84"/>
      <c r="I76" s="84"/>
      <c r="J76" s="84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4"/>
      <c r="FF76" s="84"/>
      <c r="FG76" s="84"/>
      <c r="FH76" s="84"/>
      <c r="FI76" s="84"/>
      <c r="FJ76" s="84"/>
      <c r="FK76" s="84"/>
      <c r="FL76" s="84"/>
      <c r="FM76" s="84"/>
      <c r="FN76" s="84"/>
      <c r="FO76" s="84"/>
      <c r="FP76" s="84"/>
      <c r="FQ76" s="84"/>
      <c r="FR76" s="84"/>
      <c r="FS76" s="84"/>
      <c r="FT76" s="84"/>
      <c r="FU76" s="84"/>
      <c r="FV76" s="84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</row>
    <row r="77" spans="1:255" s="85" customFormat="1" ht="11.25" customHeight="1" x14ac:dyDescent="0.25">
      <c r="A77" s="84"/>
      <c r="B77" s="23" t="s">
        <v>39</v>
      </c>
      <c r="C77" s="24"/>
      <c r="D77" s="24"/>
      <c r="E77" s="24"/>
      <c r="F77" s="24"/>
      <c r="G77" s="117">
        <f>G76-G75</f>
        <v>5894817.5</v>
      </c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4"/>
      <c r="FF77" s="84"/>
      <c r="FG77" s="84"/>
      <c r="FH77" s="84"/>
      <c r="FI77" s="84"/>
      <c r="FJ77" s="84"/>
      <c r="FK77" s="84"/>
      <c r="FL77" s="84"/>
      <c r="FM77" s="84"/>
      <c r="FN77" s="84"/>
      <c r="FO77" s="84"/>
      <c r="FP77" s="84"/>
      <c r="FQ77" s="84"/>
      <c r="FR77" s="84"/>
      <c r="FS77" s="84"/>
      <c r="FT77" s="84"/>
      <c r="FU77" s="84"/>
      <c r="FV77" s="84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</row>
    <row r="78" spans="1:255" ht="12" customHeight="1" x14ac:dyDescent="0.25">
      <c r="A78" s="16"/>
      <c r="B78" s="17" t="s">
        <v>40</v>
      </c>
      <c r="C78" s="18"/>
      <c r="D78" s="18"/>
      <c r="E78" s="18"/>
      <c r="F78" s="18"/>
      <c r="G78" s="49"/>
    </row>
    <row r="79" spans="1:255" ht="12.75" customHeight="1" thickBot="1" x14ac:dyDescent="0.3">
      <c r="A79" s="16"/>
      <c r="B79" s="25"/>
      <c r="C79" s="18"/>
      <c r="D79" s="18"/>
      <c r="E79" s="18"/>
      <c r="F79" s="18"/>
      <c r="G79" s="49"/>
    </row>
    <row r="80" spans="1:255" ht="12" customHeight="1" x14ac:dyDescent="0.25">
      <c r="A80" s="16"/>
      <c r="B80" s="36" t="s">
        <v>41</v>
      </c>
      <c r="C80" s="37"/>
      <c r="D80" s="37"/>
      <c r="E80" s="37"/>
      <c r="F80" s="38"/>
      <c r="G80" s="49"/>
    </row>
    <row r="81" spans="1:7" ht="12" customHeight="1" x14ac:dyDescent="0.25">
      <c r="A81" s="16"/>
      <c r="B81" s="39" t="s">
        <v>42</v>
      </c>
      <c r="C81" s="15"/>
      <c r="D81" s="15"/>
      <c r="E81" s="15"/>
      <c r="F81" s="40"/>
      <c r="G81" s="49"/>
    </row>
    <row r="82" spans="1:7" ht="12" customHeight="1" x14ac:dyDescent="0.25">
      <c r="A82" s="16"/>
      <c r="B82" s="39" t="s">
        <v>43</v>
      </c>
      <c r="C82" s="15"/>
      <c r="D82" s="15"/>
      <c r="E82" s="15"/>
      <c r="F82" s="40"/>
      <c r="G82" s="49"/>
    </row>
    <row r="83" spans="1:7" ht="12" customHeight="1" x14ac:dyDescent="0.25">
      <c r="A83" s="16"/>
      <c r="B83" s="39" t="s">
        <v>124</v>
      </c>
      <c r="C83" s="15"/>
      <c r="D83" s="15"/>
      <c r="E83" s="15"/>
      <c r="F83" s="40"/>
      <c r="G83" s="49"/>
    </row>
    <row r="84" spans="1:7" ht="12" customHeight="1" x14ac:dyDescent="0.25">
      <c r="A84" s="16"/>
      <c r="B84" s="39" t="s">
        <v>44</v>
      </c>
      <c r="C84" s="15"/>
      <c r="D84" s="15"/>
      <c r="E84" s="15"/>
      <c r="F84" s="40"/>
      <c r="G84" s="49"/>
    </row>
    <row r="85" spans="1:7" ht="12" customHeight="1" x14ac:dyDescent="0.25">
      <c r="A85" s="16"/>
      <c r="B85" s="39" t="s">
        <v>45</v>
      </c>
      <c r="C85" s="15"/>
      <c r="D85" s="15"/>
      <c r="E85" s="15"/>
      <c r="F85" s="40"/>
      <c r="G85" s="49"/>
    </row>
    <row r="86" spans="1:7" ht="12.75" customHeight="1" thickBot="1" x14ac:dyDescent="0.3">
      <c r="A86" s="16"/>
      <c r="B86" s="41" t="s">
        <v>46</v>
      </c>
      <c r="C86" s="42"/>
      <c r="D86" s="42"/>
      <c r="E86" s="42"/>
      <c r="F86" s="43"/>
      <c r="G86" s="49"/>
    </row>
    <row r="87" spans="1:7" ht="12.75" customHeight="1" x14ac:dyDescent="0.25">
      <c r="A87" s="16"/>
      <c r="B87" s="34"/>
      <c r="C87" s="15"/>
      <c r="D87" s="15"/>
      <c r="E87" s="15"/>
      <c r="F87" s="15"/>
      <c r="G87" s="49"/>
    </row>
    <row r="88" spans="1:7" ht="15" customHeight="1" thickBot="1" x14ac:dyDescent="0.3">
      <c r="A88" s="16"/>
      <c r="B88" s="64" t="s">
        <v>47</v>
      </c>
      <c r="C88" s="65"/>
      <c r="D88" s="33"/>
      <c r="E88" s="11"/>
      <c r="F88" s="11"/>
      <c r="G88" s="49"/>
    </row>
    <row r="89" spans="1:7" ht="12" customHeight="1" x14ac:dyDescent="0.25">
      <c r="A89" s="16"/>
      <c r="B89" s="27" t="s">
        <v>33</v>
      </c>
      <c r="C89" s="54" t="s">
        <v>48</v>
      </c>
      <c r="D89" s="55" t="s">
        <v>49</v>
      </c>
      <c r="E89" s="11"/>
      <c r="F89" s="11"/>
      <c r="G89" s="49"/>
    </row>
    <row r="90" spans="1:7" ht="12" customHeight="1" x14ac:dyDescent="0.25">
      <c r="A90" s="16"/>
      <c r="B90" s="28" t="s">
        <v>50</v>
      </c>
      <c r="C90" s="12">
        <f>G26</f>
        <v>2750000</v>
      </c>
      <c r="D90" s="29">
        <f>(C90/C96)</f>
        <v>0.41633974534390233</v>
      </c>
      <c r="E90" s="11"/>
      <c r="F90" s="11"/>
      <c r="G90" s="49"/>
    </row>
    <row r="91" spans="1:7" ht="12" customHeight="1" x14ac:dyDescent="0.25">
      <c r="A91" s="16"/>
      <c r="B91" s="28" t="s">
        <v>51</v>
      </c>
      <c r="C91" s="12">
        <f>G31</f>
        <v>0</v>
      </c>
      <c r="D91" s="29">
        <v>0</v>
      </c>
      <c r="E91" s="11"/>
      <c r="F91" s="11"/>
      <c r="G91" s="49"/>
    </row>
    <row r="92" spans="1:7" ht="12" customHeight="1" x14ac:dyDescent="0.25">
      <c r="A92" s="16"/>
      <c r="B92" s="28" t="s">
        <v>52</v>
      </c>
      <c r="C92" s="12">
        <f>G42</f>
        <v>1019350</v>
      </c>
      <c r="D92" s="29">
        <f>(C92/C96)</f>
        <v>0.15432578887865703</v>
      </c>
      <c r="E92" s="11"/>
      <c r="F92" s="11"/>
      <c r="G92" s="49"/>
    </row>
    <row r="93" spans="1:7" ht="12" customHeight="1" x14ac:dyDescent="0.25">
      <c r="A93" s="16"/>
      <c r="B93" s="28" t="s">
        <v>28</v>
      </c>
      <c r="C93" s="12">
        <f>G64</f>
        <v>1831300</v>
      </c>
      <c r="D93" s="29">
        <f>(C93/C96)</f>
        <v>0.27725199114483212</v>
      </c>
      <c r="E93" s="11"/>
      <c r="F93" s="11"/>
      <c r="G93" s="49"/>
    </row>
    <row r="94" spans="1:7" ht="12" customHeight="1" x14ac:dyDescent="0.25">
      <c r="A94" s="16"/>
      <c r="B94" s="28" t="s">
        <v>53</v>
      </c>
      <c r="C94" s="13">
        <f>G71</f>
        <v>690000</v>
      </c>
      <c r="D94" s="29">
        <f>(C94/C96)</f>
        <v>0.10446342701356094</v>
      </c>
      <c r="E94" s="14"/>
      <c r="F94" s="14"/>
      <c r="G94" s="49"/>
    </row>
    <row r="95" spans="1:7" ht="12" customHeight="1" x14ac:dyDescent="0.25">
      <c r="A95" s="16"/>
      <c r="B95" s="28" t="s">
        <v>54</v>
      </c>
      <c r="C95" s="13">
        <f>G74</f>
        <v>314532.5</v>
      </c>
      <c r="D95" s="29">
        <f>(C95/C96)</f>
        <v>4.7619047619047616E-2</v>
      </c>
      <c r="E95" s="14"/>
      <c r="F95" s="14"/>
      <c r="G95" s="49"/>
    </row>
    <row r="96" spans="1:7" ht="12.75" customHeight="1" thickBot="1" x14ac:dyDescent="0.3">
      <c r="A96" s="16"/>
      <c r="B96" s="30" t="s">
        <v>55</v>
      </c>
      <c r="C96" s="31">
        <f>SUM(C90:C95)</f>
        <v>6605182.5</v>
      </c>
      <c r="D96" s="32">
        <f>SUM(D90:D95)</f>
        <v>1</v>
      </c>
      <c r="E96" s="14"/>
      <c r="F96" s="14"/>
      <c r="G96" s="49"/>
    </row>
    <row r="97" spans="1:7" ht="12" customHeight="1" x14ac:dyDescent="0.25">
      <c r="A97" s="16"/>
      <c r="B97" s="25"/>
      <c r="C97" s="18"/>
      <c r="D97" s="18"/>
      <c r="E97" s="18"/>
      <c r="F97" s="18"/>
      <c r="G97" s="49"/>
    </row>
    <row r="98" spans="1:7" ht="12.75" customHeight="1" thickBot="1" x14ac:dyDescent="0.3">
      <c r="A98" s="16"/>
      <c r="B98" s="26"/>
      <c r="C98" s="18"/>
      <c r="D98" s="18"/>
      <c r="E98" s="18"/>
      <c r="F98" s="18"/>
      <c r="G98" s="49"/>
    </row>
    <row r="99" spans="1:7" ht="12" customHeight="1" thickBot="1" x14ac:dyDescent="0.3">
      <c r="A99" s="16"/>
      <c r="B99" s="61" t="s">
        <v>125</v>
      </c>
      <c r="C99" s="62"/>
      <c r="D99" s="62"/>
      <c r="E99" s="63"/>
      <c r="F99" s="14"/>
      <c r="G99" s="49"/>
    </row>
    <row r="100" spans="1:7" ht="12" customHeight="1" x14ac:dyDescent="0.25">
      <c r="A100" s="16"/>
      <c r="B100" s="45" t="s">
        <v>117</v>
      </c>
      <c r="C100" s="53">
        <v>22000</v>
      </c>
      <c r="D100" s="53">
        <v>25000</v>
      </c>
      <c r="E100" s="53">
        <v>28000</v>
      </c>
      <c r="F100" s="44"/>
      <c r="G100" s="50"/>
    </row>
    <row r="101" spans="1:7" ht="12.75" customHeight="1" thickBot="1" x14ac:dyDescent="0.3">
      <c r="A101" s="16"/>
      <c r="B101" s="30" t="s">
        <v>118</v>
      </c>
      <c r="C101" s="31">
        <f>(G75/C100)</f>
        <v>300.23556818181817</v>
      </c>
      <c r="D101" s="31">
        <f>(G75/D100)</f>
        <v>264.20729999999998</v>
      </c>
      <c r="E101" s="46">
        <f>(G75/E100)</f>
        <v>235.89937499999999</v>
      </c>
      <c r="F101" s="44"/>
      <c r="G101" s="50"/>
    </row>
    <row r="102" spans="1:7" ht="15.75" customHeight="1" x14ac:dyDescent="0.25">
      <c r="A102" s="16"/>
      <c r="B102" s="35" t="s">
        <v>56</v>
      </c>
      <c r="C102" s="15"/>
      <c r="D102" s="15"/>
      <c r="E102" s="15"/>
      <c r="F102" s="15"/>
      <c r="G102" s="51"/>
    </row>
  </sheetData>
  <mergeCells count="10">
    <mergeCell ref="E8:F8"/>
    <mergeCell ref="E13:F13"/>
    <mergeCell ref="E14:F14"/>
    <mergeCell ref="B16:G16"/>
    <mergeCell ref="B99:E99"/>
    <mergeCell ref="B88:C88"/>
    <mergeCell ref="E12:F12"/>
    <mergeCell ref="E10:F10"/>
    <mergeCell ref="E9:F9"/>
    <mergeCell ref="E11:F11"/>
  </mergeCells>
  <pageMargins left="0.74803149606299213" right="0.74803149606299213" top="0.98425196850393704" bottom="0.98425196850393704" header="0" footer="0"/>
  <pageSetup paperSize="14" scale="82" fitToHeight="2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NECTARINOS</vt:lpstr>
      <vt:lpstr>NECTARINOS!Área_de_impresión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Morales Leon Jeannette Paola</cp:lastModifiedBy>
  <cp:lastPrinted>2022-06-17T12:05:29Z</cp:lastPrinted>
  <dcterms:created xsi:type="dcterms:W3CDTF">2020-11-27T12:49:26Z</dcterms:created>
  <dcterms:modified xsi:type="dcterms:W3CDTF">2023-02-15T12:10:19Z</dcterms:modified>
</cp:coreProperties>
</file>