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2" i="1"/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<sst xmlns="http://schemas.openxmlformats.org/spreadsheetml/2006/main" count="130" uniqueCount="101">
  <si>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</si>
  <si>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</si>
  <si>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</si>
  <si>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</si>
  <si>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</si>
  <si>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</si>
  <si>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</si>
  <si>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</si>
  <si>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</si>
  <si>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</si>
  <si>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</si>
  <si>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</si>
  <si>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</si>
  <si>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</si>
  <si>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</si>
  <si>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</si>
  <si>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</si>
  <si>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</si>
  <si>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</si>
  <si>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</si>
  <si>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</si>
  <si>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</si>
  <si>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</si>
  <si>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</si>
  <si>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</si>
  <si>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</si>
  <si>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</si>
  <si>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</si>
  <si>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</si>
  <si>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</si>
  <si>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</si>
  <si>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</si>
  <si>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</si>
  <si>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</si>
  <si>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</si>
  <si>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</si>
  <si>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</si>
  <si>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</si>
  <si>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</si>
  <si>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</si>
  <si>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</si>
  <si>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</si>
  <si>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</si>
  <si>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</si>
  <si>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</si>
  <si>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</si>
  <si>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</si>
  <si>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</si>
  <si>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</si>
  <si>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</si>
  <si>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</si>
  <si>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</si>
  <si>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</si>
  <si>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</si>
  <si>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</si>
  <si>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</si>
  <si>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</si>
  <si>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</si>
  <si>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</si>
  <si>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</si>
  <si>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</si>
  <si>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</si>
  <si>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</si>
  <si>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</si>
  <si>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</si>
  <si>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</si>
  <si>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</si>
  <si>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</si>
  <si>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</si>
  <si>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</si>
  <si>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</si>
  <si>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</si>
  <si>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</si>
  <si>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</si>
  <si>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</si>
  <si>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</si>
  <si>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</si>
  <si>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</si>
  <si>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</si>
  <si>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</si>
  <si>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</si>
  <si>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</si>
  <si>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</si>
  <si>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</si>
  <si>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</si>
  <si>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TEXEL, SUFFOLK, ROMNEY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</si>
  <si>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</si>
  <si>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</si>
  <si>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</si>
  <si>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</si>
  <si>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</si>
  <si>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</si>
  <si>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Enero 2023</t>
  </si>
  <si>
    <t>Dociembre de 2023</t>
  </si>
  <si>
    <t>Diciembre de 2023</t>
  </si>
  <si>
    <t>Aplicación Fertilizante</t>
  </si>
  <si>
    <t>Dosis</t>
  </si>
  <si>
    <t>u</t>
  </si>
  <si>
    <t>Rendimiento (Kg.carne/há)</t>
  </si>
  <si>
    <t>há.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</si>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</sst>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J75" sqref="J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73</v>
      </c>
      <c r="D9" s="53"/>
      <c r="E9" s="146" t="s">
        <v>88</v>
      </c>
      <c r="F9" s="147"/>
      <c r="G9" s="54">
        <v>280</v>
      </c>
    </row>
    <row r="10" spans="1:7" ht="38.25" customHeight="1" x14ac:dyDescent="0.25">
      <c r="A10" s="19"/>
      <c r="B10" s="141" t="s">
        <v>58</v>
      </c>
      <c r="C10" s="136" t="s">
        <v>85</v>
      </c>
      <c r="D10" s="53"/>
      <c r="E10" s="144" t="s">
        <v>1</v>
      </c>
      <c r="F10" s="145"/>
      <c r="G10" s="52" t="s">
        <v>94</v>
      </c>
    </row>
    <row r="11" spans="1:7" ht="18" customHeight="1" x14ac:dyDescent="0.25">
      <c r="A11" s="19"/>
      <c r="B11" s="141" t="s">
        <v>2</v>
      </c>
      <c r="C11" s="135" t="s">
        <v>3</v>
      </c>
      <c r="D11" s="53"/>
      <c r="E11" s="144" t="s">
        <v>84</v>
      </c>
      <c r="F11" s="145"/>
      <c r="G11" s="54">
        <v>3000</v>
      </c>
    </row>
    <row r="12" spans="1:7" ht="11.25" customHeight="1" x14ac:dyDescent="0.25">
      <c r="A12" s="19"/>
      <c r="B12" s="141" t="s">
        <v>4</v>
      </c>
      <c r="C12" s="137" t="s">
        <v>59</v>
      </c>
      <c r="D12" s="53"/>
      <c r="E12" s="52" t="s">
        <v>5</v>
      </c>
      <c r="F12" s="56"/>
      <c r="G12" s="57">
        <f>(G9*G11)</f>
        <v>840000</v>
      </c>
    </row>
    <row r="13" spans="1:7" ht="11.25" customHeight="1" x14ac:dyDescent="0.25">
      <c r="A13" s="19"/>
      <c r="B13" s="141" t="s">
        <v>6</v>
      </c>
      <c r="C13" s="135" t="s">
        <v>100</v>
      </c>
      <c r="D13" s="53"/>
      <c r="E13" s="144" t="s">
        <v>7</v>
      </c>
      <c r="F13" s="145"/>
      <c r="G13" s="52" t="s">
        <v>74</v>
      </c>
    </row>
    <row r="14" spans="1:7" ht="13.5" customHeight="1" x14ac:dyDescent="0.25">
      <c r="A14" s="19"/>
      <c r="B14" s="141" t="s">
        <v>8</v>
      </c>
      <c r="C14" s="135" t="s">
        <v>100</v>
      </c>
      <c r="D14" s="53"/>
      <c r="E14" s="144" t="s">
        <v>9</v>
      </c>
      <c r="F14" s="145"/>
      <c r="G14" s="52" t="s">
        <v>93</v>
      </c>
    </row>
    <row r="15" spans="1:7" ht="25.5" customHeight="1" x14ac:dyDescent="0.25">
      <c r="A15" s="19"/>
      <c r="B15" s="141" t="s">
        <v>10</v>
      </c>
      <c r="C15" s="135" t="s">
        <v>92</v>
      </c>
      <c r="D15" s="53"/>
      <c r="E15" s="148" t="s">
        <v>11</v>
      </c>
      <c r="F15" s="149"/>
      <c r="G15" s="55"/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13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"/>
      <c r="B21" s="67" t="s">
        <v>75</v>
      </c>
      <c r="C21" s="96" t="s">
        <v>20</v>
      </c>
      <c r="D21" s="105">
        <v>1.3</v>
      </c>
      <c r="E21" s="106" t="s">
        <v>60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76</v>
      </c>
      <c r="C22" s="96" t="s">
        <v>20</v>
      </c>
      <c r="D22" s="105">
        <v>0.4</v>
      </c>
      <c r="E22" s="106" t="s">
        <v>82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77</v>
      </c>
      <c r="C23" s="96" t="s">
        <v>20</v>
      </c>
      <c r="D23" s="105">
        <v>0.5</v>
      </c>
      <c r="E23" s="106" t="s">
        <v>78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21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22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14</v>
      </c>
      <c r="C27" s="73" t="s">
        <v>15</v>
      </c>
      <c r="D27" s="111" t="s">
        <v>16</v>
      </c>
      <c r="E27" s="112" t="s">
        <v>17</v>
      </c>
      <c r="F27" s="111" t="s">
        <v>18</v>
      </c>
      <c r="G27" s="112" t="s">
        <v>19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23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24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14</v>
      </c>
      <c r="C32" s="79" t="s">
        <v>15</v>
      </c>
      <c r="D32" s="117" t="s">
        <v>16</v>
      </c>
      <c r="E32" s="117" t="s">
        <v>17</v>
      </c>
      <c r="F32" s="118" t="s">
        <v>18</v>
      </c>
      <c r="G32" s="117" t="s">
        <v>19</v>
      </c>
    </row>
    <row r="33" spans="1:11" ht="12.75" customHeight="1" x14ac:dyDescent="0.25">
      <c r="A33" s="5"/>
      <c r="B33" s="55" t="s">
        <v>95</v>
      </c>
      <c r="C33" s="96" t="s">
        <v>25</v>
      </c>
      <c r="D33" s="105">
        <v>3.125E-2</v>
      </c>
      <c r="E33" s="106" t="s">
        <v>61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26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27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28</v>
      </c>
      <c r="C37" s="80" t="s">
        <v>29</v>
      </c>
      <c r="D37" s="118" t="s">
        <v>30</v>
      </c>
      <c r="E37" s="118" t="s">
        <v>17</v>
      </c>
      <c r="F37" s="118" t="s">
        <v>18</v>
      </c>
      <c r="G37" s="118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62</v>
      </c>
      <c r="C39" s="99" t="s">
        <v>32</v>
      </c>
      <c r="D39" s="120">
        <v>100</v>
      </c>
      <c r="E39" s="121" t="s">
        <v>64</v>
      </c>
      <c r="F39" s="102">
        <v>1460</v>
      </c>
      <c r="G39" s="102">
        <f>(D39*F39)</f>
        <v>146000</v>
      </c>
    </row>
    <row r="40" spans="1:11" ht="12.75" customHeight="1" x14ac:dyDescent="0.25">
      <c r="A40" s="5"/>
      <c r="B40" s="81" t="s">
        <v>63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65</v>
      </c>
      <c r="C41" s="99" t="s">
        <v>97</v>
      </c>
      <c r="D41" s="120">
        <v>15</v>
      </c>
      <c r="E41" s="121" t="s">
        <v>67</v>
      </c>
      <c r="F41" s="102">
        <v>3000</v>
      </c>
      <c r="G41" s="102">
        <f>(D41*F41)</f>
        <v>45000</v>
      </c>
    </row>
    <row r="42" spans="1:11" ht="12.75" customHeight="1" x14ac:dyDescent="0.25">
      <c r="A42" s="5"/>
      <c r="B42" s="52" t="s">
        <v>66</v>
      </c>
      <c r="C42" s="100" t="s">
        <v>99</v>
      </c>
      <c r="D42" s="122">
        <v>0.1</v>
      </c>
      <c r="E42" s="122" t="s">
        <v>68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69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70</v>
      </c>
      <c r="C44" s="99" t="s">
        <v>96</v>
      </c>
      <c r="D44" s="120">
        <v>18</v>
      </c>
      <c r="E44" s="121" t="s">
        <v>81</v>
      </c>
      <c r="F44" s="102">
        <v>413</v>
      </c>
      <c r="G44" s="102">
        <f>D44*F44</f>
        <v>7434</v>
      </c>
    </row>
    <row r="45" spans="1:11" ht="12.75" customHeight="1" x14ac:dyDescent="0.25">
      <c r="A45" s="5"/>
      <c r="B45" s="52" t="s">
        <v>71</v>
      </c>
      <c r="C45" s="99" t="s">
        <v>96</v>
      </c>
      <c r="D45" s="122">
        <v>18</v>
      </c>
      <c r="E45" s="122" t="s">
        <v>81</v>
      </c>
      <c r="F45" s="102">
        <v>104</v>
      </c>
      <c r="G45" s="102">
        <f>D45*F45</f>
        <v>1872</v>
      </c>
    </row>
    <row r="46" spans="1:11" ht="12.75" customHeight="1" x14ac:dyDescent="0.25">
      <c r="A46" s="5"/>
      <c r="B46" s="82" t="s">
        <v>72</v>
      </c>
      <c r="C46" s="99" t="s">
        <v>96</v>
      </c>
      <c r="D46" s="123">
        <v>18</v>
      </c>
      <c r="E46" s="123" t="s">
        <v>81</v>
      </c>
      <c r="F46" s="103">
        <v>120</v>
      </c>
      <c r="G46" s="103">
        <f>D46*F46</f>
        <v>2160</v>
      </c>
    </row>
    <row r="47" spans="1:11" ht="13.5" customHeight="1" x14ac:dyDescent="0.25">
      <c r="A47" s="4"/>
      <c r="B47" s="75" t="s">
        <v>33</v>
      </c>
      <c r="C47" s="76"/>
      <c r="D47" s="114"/>
      <c r="E47" s="114"/>
      <c r="F47" s="114"/>
      <c r="G47" s="101">
        <f>SUM(G38:G46)</f>
        <v>282466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34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35</v>
      </c>
      <c r="C50" s="80" t="s">
        <v>29</v>
      </c>
      <c r="D50" s="118" t="s">
        <v>30</v>
      </c>
      <c r="E50" s="117" t="s">
        <v>17</v>
      </c>
      <c r="F50" s="118" t="s">
        <v>18</v>
      </c>
      <c r="G50" s="117" t="s">
        <v>19</v>
      </c>
    </row>
    <row r="51" spans="1:7" ht="12.75" customHeight="1" x14ac:dyDescent="0.25">
      <c r="A51" s="5"/>
      <c r="B51" s="55" t="s">
        <v>79</v>
      </c>
      <c r="C51" s="99" t="s">
        <v>89</v>
      </c>
      <c r="D51" s="102">
        <v>1</v>
      </c>
      <c r="E51" s="106" t="s">
        <v>80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36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37</v>
      </c>
      <c r="C54" s="87"/>
      <c r="D54" s="127"/>
      <c r="E54" s="127"/>
      <c r="F54" s="127"/>
      <c r="G54" s="128">
        <f>G24+G34+G47+G52</f>
        <v>418466</v>
      </c>
    </row>
    <row r="55" spans="1:7" ht="12" customHeight="1" x14ac:dyDescent="0.25">
      <c r="A55" s="19"/>
      <c r="B55" s="88" t="s">
        <v>38</v>
      </c>
      <c r="C55" s="89"/>
      <c r="D55" s="129"/>
      <c r="E55" s="129"/>
      <c r="F55" s="129"/>
      <c r="G55" s="130">
        <f>G54*0.05</f>
        <v>20923.300000000003</v>
      </c>
    </row>
    <row r="56" spans="1:7" ht="12" customHeight="1" x14ac:dyDescent="0.25">
      <c r="A56" s="19"/>
      <c r="B56" s="90" t="s">
        <v>39</v>
      </c>
      <c r="C56" s="91"/>
      <c r="D56" s="131"/>
      <c r="E56" s="131"/>
      <c r="F56" s="131"/>
      <c r="G56" s="132">
        <f>G55+G54</f>
        <v>439389.3</v>
      </c>
    </row>
    <row r="57" spans="1:7" ht="12" customHeight="1" x14ac:dyDescent="0.25">
      <c r="A57" s="19"/>
      <c r="B57" s="88" t="s">
        <v>40</v>
      </c>
      <c r="C57" s="89"/>
      <c r="D57" s="129"/>
      <c r="E57" s="129"/>
      <c r="F57" s="129"/>
      <c r="G57" s="130">
        <f>G12</f>
        <v>840000</v>
      </c>
    </row>
    <row r="58" spans="1:7" ht="12" customHeight="1" x14ac:dyDescent="0.25">
      <c r="A58" s="19"/>
      <c r="B58" s="92" t="s">
        <v>41</v>
      </c>
      <c r="C58" s="93"/>
      <c r="D58" s="133"/>
      <c r="E58" s="133"/>
      <c r="F58" s="133"/>
      <c r="G58" s="134">
        <f>G57-G56</f>
        <v>400610.7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86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2" t="s">
        <v>50</v>
      </c>
      <c r="C70" s="143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90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f>G24</f>
        <v>44000</v>
      </c>
      <c r="D72" s="27">
        <f>(C72/C78)</f>
        <v>0.10013898836407714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f>G34</f>
        <v>12000</v>
      </c>
      <c r="D74" s="27">
        <f>(C74/C78)</f>
        <v>2.7310633190202858E-2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f>G47</f>
        <v>282466</v>
      </c>
      <c r="D75" s="27">
        <f>(C75/C78)</f>
        <v>0.64286044289198674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f>G52</f>
        <v>80000</v>
      </c>
      <c r="D76" s="27">
        <f>(C76/C78)</f>
        <v>0.1820708879346857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f>G55</f>
        <v>20923.300000000003</v>
      </c>
      <c r="D77" s="27">
        <f>(C77/C78)</f>
        <v>4.761904761904763E-2</v>
      </c>
      <c r="E77" s="15"/>
      <c r="F77" s="15"/>
      <c r="G77" s="16"/>
    </row>
    <row r="78" spans="1:7" ht="12.75" customHeight="1" thickBot="1" x14ac:dyDescent="0.3">
      <c r="A78" s="19"/>
      <c r="B78" s="28" t="s">
        <v>91</v>
      </c>
      <c r="C78" s="29">
        <f>SUM(C72:C77)</f>
        <v>439389.3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87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98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95" t="s">
        <v>83</v>
      </c>
      <c r="C83" s="29">
        <f>(G56/C82)</f>
        <v>1997.2240909090908</v>
      </c>
      <c r="D83" s="29">
        <f>(G56/D82)</f>
        <v>1569.2474999999999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2023-04-27T13:25:11Z</dcterms:modified>
</cp:coreProperties>
</file>