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0490" windowHeight="642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75" i="1"/>
  <c r="C74" i="1"/>
  <c r="C72" i="1"/>
  <c r="G51" i="1" l="1"/>
  <c r="G23" i="1" l="1"/>
  <c r="G46" i="1" l="1"/>
  <c r="G45" i="1" l="1"/>
  <c r="G44" i="1"/>
  <c r="G42" i="1" l="1"/>
  <c r="G22" i="1" l="1"/>
  <c r="C78" i="1" l="1"/>
  <c r="D75" i="1" s="1"/>
  <c r="G52" i="1"/>
  <c r="G41" i="1"/>
  <c r="G39" i="1"/>
  <c r="G33" i="1"/>
  <c r="G21" i="1"/>
  <c r="G12" i="1"/>
  <c r="G57" i="1" s="1"/>
  <c r="D72" i="1" l="1"/>
  <c r="D76" i="1"/>
  <c r="D77" i="1"/>
  <c r="G24" i="1"/>
  <c r="D74" i="1"/>
  <c r="G47" i="1"/>
  <c r="G34" i="1"/>
  <c r="D78" i="1" l="1"/>
  <c r="G54" i="1"/>
  <c r="G55" i="1" s="1"/>
  <c r="G56" i="1" s="1"/>
  <c r="D83" i="1" l="1"/>
  <c r="G58" i="1"/>
  <c r="C83" i="1"/>
  <c r="E83" i="1"/>
</calcChain>
</file>

<file path=xl/sharedStrings.xml><?xml version="1.0" encoding="utf-8"?>
<sst xmlns="http://schemas.openxmlformats.org/spreadsheetml/2006/main" count="130" uniqueCount="101">
  <si>
    <t>RUBRO O CULTIVO</t>
  </si>
  <si>
    <t>OVINOS</t>
  </si>
  <si>
    <t>RENDIMIENTO (Kg carne/há.)</t>
  </si>
  <si>
    <t>RAZA</t>
  </si>
  <si>
    <t>TEXEL, SUFFOLK, ROMNEY</t>
  </si>
  <si>
    <t>FECHA ESTIMADA  PRECIO VENTA</t>
  </si>
  <si>
    <t>Diciembre de 2023</t>
  </si>
  <si>
    <t>NIVEL TECNOLÓGICO</t>
  </si>
  <si>
    <t>Medio</t>
  </si>
  <si>
    <t>PRECIO ESPERADO ($/kg)</t>
  </si>
  <si>
    <t>REGIÓN</t>
  </si>
  <si>
    <t>Araucanía</t>
  </si>
  <si>
    <t>INGRESO ESPERADO, con IVA ($)</t>
  </si>
  <si>
    <t>AGENCIA DE ÁREA</t>
  </si>
  <si>
    <t>TOLTEN</t>
  </si>
  <si>
    <t>DESTINO PRODUCCION</t>
  </si>
  <si>
    <t>Mercado Local</t>
  </si>
  <si>
    <t>COMUNA/LOCALIDAD</t>
  </si>
  <si>
    <t>FECHA DE COSECHA</t>
  </si>
  <si>
    <t>Dociembre de 2023</t>
  </si>
  <si>
    <t>FECHA PRECIO INSUMOS</t>
  </si>
  <si>
    <t>28/03/2023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</si>
  <si>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</si>
  <si>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</si>
  <si>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</si>
  <si>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</si>
  <si>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</si>
  <si>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</si>
  <si>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</si>
  <si>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</si>
  <si>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</si>
  <si>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Alimentación</t>
  </si>
  <si>
    <t>JH</t>
  </si>
  <si>
    <t>Abril-Abril</t>
  </si>
  <si>
    <t>Sanidad</t>
  </si>
  <si>
    <t>Abril y Agosto</t>
  </si>
  <si>
    <t>Esquila</t>
  </si>
  <si>
    <t>Diciembre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</si>
  <si>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</si>
  <si>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</si>
  <si>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</si>
  <si>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</si>
  <si>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</si>
  <si>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</si>
  <si>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Mayo y Agosto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</si>
  <si>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</si>
  <si>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</si>
  <si>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</si>
  <si>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</si>
  <si>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</si>
  <si>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</si>
  <si>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</si>
  <si>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</si>
  <si>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</si>
  <si>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ALIMENTACION</t>
  </si>
  <si>
    <t>Fardos</t>
  </si>
  <si>
    <t>u</t>
  </si>
  <si>
    <t>Mayo-Septiembre</t>
  </si>
  <si>
    <t>Pradera Suplementaria</t>
  </si>
  <si>
    <t>há.</t>
  </si>
  <si>
    <t>Julio-Septiembre</t>
  </si>
  <si>
    <t>SANIDAD</t>
  </si>
  <si>
    <t>Anticlostridiales</t>
  </si>
  <si>
    <t>Dosis</t>
  </si>
  <si>
    <t>Abril y Septiembre</t>
  </si>
  <si>
    <t>Antiparasitario</t>
  </si>
  <si>
    <t>Vitamina ADE</t>
  </si>
  <si>
    <t>Subtotal Insumos</t>
  </si>
  <si>
    <t>OTROS</t>
  </si>
  <si>
    <t>Item</t>
  </si>
  <si>
    <t>Mantención Cercos</t>
  </si>
  <si>
    <t>u.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</si>
  <si>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</si>
  <si>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</si>
  <si>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</si>
  <si>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</si>
  <si>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</si>
  <si>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</si>
  <si>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</si>
  <si>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</si>
  <si>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</si>
  <si>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</si>
  <si>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</si>
  <si>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</si>
  <si>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</si>
  <si>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</si>
  <si>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</si>
  <si>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Pradera constituida principalmente por ballica y trebol rosado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</si>
  <si>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</si>
  <si>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</si>
  <si>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</si>
  <si>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</si>
  <si>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</si>
  <si>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</si>
  <si>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</si>
  <si>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</si>
  <si>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</si>
  <si>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carne)</t>
  </si>
  <si>
    <t>Rendimiento (Kg.carne/há)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</si>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</sst>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C78" sqref="C7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1</v>
      </c>
      <c r="D9" s="53"/>
      <c r="E9" s="146" t="s">
        <v>2</v>
      </c>
      <c r="F9" s="147"/>
      <c r="G9" s="54">
        <v>280</v>
      </c>
    </row>
    <row r="10" spans="1:7" ht="38.25" customHeight="1" x14ac:dyDescent="0.25">
      <c r="A10" s="19"/>
      <c r="B10" s="141" t="s">
        <v>3</v>
      </c>
      <c r="C10" s="136" t="s">
        <v>4</v>
      </c>
      <c r="D10" s="53"/>
      <c r="E10" s="144" t="s">
        <v>5</v>
      </c>
      <c r="F10" s="145"/>
      <c r="G10" s="52" t="s">
        <v>6</v>
      </c>
    </row>
    <row r="11" spans="1:7" ht="18" customHeight="1" x14ac:dyDescent="0.25">
      <c r="A11" s="19"/>
      <c r="B11" s="141" t="s">
        <v>7</v>
      </c>
      <c r="C11" s="135" t="s">
        <v>8</v>
      </c>
      <c r="D11" s="53"/>
      <c r="E11" s="144" t="s">
        <v>9</v>
      </c>
      <c r="F11" s="145"/>
      <c r="G11" s="54">
        <v>2500</v>
      </c>
    </row>
    <row r="12" spans="1:7" ht="11.25" customHeight="1" x14ac:dyDescent="0.25">
      <c r="A12" s="19"/>
      <c r="B12" s="141" t="s">
        <v>10</v>
      </c>
      <c r="C12" s="137" t="s">
        <v>11</v>
      </c>
      <c r="D12" s="53"/>
      <c r="E12" s="52" t="s">
        <v>12</v>
      </c>
      <c r="F12" s="56"/>
      <c r="G12" s="57">
        <f>(G9*G11)</f>
        <v>700000</v>
      </c>
    </row>
    <row r="13" spans="1:7" ht="11.25" customHeight="1" x14ac:dyDescent="0.25">
      <c r="A13" s="19"/>
      <c r="B13" s="141" t="s">
        <v>13</v>
      </c>
      <c r="C13" s="135" t="s">
        <v>14</v>
      </c>
      <c r="D13" s="53"/>
      <c r="E13" s="144" t="s">
        <v>15</v>
      </c>
      <c r="F13" s="145"/>
      <c r="G13" s="52" t="s">
        <v>16</v>
      </c>
    </row>
    <row r="14" spans="1:7" ht="13.5" customHeight="1" x14ac:dyDescent="0.25">
      <c r="A14" s="19"/>
      <c r="B14" s="141" t="s">
        <v>17</v>
      </c>
      <c r="C14" s="135" t="s">
        <v>14</v>
      </c>
      <c r="D14" s="53"/>
      <c r="E14" s="144" t="s">
        <v>18</v>
      </c>
      <c r="F14" s="145"/>
      <c r="G14" s="52" t="s">
        <v>19</v>
      </c>
    </row>
    <row r="15" spans="1:7" ht="25.5" customHeight="1" x14ac:dyDescent="0.25">
      <c r="A15" s="19"/>
      <c r="B15" s="141" t="s">
        <v>20</v>
      </c>
      <c r="C15" s="135" t="s">
        <v>21</v>
      </c>
      <c r="D15" s="53"/>
      <c r="E15" s="148" t="s">
        <v>22</v>
      </c>
      <c r="F15" s="149"/>
      <c r="G15" s="55"/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23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24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5"/>
      <c r="B21" s="67" t="s">
        <v>31</v>
      </c>
      <c r="C21" s="96" t="s">
        <v>32</v>
      </c>
      <c r="D21" s="105">
        <v>1.3</v>
      </c>
      <c r="E21" s="106" t="s">
        <v>33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34</v>
      </c>
      <c r="C22" s="96" t="s">
        <v>32</v>
      </c>
      <c r="D22" s="105">
        <v>0.4</v>
      </c>
      <c r="E22" s="106" t="s">
        <v>35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36</v>
      </c>
      <c r="C23" s="96" t="s">
        <v>32</v>
      </c>
      <c r="D23" s="105">
        <v>0.5</v>
      </c>
      <c r="E23" s="106" t="s">
        <v>37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38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39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25</v>
      </c>
      <c r="C27" s="73" t="s">
        <v>26</v>
      </c>
      <c r="D27" s="111" t="s">
        <v>27</v>
      </c>
      <c r="E27" s="112" t="s">
        <v>28</v>
      </c>
      <c r="F27" s="111" t="s">
        <v>29</v>
      </c>
      <c r="G27" s="112" t="s">
        <v>30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40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41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25</v>
      </c>
      <c r="C32" s="79" t="s">
        <v>26</v>
      </c>
      <c r="D32" s="117" t="s">
        <v>27</v>
      </c>
      <c r="E32" s="117" t="s">
        <v>28</v>
      </c>
      <c r="F32" s="118" t="s">
        <v>29</v>
      </c>
      <c r="G32" s="117" t="s">
        <v>30</v>
      </c>
    </row>
    <row r="33" spans="1:11" ht="12.75" customHeight="1" x14ac:dyDescent="0.25">
      <c r="A33" s="5"/>
      <c r="B33" s="55" t="s">
        <v>42</v>
      </c>
      <c r="C33" s="96" t="s">
        <v>43</v>
      </c>
      <c r="D33" s="105">
        <v>3.125E-2</v>
      </c>
      <c r="E33" s="106" t="s">
        <v>44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45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46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47</v>
      </c>
      <c r="C37" s="80" t="s">
        <v>48</v>
      </c>
      <c r="D37" s="118" t="s">
        <v>49</v>
      </c>
      <c r="E37" s="118" t="s">
        <v>28</v>
      </c>
      <c r="F37" s="118" t="s">
        <v>29</v>
      </c>
      <c r="G37" s="118" t="s">
        <v>30</v>
      </c>
      <c r="K37" s="50"/>
    </row>
    <row r="38" spans="1:11" ht="12.75" customHeight="1" x14ac:dyDescent="0.25">
      <c r="A38" s="5"/>
      <c r="B38" s="6" t="s">
        <v>50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51</v>
      </c>
      <c r="C39" s="99" t="s">
        <v>52</v>
      </c>
      <c r="D39" s="120">
        <v>100</v>
      </c>
      <c r="E39" s="121" t="s">
        <v>53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54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55</v>
      </c>
      <c r="C41" s="99" t="s">
        <v>56</v>
      </c>
      <c r="D41" s="120">
        <v>15</v>
      </c>
      <c r="E41" s="121" t="s">
        <v>57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58</v>
      </c>
      <c r="C42" s="100" t="s">
        <v>59</v>
      </c>
      <c r="D42" s="122">
        <v>0.1</v>
      </c>
      <c r="E42" s="122" t="s">
        <v>60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61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62</v>
      </c>
      <c r="C44" s="99" t="s">
        <v>63</v>
      </c>
      <c r="D44" s="120">
        <v>18</v>
      </c>
      <c r="E44" s="121" t="s">
        <v>64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65</v>
      </c>
      <c r="C45" s="99" t="s">
        <v>63</v>
      </c>
      <c r="D45" s="122">
        <v>18</v>
      </c>
      <c r="E45" s="122" t="s">
        <v>64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66</v>
      </c>
      <c r="C46" s="99" t="s">
        <v>63</v>
      </c>
      <c r="D46" s="123">
        <v>18</v>
      </c>
      <c r="E46" s="123" t="s">
        <v>64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67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68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69</v>
      </c>
      <c r="C50" s="80" t="s">
        <v>48</v>
      </c>
      <c r="D50" s="118" t="s">
        <v>49</v>
      </c>
      <c r="E50" s="117" t="s">
        <v>28</v>
      </c>
      <c r="F50" s="118" t="s">
        <v>29</v>
      </c>
      <c r="G50" s="117" t="s">
        <v>30</v>
      </c>
    </row>
    <row r="51" spans="1:7" ht="12.75" customHeight="1" x14ac:dyDescent="0.25">
      <c r="A51" s="5"/>
      <c r="B51" s="55" t="s">
        <v>70</v>
      </c>
      <c r="C51" s="99" t="s">
        <v>71</v>
      </c>
      <c r="D51" s="102">
        <v>1</v>
      </c>
      <c r="E51" s="106" t="s">
        <v>72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73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74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75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76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77</v>
      </c>
      <c r="C57" s="89"/>
      <c r="D57" s="129"/>
      <c r="E57" s="129"/>
      <c r="F57" s="129"/>
      <c r="G57" s="130">
        <f>G12</f>
        <v>700000</v>
      </c>
    </row>
    <row r="58" spans="1:7" ht="12" customHeight="1" x14ac:dyDescent="0.25">
      <c r="A58" s="19"/>
      <c r="B58" s="92" t="s">
        <v>78</v>
      </c>
      <c r="C58" s="93"/>
      <c r="D58" s="133"/>
      <c r="E58" s="133"/>
      <c r="F58" s="133"/>
      <c r="G58" s="134">
        <f>G57-G56</f>
        <v>260610.7</v>
      </c>
    </row>
    <row r="59" spans="1:7" ht="12" customHeight="1" x14ac:dyDescent="0.25">
      <c r="A59" s="19"/>
      <c r="B59" s="20" t="s">
        <v>79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80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81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82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83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84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85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86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87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88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69</v>
      </c>
      <c r="C71" s="10" t="s">
        <v>89</v>
      </c>
      <c r="D71" s="25" t="s">
        <v>90</v>
      </c>
      <c r="E71" s="9"/>
      <c r="F71" s="9"/>
      <c r="G71" s="16"/>
    </row>
    <row r="72" spans="1:7" ht="12" customHeight="1" x14ac:dyDescent="0.25">
      <c r="A72" s="19"/>
      <c r="B72" s="26" t="s">
        <v>91</v>
      </c>
      <c r="C72" s="11">
        <f>G24</f>
        <v>44000</v>
      </c>
      <c r="D72" s="27">
        <f>(C72/C78)</f>
        <v>0.10013898836407714</v>
      </c>
      <c r="E72" s="9"/>
      <c r="F72" s="9"/>
      <c r="G72" s="16"/>
    </row>
    <row r="73" spans="1:7" ht="12" customHeight="1" x14ac:dyDescent="0.25">
      <c r="A73" s="19"/>
      <c r="B73" s="26" t="s">
        <v>92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93</v>
      </c>
      <c r="C74" s="11">
        <f>G34</f>
        <v>12000</v>
      </c>
      <c r="D74" s="27">
        <f>(C74/C78)</f>
        <v>2.7310633190202858E-2</v>
      </c>
      <c r="E74" s="9"/>
      <c r="F74" s="9"/>
      <c r="G74" s="16"/>
    </row>
    <row r="75" spans="1:7" ht="12" customHeight="1" x14ac:dyDescent="0.25">
      <c r="A75" s="19"/>
      <c r="B75" s="26" t="s">
        <v>47</v>
      </c>
      <c r="C75" s="11">
        <f>G47</f>
        <v>282466</v>
      </c>
      <c r="D75" s="27">
        <f>(C75/C78)</f>
        <v>0.64286044289198674</v>
      </c>
      <c r="E75" s="9"/>
      <c r="F75" s="9"/>
      <c r="G75" s="16"/>
    </row>
    <row r="76" spans="1:7" ht="12" customHeight="1" x14ac:dyDescent="0.25">
      <c r="A76" s="19"/>
      <c r="B76" s="26" t="s">
        <v>94</v>
      </c>
      <c r="C76" s="13">
        <f>G52</f>
        <v>80000</v>
      </c>
      <c r="D76" s="27">
        <f>(C76/C78)</f>
        <v>0.1820708879346857</v>
      </c>
      <c r="E76" s="15"/>
      <c r="F76" s="15"/>
      <c r="G76" s="16"/>
    </row>
    <row r="77" spans="1:7" ht="12" customHeight="1" x14ac:dyDescent="0.25">
      <c r="A77" s="19"/>
      <c r="B77" s="26" t="s">
        <v>95</v>
      </c>
      <c r="C77" s="13">
        <f>G55</f>
        <v>20923.300000000003</v>
      </c>
      <c r="D77" s="27">
        <f>(C77/C78)</f>
        <v>4.761904761904763E-2</v>
      </c>
      <c r="E77" s="15"/>
      <c r="F77" s="15"/>
      <c r="G77" s="16"/>
    </row>
    <row r="78" spans="1:7" ht="12.75" customHeight="1" thickBot="1" x14ac:dyDescent="0.3">
      <c r="A78" s="19"/>
      <c r="B78" s="28" t="s">
        <v>96</v>
      </c>
      <c r="C78" s="29">
        <f>SUM(C72:C77)</f>
        <v>439389.3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97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98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99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100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2023-04-24T13:35:26Z</dcterms:modified>
  <cp:category/>
  <cp:contentStatus/>
</cp:coreProperties>
</file>