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<sst xmlns="http://schemas.openxmlformats.org/spreadsheetml/2006/main" count="131" uniqueCount="101">
  <si>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</si>
  <si>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</si>
  <si>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</si>
  <si>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</si>
  <si>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</si>
  <si>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</si>
  <si>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</si>
  <si>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</si>
  <si>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</si>
  <si>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</si>
  <si>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</si>
  <si>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</si>
  <si>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</si>
  <si>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</si>
  <si>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</si>
  <si>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</si>
  <si>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</si>
  <si>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</si>
  <si>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</si>
  <si>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</si>
  <si>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</si>
  <si>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</si>
  <si>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</si>
  <si>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</si>
  <si>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</si>
  <si>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</si>
  <si>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</si>
  <si>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</si>
  <si>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</si>
  <si>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</si>
  <si>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</si>
  <si>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</si>
  <si>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</si>
  <si>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</si>
  <si>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</si>
  <si>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</si>
  <si>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</si>
  <si>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</si>
  <si>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</si>
  <si>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</si>
  <si>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</si>
  <si>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</si>
  <si>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</si>
  <si>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</si>
  <si>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</si>
  <si>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</si>
  <si>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</si>
  <si>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</si>
  <si>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</si>
  <si>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</si>
  <si>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</si>
  <si>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</si>
  <si>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</si>
  <si>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</si>
  <si>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</si>
  <si>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</si>
  <si>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</si>
  <si>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</si>
  <si>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</si>
  <si>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</si>
  <si>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</si>
  <si>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</si>
  <si>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</si>
  <si>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</si>
  <si>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</si>
  <si>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</si>
  <si>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</si>
  <si>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</si>
  <si>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</si>
  <si>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</si>
  <si>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</si>
  <si>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</si>
  <si>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</si>
  <si>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</si>
  <si>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</si>
  <si>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</si>
  <si>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</si>
  <si>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</si>
  <si>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</si>
  <si>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</si>
  <si>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</si>
  <si>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</si>
  <si>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</si>
  <si>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</si>
  <si>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</si>
  <si>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</si>
  <si>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</si>
  <si>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</si>
  <si>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</si>
  <si>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</si>
  <si>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</si>
  <si>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Aplicación Fertilizante</t>
  </si>
  <si>
    <t>Dosis</t>
  </si>
  <si>
    <t>u</t>
  </si>
  <si>
    <t>Rendimiento (Kg.carne/há)</t>
  </si>
  <si>
    <t>há.</t>
  </si>
  <si>
    <t>Texel, Suffolk, Romney</t>
  </si>
  <si>
    <t>Villarrica</t>
  </si>
  <si>
    <t>Enero 2023</t>
  </si>
  <si>
    <t>Diciembre 2023</t>
  </si>
  <si>
    <t>Erupcion volcanica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</si>
</sst>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vertical="center" wrapText="1"/>
    </xf>
    <xf numFmtId="49" fontId="2" fillId="2" borderId="55" xfId="0" applyNumberFormat="1" applyFont="1" applyFill="1" applyBorder="1" applyAlignment="1">
      <alignment horizontal="right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164" fontId="14" fillId="5" borderId="5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L42" sqref="L4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2"/>
      <c r="C8" s="3"/>
      <c r="D8" s="2"/>
      <c r="E8" s="3"/>
      <c r="F8" s="3"/>
      <c r="G8" s="3"/>
    </row>
    <row r="9" spans="1:7" ht="12" customHeight="1" x14ac:dyDescent="0.25">
      <c r="A9" s="19"/>
      <c r="B9" s="134" t="s">
        <v>0</v>
      </c>
      <c r="C9" s="136" t="s">
        <v>73</v>
      </c>
      <c r="D9" s="53"/>
      <c r="E9" s="143" t="s">
        <v>87</v>
      </c>
      <c r="F9" s="144"/>
      <c r="G9" s="100">
        <v>280</v>
      </c>
    </row>
    <row r="10" spans="1:7" ht="38.25" customHeight="1" x14ac:dyDescent="0.25">
      <c r="A10" s="19"/>
      <c r="B10" s="135" t="s">
        <v>58</v>
      </c>
      <c r="C10" s="137" t="s">
        <v>96</v>
      </c>
      <c r="D10" s="53"/>
      <c r="E10" s="141" t="s">
        <v>1</v>
      </c>
      <c r="F10" s="142"/>
      <c r="G10" s="119" t="s">
        <v>99</v>
      </c>
    </row>
    <row r="11" spans="1:7" ht="18" customHeight="1" x14ac:dyDescent="0.25">
      <c r="A11" s="19"/>
      <c r="B11" s="135" t="s">
        <v>2</v>
      </c>
      <c r="C11" s="136" t="s">
        <v>3</v>
      </c>
      <c r="D11" s="53"/>
      <c r="E11" s="141" t="s">
        <v>84</v>
      </c>
      <c r="F11" s="142"/>
      <c r="G11" s="100">
        <v>3000</v>
      </c>
    </row>
    <row r="12" spans="1:7" ht="11.25" customHeight="1" x14ac:dyDescent="0.25">
      <c r="A12" s="19"/>
      <c r="B12" s="135" t="s">
        <v>4</v>
      </c>
      <c r="C12" s="138" t="s">
        <v>59</v>
      </c>
      <c r="D12" s="53"/>
      <c r="E12" s="52" t="s">
        <v>5</v>
      </c>
      <c r="F12" s="55"/>
      <c r="G12" s="95">
        <f>(G9*G11)</f>
        <v>840000</v>
      </c>
    </row>
    <row r="13" spans="1:7" ht="11.25" customHeight="1" x14ac:dyDescent="0.25">
      <c r="A13" s="19"/>
      <c r="B13" s="135" t="s">
        <v>6</v>
      </c>
      <c r="C13" s="136" t="s">
        <v>97</v>
      </c>
      <c r="D13" s="53"/>
      <c r="E13" s="141" t="s">
        <v>7</v>
      </c>
      <c r="F13" s="142"/>
      <c r="G13" s="119" t="s">
        <v>74</v>
      </c>
    </row>
    <row r="14" spans="1:7" ht="13.5" customHeight="1" x14ac:dyDescent="0.25">
      <c r="A14" s="19"/>
      <c r="B14" s="135" t="s">
        <v>8</v>
      </c>
      <c r="C14" s="136" t="s">
        <v>97</v>
      </c>
      <c r="D14" s="53"/>
      <c r="E14" s="141" t="s">
        <v>9</v>
      </c>
      <c r="F14" s="142"/>
      <c r="G14" s="119" t="s">
        <v>99</v>
      </c>
    </row>
    <row r="15" spans="1:7" ht="25.5" customHeight="1" x14ac:dyDescent="0.25">
      <c r="A15" s="19"/>
      <c r="B15" s="135" t="s">
        <v>10</v>
      </c>
      <c r="C15" s="136" t="s">
        <v>98</v>
      </c>
      <c r="D15" s="53"/>
      <c r="E15" s="145" t="s">
        <v>11</v>
      </c>
      <c r="F15" s="146"/>
      <c r="G15" s="104" t="s">
        <v>100</v>
      </c>
    </row>
    <row r="16" spans="1:7" ht="12" customHeight="1" x14ac:dyDescent="0.25">
      <c r="A16" s="2"/>
      <c r="B16" s="133"/>
      <c r="C16" s="56"/>
      <c r="D16" s="57"/>
      <c r="E16" s="58"/>
      <c r="F16" s="58"/>
      <c r="G16" s="59"/>
    </row>
    <row r="17" spans="1:7" ht="12" customHeight="1" x14ac:dyDescent="0.25">
      <c r="A17" s="5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60"/>
      <c r="C18" s="51"/>
      <c r="D18" s="51"/>
      <c r="E18" s="51"/>
      <c r="F18" s="51"/>
      <c r="G18" s="51"/>
    </row>
    <row r="19" spans="1:7" ht="12" customHeight="1" x14ac:dyDescent="0.25">
      <c r="A19" s="4"/>
      <c r="B19" s="61" t="s">
        <v>13</v>
      </c>
      <c r="C19" s="62"/>
      <c r="D19" s="63"/>
      <c r="E19" s="63"/>
      <c r="F19" s="63"/>
      <c r="G19" s="63"/>
    </row>
    <row r="20" spans="1:7" ht="24" customHeight="1" x14ac:dyDescent="0.25">
      <c r="A20" s="5"/>
      <c r="B20" s="64" t="s">
        <v>14</v>
      </c>
      <c r="C20" s="64" t="s">
        <v>15</v>
      </c>
      <c r="D20" s="64" t="s">
        <v>16</v>
      </c>
      <c r="E20" s="64" t="s">
        <v>17</v>
      </c>
      <c r="F20" s="64" t="s">
        <v>18</v>
      </c>
      <c r="G20" s="64" t="s">
        <v>19</v>
      </c>
    </row>
    <row r="21" spans="1:7" ht="12.75" customHeight="1" x14ac:dyDescent="0.25">
      <c r="A21" s="5"/>
      <c r="B21" s="65" t="s">
        <v>75</v>
      </c>
      <c r="C21" s="94" t="s">
        <v>20</v>
      </c>
      <c r="D21" s="103">
        <v>1.3</v>
      </c>
      <c r="E21" s="104" t="s">
        <v>60</v>
      </c>
      <c r="F21" s="95">
        <v>20000</v>
      </c>
      <c r="G21" s="95">
        <f>(D21*F21)</f>
        <v>26000</v>
      </c>
    </row>
    <row r="22" spans="1:7" ht="12.75" customHeight="1" x14ac:dyDescent="0.25">
      <c r="A22" s="5"/>
      <c r="B22" s="54" t="s">
        <v>76</v>
      </c>
      <c r="C22" s="94" t="s">
        <v>20</v>
      </c>
      <c r="D22" s="103">
        <v>0.4</v>
      </c>
      <c r="E22" s="104" t="s">
        <v>82</v>
      </c>
      <c r="F22" s="95">
        <v>20000</v>
      </c>
      <c r="G22" s="95">
        <f>D22*F22</f>
        <v>8000</v>
      </c>
    </row>
    <row r="23" spans="1:7" ht="12.75" customHeight="1" x14ac:dyDescent="0.25">
      <c r="A23" s="5"/>
      <c r="B23" s="54" t="s">
        <v>77</v>
      </c>
      <c r="C23" s="94" t="s">
        <v>20</v>
      </c>
      <c r="D23" s="103">
        <v>0.5</v>
      </c>
      <c r="E23" s="104" t="s">
        <v>78</v>
      </c>
      <c r="F23" s="95">
        <v>20000</v>
      </c>
      <c r="G23" s="95">
        <f>D23*F23</f>
        <v>10000</v>
      </c>
    </row>
    <row r="24" spans="1:7" ht="12.75" customHeight="1" x14ac:dyDescent="0.25">
      <c r="A24" s="5"/>
      <c r="B24" s="66" t="s">
        <v>21</v>
      </c>
      <c r="C24" s="67"/>
      <c r="D24" s="105"/>
      <c r="E24" s="105"/>
      <c r="F24" s="105"/>
      <c r="G24" s="96">
        <f>SUM(G21:G23)</f>
        <v>44000</v>
      </c>
    </row>
    <row r="25" spans="1:7" ht="12" customHeight="1" x14ac:dyDescent="0.25">
      <c r="A25" s="2"/>
      <c r="B25" s="60"/>
      <c r="C25" s="51"/>
      <c r="D25" s="106"/>
      <c r="E25" s="106"/>
      <c r="F25" s="107"/>
      <c r="G25" s="107"/>
    </row>
    <row r="26" spans="1:7" ht="12" customHeight="1" x14ac:dyDescent="0.25">
      <c r="A26" s="4"/>
      <c r="B26" s="68" t="s">
        <v>22</v>
      </c>
      <c r="C26" s="69"/>
      <c r="D26" s="108"/>
      <c r="E26" s="108"/>
      <c r="F26" s="108"/>
      <c r="G26" s="108"/>
    </row>
    <row r="27" spans="1:7" ht="24" customHeight="1" x14ac:dyDescent="0.25">
      <c r="A27" s="4"/>
      <c r="B27" s="70" t="s">
        <v>14</v>
      </c>
      <c r="C27" s="71" t="s">
        <v>15</v>
      </c>
      <c r="D27" s="109" t="s">
        <v>16</v>
      </c>
      <c r="E27" s="110" t="s">
        <v>17</v>
      </c>
      <c r="F27" s="109" t="s">
        <v>18</v>
      </c>
      <c r="G27" s="110" t="s">
        <v>19</v>
      </c>
    </row>
    <row r="28" spans="1:7" ht="12" customHeight="1" x14ac:dyDescent="0.25">
      <c r="A28" s="4"/>
      <c r="B28" s="72"/>
      <c r="C28" s="72"/>
      <c r="D28" s="111"/>
      <c r="E28" s="111"/>
      <c r="F28" s="111"/>
      <c r="G28" s="111"/>
    </row>
    <row r="29" spans="1:7" ht="12" customHeight="1" x14ac:dyDescent="0.25">
      <c r="A29" s="4"/>
      <c r="B29" s="73" t="s">
        <v>23</v>
      </c>
      <c r="C29" s="74"/>
      <c r="D29" s="112"/>
      <c r="E29" s="112"/>
      <c r="F29" s="112"/>
      <c r="G29" s="112"/>
    </row>
    <row r="30" spans="1:7" ht="12" customHeight="1" x14ac:dyDescent="0.25">
      <c r="A30" s="2"/>
      <c r="B30" s="75"/>
      <c r="C30" s="76"/>
      <c r="D30" s="113"/>
      <c r="E30" s="113"/>
      <c r="F30" s="114"/>
      <c r="G30" s="114"/>
    </row>
    <row r="31" spans="1:7" ht="12" customHeight="1" x14ac:dyDescent="0.25">
      <c r="A31" s="4"/>
      <c r="B31" s="68" t="s">
        <v>24</v>
      </c>
      <c r="C31" s="69"/>
      <c r="D31" s="108"/>
      <c r="E31" s="108"/>
      <c r="F31" s="108"/>
      <c r="G31" s="108"/>
    </row>
    <row r="32" spans="1:7" ht="24" customHeight="1" x14ac:dyDescent="0.25">
      <c r="A32" s="4"/>
      <c r="B32" s="77" t="s">
        <v>14</v>
      </c>
      <c r="C32" s="77" t="s">
        <v>15</v>
      </c>
      <c r="D32" s="115" t="s">
        <v>16</v>
      </c>
      <c r="E32" s="115" t="s">
        <v>17</v>
      </c>
      <c r="F32" s="116" t="s">
        <v>18</v>
      </c>
      <c r="G32" s="115" t="s">
        <v>19</v>
      </c>
    </row>
    <row r="33" spans="1:11" ht="12.75" customHeight="1" x14ac:dyDescent="0.25">
      <c r="A33" s="5"/>
      <c r="B33" s="54" t="s">
        <v>91</v>
      </c>
      <c r="C33" s="94" t="s">
        <v>25</v>
      </c>
      <c r="D33" s="103">
        <v>3.125E-2</v>
      </c>
      <c r="E33" s="104" t="s">
        <v>61</v>
      </c>
      <c r="F33" s="95">
        <v>384000</v>
      </c>
      <c r="G33" s="95">
        <f t="shared" ref="G33" si="0">(D33*F33)</f>
        <v>12000</v>
      </c>
    </row>
    <row r="34" spans="1:11" ht="12.75" customHeight="1" x14ac:dyDescent="0.25">
      <c r="A34" s="4"/>
      <c r="B34" s="73" t="s">
        <v>26</v>
      </c>
      <c r="C34" s="74"/>
      <c r="D34" s="112"/>
      <c r="E34" s="112"/>
      <c r="F34" s="112"/>
      <c r="G34" s="99">
        <f>SUM(G33:G33)</f>
        <v>12000</v>
      </c>
    </row>
    <row r="35" spans="1:11" ht="12" customHeight="1" x14ac:dyDescent="0.25">
      <c r="A35" s="2"/>
      <c r="B35" s="75"/>
      <c r="C35" s="76"/>
      <c r="D35" s="113"/>
      <c r="E35" s="113"/>
      <c r="F35" s="114"/>
      <c r="G35" s="114"/>
    </row>
    <row r="36" spans="1:11" ht="12" customHeight="1" x14ac:dyDescent="0.25">
      <c r="A36" s="4"/>
      <c r="B36" s="68" t="s">
        <v>27</v>
      </c>
      <c r="C36" s="69"/>
      <c r="D36" s="108"/>
      <c r="E36" s="108"/>
      <c r="F36" s="108"/>
      <c r="G36" s="108"/>
    </row>
    <row r="37" spans="1:11" ht="24" customHeight="1" x14ac:dyDescent="0.25">
      <c r="A37" s="4"/>
      <c r="B37" s="78" t="s">
        <v>28</v>
      </c>
      <c r="C37" s="78" t="s">
        <v>29</v>
      </c>
      <c r="D37" s="116" t="s">
        <v>30</v>
      </c>
      <c r="E37" s="116" t="s">
        <v>17</v>
      </c>
      <c r="F37" s="116" t="s">
        <v>18</v>
      </c>
      <c r="G37" s="116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7"/>
      <c r="E38" s="117"/>
      <c r="F38" s="117"/>
      <c r="G38" s="117"/>
      <c r="K38" s="50"/>
    </row>
    <row r="39" spans="1:11" ht="12.75" customHeight="1" x14ac:dyDescent="0.25">
      <c r="A39" s="5"/>
      <c r="B39" s="52" t="s">
        <v>62</v>
      </c>
      <c r="C39" s="97" t="s">
        <v>32</v>
      </c>
      <c r="D39" s="118">
        <v>100</v>
      </c>
      <c r="E39" s="119" t="s">
        <v>64</v>
      </c>
      <c r="F39" s="100">
        <v>1460</v>
      </c>
      <c r="G39" s="100">
        <f>(D39*F39)</f>
        <v>146000</v>
      </c>
    </row>
    <row r="40" spans="1:11" ht="12.75" customHeight="1" x14ac:dyDescent="0.25">
      <c r="A40" s="5"/>
      <c r="B40" s="79" t="s">
        <v>63</v>
      </c>
      <c r="C40" s="97"/>
      <c r="D40" s="118"/>
      <c r="E40" s="119"/>
      <c r="F40" s="100"/>
      <c r="G40" s="100"/>
    </row>
    <row r="41" spans="1:11" ht="12.75" customHeight="1" x14ac:dyDescent="0.25">
      <c r="A41" s="5"/>
      <c r="B41" s="52" t="s">
        <v>65</v>
      </c>
      <c r="C41" s="97" t="s">
        <v>93</v>
      </c>
      <c r="D41" s="118">
        <v>15</v>
      </c>
      <c r="E41" s="119" t="s">
        <v>67</v>
      </c>
      <c r="F41" s="100">
        <v>3000</v>
      </c>
      <c r="G41" s="100">
        <f>(D41*F41)</f>
        <v>45000</v>
      </c>
    </row>
    <row r="42" spans="1:11" ht="12.75" customHeight="1" x14ac:dyDescent="0.25">
      <c r="A42" s="5"/>
      <c r="B42" s="52" t="s">
        <v>66</v>
      </c>
      <c r="C42" s="98" t="s">
        <v>95</v>
      </c>
      <c r="D42" s="120">
        <v>0.1</v>
      </c>
      <c r="E42" s="120" t="s">
        <v>68</v>
      </c>
      <c r="F42" s="100">
        <v>800000</v>
      </c>
      <c r="G42" s="100">
        <f>D42*F42</f>
        <v>80000</v>
      </c>
    </row>
    <row r="43" spans="1:11" ht="12.75" customHeight="1" x14ac:dyDescent="0.25">
      <c r="A43" s="5"/>
      <c r="B43" s="79" t="s">
        <v>69</v>
      </c>
      <c r="C43" s="97"/>
      <c r="D43" s="118"/>
      <c r="E43" s="119"/>
      <c r="F43" s="100"/>
      <c r="G43" s="100"/>
    </row>
    <row r="44" spans="1:11" ht="12.75" customHeight="1" x14ac:dyDescent="0.25">
      <c r="A44" s="5"/>
      <c r="B44" s="52" t="s">
        <v>70</v>
      </c>
      <c r="C44" s="97" t="s">
        <v>92</v>
      </c>
      <c r="D44" s="118">
        <v>18</v>
      </c>
      <c r="E44" s="119" t="s">
        <v>81</v>
      </c>
      <c r="F44" s="100">
        <v>413</v>
      </c>
      <c r="G44" s="100">
        <f>D44*F44</f>
        <v>7434</v>
      </c>
    </row>
    <row r="45" spans="1:11" ht="12.75" customHeight="1" x14ac:dyDescent="0.25">
      <c r="A45" s="5"/>
      <c r="B45" s="52" t="s">
        <v>71</v>
      </c>
      <c r="C45" s="97" t="s">
        <v>92</v>
      </c>
      <c r="D45" s="120">
        <v>18</v>
      </c>
      <c r="E45" s="120" t="s">
        <v>81</v>
      </c>
      <c r="F45" s="100">
        <v>104</v>
      </c>
      <c r="G45" s="100">
        <f>D45*F45</f>
        <v>1872</v>
      </c>
    </row>
    <row r="46" spans="1:11" ht="12.75" customHeight="1" x14ac:dyDescent="0.25">
      <c r="A46" s="5"/>
      <c r="B46" s="80" t="s">
        <v>72</v>
      </c>
      <c r="C46" s="97" t="s">
        <v>92</v>
      </c>
      <c r="D46" s="121">
        <v>18</v>
      </c>
      <c r="E46" s="121" t="s">
        <v>81</v>
      </c>
      <c r="F46" s="101">
        <v>120</v>
      </c>
      <c r="G46" s="101">
        <f>D46*F46</f>
        <v>2160</v>
      </c>
    </row>
    <row r="47" spans="1:11" ht="13.5" customHeight="1" x14ac:dyDescent="0.25">
      <c r="A47" s="4"/>
      <c r="B47" s="73" t="s">
        <v>33</v>
      </c>
      <c r="C47" s="74"/>
      <c r="D47" s="112"/>
      <c r="E47" s="112"/>
      <c r="F47" s="112"/>
      <c r="G47" s="99">
        <f>SUM(G38:G46)</f>
        <v>282466</v>
      </c>
    </row>
    <row r="48" spans="1:11" ht="12" customHeight="1" x14ac:dyDescent="0.25">
      <c r="A48" s="2"/>
      <c r="B48" s="75"/>
      <c r="C48" s="76"/>
      <c r="D48" s="113"/>
      <c r="E48" s="113"/>
      <c r="F48" s="114"/>
      <c r="G48" s="114"/>
    </row>
    <row r="49" spans="1:7" ht="12" customHeight="1" x14ac:dyDescent="0.25">
      <c r="A49" s="4"/>
      <c r="B49" s="68" t="s">
        <v>34</v>
      </c>
      <c r="C49" s="69"/>
      <c r="D49" s="108"/>
      <c r="E49" s="108"/>
      <c r="F49" s="108"/>
      <c r="G49" s="108"/>
    </row>
    <row r="50" spans="1:7" ht="24" customHeight="1" x14ac:dyDescent="0.25">
      <c r="A50" s="4"/>
      <c r="B50" s="77" t="s">
        <v>35</v>
      </c>
      <c r="C50" s="78" t="s">
        <v>29</v>
      </c>
      <c r="D50" s="116" t="s">
        <v>30</v>
      </c>
      <c r="E50" s="115" t="s">
        <v>17</v>
      </c>
      <c r="F50" s="116" t="s">
        <v>18</v>
      </c>
      <c r="G50" s="115" t="s">
        <v>19</v>
      </c>
    </row>
    <row r="51" spans="1:7" ht="12.75" customHeight="1" x14ac:dyDescent="0.25">
      <c r="A51" s="5"/>
      <c r="B51" s="54" t="s">
        <v>79</v>
      </c>
      <c r="C51" s="97" t="s">
        <v>88</v>
      </c>
      <c r="D51" s="100">
        <v>1</v>
      </c>
      <c r="E51" s="104" t="s">
        <v>80</v>
      </c>
      <c r="F51" s="100">
        <v>80000</v>
      </c>
      <c r="G51" s="100">
        <f>D51*F51</f>
        <v>80000</v>
      </c>
    </row>
    <row r="52" spans="1:7" ht="13.5" customHeight="1" x14ac:dyDescent="0.25">
      <c r="A52" s="4"/>
      <c r="B52" s="81" t="s">
        <v>36</v>
      </c>
      <c r="C52" s="82"/>
      <c r="D52" s="122"/>
      <c r="E52" s="122"/>
      <c r="F52" s="122"/>
      <c r="G52" s="102">
        <f>SUM(G51)</f>
        <v>80000</v>
      </c>
    </row>
    <row r="53" spans="1:7" ht="12" customHeight="1" x14ac:dyDescent="0.25">
      <c r="A53" s="2"/>
      <c r="B53" s="83"/>
      <c r="C53" s="83"/>
      <c r="D53" s="123"/>
      <c r="E53" s="123"/>
      <c r="F53" s="124"/>
      <c r="G53" s="124"/>
    </row>
    <row r="54" spans="1:7" ht="12" customHeight="1" x14ac:dyDescent="0.25">
      <c r="A54" s="19"/>
      <c r="B54" s="84" t="s">
        <v>37</v>
      </c>
      <c r="C54" s="85"/>
      <c r="D54" s="125"/>
      <c r="E54" s="125"/>
      <c r="F54" s="125"/>
      <c r="G54" s="126">
        <f>G24+G34+G47+G52</f>
        <v>418466</v>
      </c>
    </row>
    <row r="55" spans="1:7" ht="12" customHeight="1" x14ac:dyDescent="0.25">
      <c r="A55" s="19"/>
      <c r="B55" s="86" t="s">
        <v>38</v>
      </c>
      <c r="C55" s="87"/>
      <c r="D55" s="127"/>
      <c r="E55" s="127"/>
      <c r="F55" s="127"/>
      <c r="G55" s="128">
        <f>G54*0.05</f>
        <v>20923.300000000003</v>
      </c>
    </row>
    <row r="56" spans="1:7" ht="12" customHeight="1" x14ac:dyDescent="0.25">
      <c r="A56" s="19"/>
      <c r="B56" s="88" t="s">
        <v>39</v>
      </c>
      <c r="C56" s="89"/>
      <c r="D56" s="129"/>
      <c r="E56" s="129"/>
      <c r="F56" s="129"/>
      <c r="G56" s="130">
        <f>G55+G54</f>
        <v>439389.3</v>
      </c>
    </row>
    <row r="57" spans="1:7" ht="12" customHeight="1" x14ac:dyDescent="0.25">
      <c r="A57" s="19"/>
      <c r="B57" s="86" t="s">
        <v>40</v>
      </c>
      <c r="C57" s="87"/>
      <c r="D57" s="127"/>
      <c r="E57" s="127"/>
      <c r="F57" s="127"/>
      <c r="G57" s="128">
        <f>G12</f>
        <v>840000</v>
      </c>
    </row>
    <row r="58" spans="1:7" ht="12" customHeight="1" x14ac:dyDescent="0.25">
      <c r="A58" s="19"/>
      <c r="B58" s="90" t="s">
        <v>41</v>
      </c>
      <c r="C58" s="91"/>
      <c r="D58" s="131"/>
      <c r="E58" s="131"/>
      <c r="F58" s="131"/>
      <c r="G58" s="149">
        <f>G57-G56</f>
        <v>400610.7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85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39" t="s">
        <v>50</v>
      </c>
      <c r="C70" s="140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89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f>G47</f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f>G52</f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90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86</v>
      </c>
      <c r="D81" s="45"/>
      <c r="E81" s="46"/>
      <c r="F81" s="14"/>
      <c r="G81" s="16"/>
    </row>
    <row r="82" spans="1:7" ht="29.25" customHeight="1" x14ac:dyDescent="0.25">
      <c r="A82" s="19"/>
      <c r="B82" s="92" t="s">
        <v>94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3" t="s">
        <v>83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2023-04-27T19:56:55Z</dcterms:modified>
</cp:coreProperties>
</file>