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A 2023\"/>
    </mc:Choice>
  </mc:AlternateContent>
  <bookViews>
    <workbookView xWindow="0" yWindow="0" windowWidth="19200" windowHeight="7050"/>
  </bookViews>
  <sheets>
    <sheet name="PAPA CUARESMERA" sheetId="1" r:id="rId1"/>
  </sheets>
  <definedNames>
    <definedName name="_xlnm.Print_Area" localSheetId="0">'PAPA CUARESMERA'!$A$2:$G$73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1" i="1"/>
  <c r="G12" i="1"/>
  <c r="G26" i="1" l="1"/>
  <c r="G61" i="1"/>
  <c r="G60" i="1"/>
  <c r="G58" i="1"/>
  <c r="G56" i="1"/>
  <c r="G54" i="1"/>
  <c r="G53" i="1"/>
  <c r="G51" i="1"/>
  <c r="G50" i="1"/>
  <c r="G49" i="1"/>
  <c r="G48" i="1"/>
  <c r="G46" i="1"/>
  <c r="G62" i="1" l="1"/>
  <c r="G40" i="1"/>
  <c r="G39" i="1"/>
  <c r="G38" i="1"/>
  <c r="G37" i="1"/>
  <c r="G36" i="1"/>
  <c r="G35" i="1"/>
  <c r="G41" i="1" l="1"/>
  <c r="C89" i="1" s="1"/>
  <c r="G72" i="1"/>
  <c r="G67" i="1"/>
  <c r="C91" i="1" s="1"/>
  <c r="C90" i="1" l="1"/>
  <c r="C87" i="1" l="1"/>
  <c r="G31" i="1"/>
  <c r="G69" i="1" s="1"/>
  <c r="G70" i="1" l="1"/>
  <c r="G71" i="1" l="1"/>
  <c r="G73" i="1" s="1"/>
  <c r="C92" i="1"/>
  <c r="C98" i="1" l="1"/>
  <c r="C93" i="1"/>
  <c r="D92" i="1" s="1"/>
  <c r="D98" i="1"/>
  <c r="E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<sst xmlns="http://schemas.openxmlformats.org/spreadsheetml/2006/main" count="167" uniqueCount="117">
  <si>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</si>
  <si>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</si>
  <si>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</si>
  <si>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</si>
  <si>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</si>
  <si>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</si>
  <si>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</si>
  <si>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</si>
  <si>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</si>
  <si>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</si>
  <si>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</si>
  <si>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</si>
  <si>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</si>
  <si>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</si>
  <si>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</si>
  <si>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</si>
  <si>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</si>
  <si>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</si>
  <si>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</si>
  <si>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</si>
  <si>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</si>
  <si>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</si>
  <si>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</si>
  <si>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</si>
  <si>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</si>
  <si>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</si>
  <si>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</si>
  <si>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</si>
  <si>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</si>
  <si>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</si>
  <si>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</si>
  <si>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</si>
  <si>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</si>
  <si>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</si>
  <si>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</si>
  <si>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</si>
  <si>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</si>
  <si>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</si>
  <si>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</si>
  <si>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</si>
  <si>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</si>
  <si>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</si>
  <si>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</si>
  <si>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</si>
  <si>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</si>
  <si>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</si>
  <si>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</si>
  <si>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</si>
  <si>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</si>
  <si>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</si>
  <si>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</si>
  <si>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</si>
  <si>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</si>
  <si>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</si>
  <si>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</si>
  <si>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</si>
  <si>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</si>
  <si>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</si>
  <si>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NIVEL TECNOLOGICO</t>
  </si>
  <si>
    <t>REGION</t>
  </si>
  <si>
    <t>AREA</t>
  </si>
  <si>
    <t>Septiembre</t>
  </si>
  <si>
    <t>Octubre</t>
  </si>
  <si>
    <t>Diciembre</t>
  </si>
  <si>
    <t>Enero</t>
  </si>
  <si>
    <t>FUNGICIDAS</t>
  </si>
  <si>
    <t>Bravo 720</t>
  </si>
  <si>
    <t>PRECIO ESPERADO ($/KG)</t>
  </si>
  <si>
    <t>PLANTAS O SEMILLAS</t>
  </si>
  <si>
    <t>Agosto</t>
  </si>
  <si>
    <t>2.  Precio de Insumos corresponde a  precios  colocados en el predio del agricultor.</t>
  </si>
  <si>
    <t>3. Precio esperado por ventas corresponde a precio colocado en el domicilio del agricultor.</t>
  </si>
  <si>
    <t>Rendimiento (Un/hà)</t>
  </si>
  <si>
    <t>Costo unitario ($/Un) (*)</t>
  </si>
  <si>
    <t>RENDIMIENTO (Kg/Há.)</t>
  </si>
  <si>
    <t>Medio</t>
  </si>
  <si>
    <t>Lib. B. O'Higgins</t>
  </si>
  <si>
    <t>Mercado interno</t>
  </si>
  <si>
    <t>Aplicaciónes de Foliares (3)</t>
  </si>
  <si>
    <t>Riego</t>
  </si>
  <si>
    <t>Cosecha y Ensacado</t>
  </si>
  <si>
    <t>Carga</t>
  </si>
  <si>
    <t>Aplicación de herbicida</t>
  </si>
  <si>
    <t>septiembre</t>
  </si>
  <si>
    <t>Rastraje (2)</t>
  </si>
  <si>
    <t>Siembra mecanizada</t>
  </si>
  <si>
    <t>Aporca</t>
  </si>
  <si>
    <t>Acarreo</t>
  </si>
  <si>
    <t>Semilla papa x 25kg</t>
  </si>
  <si>
    <t>Sacos</t>
  </si>
  <si>
    <t>Mezcla papera</t>
  </si>
  <si>
    <t>Kg</t>
  </si>
  <si>
    <t>Urea</t>
  </si>
  <si>
    <t>Lt</t>
  </si>
  <si>
    <t>Amistar Top</t>
  </si>
  <si>
    <t>Karate Zeon.</t>
  </si>
  <si>
    <t>Sacos Paperos</t>
  </si>
  <si>
    <t>PAPA CUARESMERA</t>
  </si>
  <si>
    <t>Pukará</t>
  </si>
  <si>
    <t>May - Sep</t>
  </si>
  <si>
    <t>Abril</t>
  </si>
  <si>
    <t>Sequía, lluvias</t>
  </si>
  <si>
    <t>Febrero</t>
  </si>
  <si>
    <t>Empastillado</t>
  </si>
  <si>
    <t>Enero-Marzo</t>
  </si>
  <si>
    <t>abril</t>
  </si>
  <si>
    <t>Terrasorb Foliar</t>
  </si>
  <si>
    <t>kelpak</t>
  </si>
  <si>
    <t>febrero</t>
  </si>
  <si>
    <t>Marzo</t>
  </si>
  <si>
    <t>Acido Giberelico</t>
  </si>
  <si>
    <t>un</t>
  </si>
  <si>
    <t>Bectra</t>
  </si>
  <si>
    <t>01/01/2023</t>
  </si>
  <si>
    <t>RANCAGUA</t>
  </si>
  <si>
    <t>RANCAGUA/TODAS</t>
  </si>
  <si>
    <t>7. Semilla corriente.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</si>
</sst>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166" fontId="16" fillId="0" borderId="15" applyFont="0" applyFill="0" applyBorder="0" applyAlignment="0" applyProtection="0"/>
    <xf numFmtId="43" fontId="17" fillId="0" borderId="0" applyFont="0" applyFill="0" applyBorder="0" applyAlignment="0" applyProtection="0"/>
    <xf numFmtId="41" fontId="17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0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0" fontId="2" fillId="2" borderId="12" xfId="0" applyFont="1" applyFill="1" applyBorder="1" applyAlignment="1"/>
    <xf numFmtId="0" fontId="2" fillId="2" borderId="13" xfId="0" applyFont="1" applyFill="1" applyBorder="1" applyAlignment="1"/>
    <xf numFmtId="3" fontId="2" fillId="2" borderId="13" xfId="0" applyNumberFormat="1" applyFont="1" applyFill="1" applyBorder="1" applyAlignment="1"/>
    <xf numFmtId="49" fontId="6" fillId="3" borderId="1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/>
    </xf>
    <xf numFmtId="0" fontId="1" fillId="5" borderId="10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2" fillId="7" borderId="15" xfId="0" applyFont="1" applyFill="1" applyBorder="1" applyAlignment="1"/>
    <xf numFmtId="49" fontId="10" fillId="8" borderId="16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4" xfId="0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164" fontId="1" fillId="2" borderId="15" xfId="0" applyNumberFormat="1" applyFont="1" applyFill="1" applyBorder="1" applyAlignment="1">
      <alignment vertical="center"/>
    </xf>
    <xf numFmtId="164" fontId="14" fillId="2" borderId="15" xfId="0" applyNumberFormat="1" applyFont="1" applyFill="1" applyBorder="1" applyAlignment="1">
      <alignment vertical="center"/>
    </xf>
    <xf numFmtId="0" fontId="12" fillId="2" borderId="15" xfId="0" applyFont="1" applyFill="1" applyBorder="1" applyAlignment="1"/>
    <xf numFmtId="0" fontId="0" fillId="2" borderId="17" xfId="0" applyFont="1" applyFill="1" applyBorder="1" applyAlignment="1"/>
    <xf numFmtId="49" fontId="0" fillId="2" borderId="15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5" borderId="19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  <xf numFmtId="164" fontId="1" fillId="5" borderId="21" xfId="0" applyNumberFormat="1" applyFont="1" applyFill="1" applyBorder="1" applyAlignment="1">
      <alignment vertical="center"/>
    </xf>
    <xf numFmtId="49" fontId="1" fillId="3" borderId="22" xfId="0" applyNumberFormat="1" applyFont="1" applyFill="1" applyBorder="1" applyAlignment="1">
      <alignment vertical="center"/>
    </xf>
    <xf numFmtId="164" fontId="1" fillId="3" borderId="23" xfId="0" applyNumberFormat="1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4" fontId="1" fillId="6" borderId="26" xfId="0" applyNumberFormat="1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49" fontId="10" fillId="8" borderId="27" xfId="0" applyNumberFormat="1" applyFont="1" applyFill="1" applyBorder="1" applyAlignment="1">
      <alignment vertical="center"/>
    </xf>
    <xf numFmtId="49" fontId="12" fillId="8" borderId="28" xfId="0" applyNumberFormat="1" applyFont="1" applyFill="1" applyBorder="1" applyAlignment="1"/>
    <xf numFmtId="49" fontId="10" fillId="2" borderId="29" xfId="0" applyNumberFormat="1" applyFont="1" applyFill="1" applyBorder="1" applyAlignment="1">
      <alignment vertical="center"/>
    </xf>
    <xf numFmtId="9" fontId="12" fillId="2" borderId="30" xfId="0" applyNumberFormat="1" applyFont="1" applyFill="1" applyBorder="1" applyAlignment="1"/>
    <xf numFmtId="49" fontId="10" fillId="8" borderId="31" xfId="0" applyNumberFormat="1" applyFont="1" applyFill="1" applyBorder="1" applyAlignment="1">
      <alignment vertical="center"/>
    </xf>
    <xf numFmtId="165" fontId="10" fillId="8" borderId="32" xfId="0" applyNumberFormat="1" applyFont="1" applyFill="1" applyBorder="1" applyAlignment="1">
      <alignment vertical="center"/>
    </xf>
    <xf numFmtId="9" fontId="10" fillId="8" borderId="33" xfId="0" applyNumberFormat="1" applyFont="1" applyFill="1" applyBorder="1" applyAlignment="1">
      <alignment vertical="center"/>
    </xf>
    <xf numFmtId="0" fontId="12" fillId="9" borderId="36" xfId="0" applyFont="1" applyFill="1" applyBorder="1" applyAlignment="1"/>
    <xf numFmtId="0" fontId="12" fillId="2" borderId="15" xfId="0" applyFont="1" applyFill="1" applyBorder="1" applyAlignment="1">
      <alignment vertical="center"/>
    </xf>
    <xf numFmtId="49" fontId="12" fillId="2" borderId="15" xfId="0" applyNumberFormat="1" applyFont="1" applyFill="1" applyBorder="1" applyAlignment="1">
      <alignment vertical="center"/>
    </xf>
    <xf numFmtId="49" fontId="10" fillId="2" borderId="37" xfId="0" applyNumberFormat="1" applyFont="1" applyFill="1" applyBorder="1" applyAlignment="1">
      <alignment vertical="center"/>
    </xf>
    <xf numFmtId="0" fontId="12" fillId="2" borderId="38" xfId="0" applyFont="1" applyFill="1" applyBorder="1" applyAlignment="1"/>
    <xf numFmtId="0" fontId="12" fillId="2" borderId="39" xfId="0" applyFont="1" applyFill="1" applyBorder="1" applyAlignment="1"/>
    <xf numFmtId="49" fontId="12" fillId="2" borderId="40" xfId="0" applyNumberFormat="1" applyFont="1" applyFill="1" applyBorder="1" applyAlignment="1">
      <alignment vertical="center"/>
    </xf>
    <xf numFmtId="0" fontId="12" fillId="2" borderId="41" xfId="0" applyFont="1" applyFill="1" applyBorder="1" applyAlignment="1"/>
    <xf numFmtId="49" fontId="12" fillId="2" borderId="42" xfId="0" applyNumberFormat="1" applyFont="1" applyFill="1" applyBorder="1" applyAlignment="1">
      <alignment vertical="center"/>
    </xf>
    <xf numFmtId="0" fontId="12" fillId="2" borderId="43" xfId="0" applyFont="1" applyFill="1" applyBorder="1" applyAlignment="1"/>
    <xf numFmtId="0" fontId="12" fillId="2" borderId="44" xfId="0" applyFont="1" applyFill="1" applyBorder="1" applyAlignment="1"/>
    <xf numFmtId="0" fontId="10" fillId="7" borderId="15" xfId="0" applyFont="1" applyFill="1" applyBorder="1" applyAlignment="1">
      <alignment vertical="center"/>
    </xf>
    <xf numFmtId="0" fontId="7" fillId="9" borderId="14" xfId="0" applyFont="1" applyFill="1" applyBorder="1" applyAlignment="1">
      <alignment vertical="center"/>
    </xf>
    <xf numFmtId="49" fontId="15" fillId="9" borderId="15" xfId="0" applyNumberFormat="1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0" fontId="7" fillId="9" borderId="45" xfId="0" applyFont="1" applyFill="1" applyBorder="1" applyAlignment="1">
      <alignment vertical="center"/>
    </xf>
    <xf numFmtId="49" fontId="10" fillId="8" borderId="46" xfId="0" applyNumberFormat="1" applyFont="1" applyFill="1" applyBorder="1" applyAlignment="1">
      <alignment vertical="center"/>
    </xf>
    <xf numFmtId="0" fontId="0" fillId="0" borderId="15" xfId="0" applyNumberFormat="1" applyFont="1" applyBorder="1" applyAlignment="1"/>
    <xf numFmtId="49" fontId="5" fillId="3" borderId="51" xfId="0" applyNumberFormat="1" applyFont="1" applyFill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vertical="center"/>
    </xf>
    <xf numFmtId="3" fontId="5" fillId="3" borderId="51" xfId="0" applyNumberFormat="1" applyFont="1" applyFill="1" applyBorder="1" applyAlignment="1">
      <alignment vertical="center"/>
    </xf>
    <xf numFmtId="165" fontId="10" fillId="8" borderId="32" xfId="0" applyNumberFormat="1" applyFont="1" applyFill="1" applyBorder="1" applyAlignment="1">
      <alignment horizontal="center" vertical="center"/>
    </xf>
    <xf numFmtId="165" fontId="10" fillId="8" borderId="33" xfId="0" applyNumberFormat="1" applyFont="1" applyFill="1" applyBorder="1" applyAlignment="1">
      <alignment horizontal="center" vertical="center"/>
    </xf>
    <xf numFmtId="0" fontId="0" fillId="2" borderId="52" xfId="0" applyFont="1" applyFill="1" applyBorder="1" applyAlignment="1"/>
    <xf numFmtId="49" fontId="15" fillId="9" borderId="34" xfId="0" applyNumberFormat="1" applyFont="1" applyFill="1" applyBorder="1" applyAlignment="1">
      <alignment vertical="center"/>
    </xf>
    <xf numFmtId="0" fontId="10" fillId="9" borderId="35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2" borderId="4" xfId="0" applyFill="1" applyBorder="1"/>
    <xf numFmtId="49" fontId="18" fillId="3" borderId="53" xfId="0" applyNumberFormat="1" applyFont="1" applyFill="1" applyBorder="1" applyAlignment="1">
      <alignment vertical="center" wrapText="1"/>
    </xf>
    <xf numFmtId="3" fontId="19" fillId="0" borderId="50" xfId="0" applyNumberFormat="1" applyFont="1" applyFill="1" applyBorder="1" applyAlignment="1">
      <alignment horizontal="right"/>
    </xf>
    <xf numFmtId="0" fontId="3" fillId="2" borderId="54" xfId="0" applyFont="1" applyFill="1" applyBorder="1"/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0" fillId="0" borderId="0" xfId="0" applyNumberFormat="1"/>
    <xf numFmtId="0" fontId="0" fillId="0" borderId="0" xfId="0"/>
    <xf numFmtId="49" fontId="3" fillId="2" borderId="53" xfId="0" applyNumberFormat="1" applyFont="1" applyFill="1" applyBorder="1" applyAlignment="1">
      <alignment vertical="center" wrapText="1"/>
    </xf>
    <xf numFmtId="167" fontId="19" fillId="0" borderId="50" xfId="2" applyNumberFormat="1" applyFont="1" applyFill="1" applyBorder="1" applyAlignment="1">
      <alignment horizontal="right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3" fillId="2" borderId="49" xfId="0" applyNumberFormat="1" applyFont="1" applyFill="1" applyBorder="1" applyAlignment="1">
      <alignment horizontal="left"/>
    </xf>
    <xf numFmtId="49" fontId="3" fillId="2" borderId="55" xfId="0" applyNumberFormat="1" applyFont="1" applyFill="1" applyBorder="1" applyAlignment="1">
      <alignment horizontal="left"/>
    </xf>
    <xf numFmtId="0" fontId="19" fillId="0" borderId="50" xfId="0" applyFont="1" applyFill="1" applyBorder="1" applyAlignment="1">
      <alignment horizontal="right" wrapText="1"/>
    </xf>
    <xf numFmtId="0" fontId="19" fillId="0" borderId="50" xfId="0" applyFont="1" applyFill="1" applyBorder="1" applyAlignment="1">
      <alignment horizontal="right"/>
    </xf>
    <xf numFmtId="17" fontId="19" fillId="0" borderId="50" xfId="0" applyNumberFormat="1" applyFont="1" applyFill="1" applyBorder="1" applyAlignment="1">
      <alignment horizontal="right" wrapText="1"/>
    </xf>
    <xf numFmtId="49" fontId="3" fillId="2" borderId="5" xfId="0" applyNumberFormat="1" applyFont="1" applyFill="1" applyBorder="1"/>
    <xf numFmtId="0" fontId="3" fillId="2" borderId="5" xfId="0" applyFont="1" applyFill="1" applyBorder="1"/>
    <xf numFmtId="0" fontId="2" fillId="2" borderId="56" xfId="0" applyFont="1" applyFill="1" applyBorder="1" applyAlignment="1">
      <alignment wrapText="1"/>
    </xf>
    <xf numFmtId="14" fontId="2" fillId="2" borderId="6" xfId="0" applyNumberFormat="1" applyFont="1" applyFill="1" applyBorder="1" applyAlignment="1"/>
    <xf numFmtId="0" fontId="2" fillId="2" borderId="6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/>
    </xf>
    <xf numFmtId="49" fontId="18" fillId="5" borderId="10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0" xfId="0" applyNumberFormat="1" applyFont="1" applyFill="1" applyBorder="1" applyAlignment="1">
      <alignment horizontal="center" vertical="center"/>
    </xf>
    <xf numFmtId="49" fontId="18" fillId="3" borderId="10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>
      <alignment horizontal="right" vertical="center"/>
    </xf>
    <xf numFmtId="0" fontId="20" fillId="2" borderId="10" xfId="0" applyFont="1" applyFill="1" applyBorder="1" applyAlignment="1">
      <alignment vertical="center"/>
    </xf>
    <xf numFmtId="41" fontId="10" fillId="8" borderId="47" xfId="3" applyFont="1" applyFill="1" applyBorder="1" applyAlignment="1">
      <alignment vertical="center"/>
    </xf>
    <xf numFmtId="41" fontId="10" fillId="8" borderId="48" xfId="3" applyFont="1" applyFill="1" applyBorder="1" applyAlignment="1">
      <alignment vertical="center"/>
    </xf>
  </cellXfs>
  <cellStyles count="4">
    <cellStyle name="Millares" xfId="2" builtinId="3"/>
    <cellStyle name="Millares [0]" xfId="3" builtinId="6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topLeftCell="A4" zoomScale="124" zoomScaleNormal="124" workbookViewId="0">
      <selection activeCell="C9" sqref="C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80"/>
      <c r="D8" s="2"/>
      <c r="E8" s="4"/>
      <c r="F8" s="4"/>
      <c r="G8" s="4"/>
    </row>
    <row r="9" spans="1:255" s="92" customFormat="1" ht="12" customHeight="1" x14ac:dyDescent="0.25">
      <c r="A9" s="85"/>
      <c r="B9" s="86" t="s">
        <v>0</v>
      </c>
      <c r="C9" s="87" t="s">
        <v>97</v>
      </c>
      <c r="D9" s="88"/>
      <c r="E9" s="89" t="s">
        <v>74</v>
      </c>
      <c r="F9" s="90"/>
      <c r="G9" s="87">
        <v>18000</v>
      </c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</row>
    <row r="10" spans="1:255" s="92" customFormat="1" ht="25.5" customHeight="1" x14ac:dyDescent="0.25">
      <c r="A10" s="85"/>
      <c r="B10" s="93" t="s">
        <v>1</v>
      </c>
      <c r="C10" s="94" t="s">
        <v>98</v>
      </c>
      <c r="D10" s="88"/>
      <c r="E10" s="95" t="s">
        <v>2</v>
      </c>
      <c r="F10" s="96"/>
      <c r="G10" s="94" t="s">
        <v>99</v>
      </c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</row>
    <row r="11" spans="1:255" s="92" customFormat="1" ht="18" customHeight="1" x14ac:dyDescent="0.25">
      <c r="A11" s="85"/>
      <c r="B11" s="93" t="s">
        <v>58</v>
      </c>
      <c r="C11" s="94" t="s">
        <v>75</v>
      </c>
      <c r="D11" s="88"/>
      <c r="E11" s="95" t="s">
        <v>67</v>
      </c>
      <c r="F11" s="96"/>
      <c r="G11" s="94">
        <v>330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</row>
    <row r="12" spans="1:255" s="92" customFormat="1" ht="13.5" customHeight="1" x14ac:dyDescent="0.25">
      <c r="A12" s="85"/>
      <c r="B12" s="93" t="s">
        <v>59</v>
      </c>
      <c r="C12" s="94" t="s">
        <v>76</v>
      </c>
      <c r="D12" s="88"/>
      <c r="E12" s="97" t="s">
        <v>3</v>
      </c>
      <c r="F12" s="98"/>
      <c r="G12" s="94">
        <f>+G11*G9</f>
        <v>5940000</v>
      </c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</row>
    <row r="13" spans="1:255" s="92" customFormat="1" ht="12" customHeight="1" x14ac:dyDescent="0.25">
      <c r="A13" s="85"/>
      <c r="B13" s="93" t="s">
        <v>60</v>
      </c>
      <c r="C13" s="99" t="s">
        <v>114</v>
      </c>
      <c r="D13" s="88"/>
      <c r="E13" s="95" t="s">
        <v>4</v>
      </c>
      <c r="F13" s="96"/>
      <c r="G13" s="99" t="s">
        <v>77</v>
      </c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</row>
    <row r="14" spans="1:255" s="92" customFormat="1" ht="15" x14ac:dyDescent="0.25">
      <c r="A14" s="85"/>
      <c r="B14" s="93" t="s">
        <v>5</v>
      </c>
      <c r="C14" s="100" t="s">
        <v>115</v>
      </c>
      <c r="D14" s="88"/>
      <c r="E14" s="95" t="s">
        <v>6</v>
      </c>
      <c r="F14" s="96"/>
      <c r="G14" s="100" t="s">
        <v>100</v>
      </c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</row>
    <row r="15" spans="1:255" s="92" customFormat="1" ht="25.5" customHeight="1" x14ac:dyDescent="0.25">
      <c r="A15" s="85"/>
      <c r="B15" s="93" t="s">
        <v>7</v>
      </c>
      <c r="C15" s="101" t="s">
        <v>113</v>
      </c>
      <c r="D15" s="88"/>
      <c r="E15" s="102" t="s">
        <v>8</v>
      </c>
      <c r="F15" s="103"/>
      <c r="G15" s="101" t="s">
        <v>101</v>
      </c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</row>
    <row r="16" spans="1:255" ht="12" customHeight="1" x14ac:dyDescent="0.25">
      <c r="A16" s="2"/>
      <c r="B16" s="104"/>
      <c r="C16" s="105"/>
      <c r="D16" s="6"/>
      <c r="E16" s="7"/>
      <c r="F16" s="7"/>
      <c r="G16" s="10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8"/>
      <c r="B17" s="83" t="s">
        <v>9</v>
      </c>
      <c r="C17" s="84"/>
      <c r="D17" s="84"/>
      <c r="E17" s="84"/>
      <c r="F17" s="84"/>
      <c r="G17" s="84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9"/>
      <c r="C18" s="10"/>
      <c r="D18" s="10"/>
      <c r="E18" s="10"/>
      <c r="F18" s="11"/>
      <c r="G18" s="107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108" t="s">
        <v>10</v>
      </c>
      <c r="C19" s="109"/>
      <c r="D19" s="110"/>
      <c r="E19" s="110"/>
      <c r="F19" s="111"/>
      <c r="G19" s="112"/>
    </row>
    <row r="20" spans="1:255" ht="24" customHeight="1" x14ac:dyDescent="0.25">
      <c r="A20" s="5"/>
      <c r="B20" s="113" t="s">
        <v>11</v>
      </c>
      <c r="C20" s="114" t="s">
        <v>12</v>
      </c>
      <c r="D20" s="114" t="s">
        <v>13</v>
      </c>
      <c r="E20" s="113" t="s">
        <v>14</v>
      </c>
      <c r="F20" s="114" t="s">
        <v>15</v>
      </c>
      <c r="G20" s="113" t="s">
        <v>16</v>
      </c>
    </row>
    <row r="21" spans="1:255" s="92" customFormat="1" ht="12" customHeight="1" x14ac:dyDescent="0.25">
      <c r="A21" s="85"/>
      <c r="B21" s="115" t="s">
        <v>78</v>
      </c>
      <c r="C21" s="116" t="s">
        <v>17</v>
      </c>
      <c r="D21" s="116">
        <v>3</v>
      </c>
      <c r="E21" s="116" t="s">
        <v>102</v>
      </c>
      <c r="F21" s="117">
        <v>24000</v>
      </c>
      <c r="G21" s="118">
        <f>+F21*D21</f>
        <v>72000</v>
      </c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</row>
    <row r="22" spans="1:255" s="92" customFormat="1" ht="12" customHeight="1" x14ac:dyDescent="0.25">
      <c r="A22" s="85"/>
      <c r="B22" s="115" t="s">
        <v>103</v>
      </c>
      <c r="C22" s="116" t="s">
        <v>17</v>
      </c>
      <c r="D22" s="116">
        <v>2</v>
      </c>
      <c r="E22" s="116" t="s">
        <v>64</v>
      </c>
      <c r="F22" s="117">
        <v>24000</v>
      </c>
      <c r="G22" s="118">
        <f t="shared" ref="G22:G25" si="0">+F22*D22</f>
        <v>48000</v>
      </c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</row>
    <row r="23" spans="1:255" s="92" customFormat="1" ht="12" customHeight="1" x14ac:dyDescent="0.25">
      <c r="A23" s="85"/>
      <c r="B23" s="115" t="s">
        <v>79</v>
      </c>
      <c r="C23" s="116" t="s">
        <v>17</v>
      </c>
      <c r="D23" s="116">
        <v>6</v>
      </c>
      <c r="E23" s="116" t="s">
        <v>104</v>
      </c>
      <c r="F23" s="117">
        <v>24000</v>
      </c>
      <c r="G23" s="118">
        <f t="shared" si="0"/>
        <v>144000</v>
      </c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</row>
    <row r="24" spans="1:255" s="92" customFormat="1" ht="12" customHeight="1" x14ac:dyDescent="0.25">
      <c r="A24" s="85"/>
      <c r="B24" s="115" t="s">
        <v>80</v>
      </c>
      <c r="C24" s="116" t="s">
        <v>17</v>
      </c>
      <c r="D24" s="116">
        <v>22</v>
      </c>
      <c r="E24" s="116" t="s">
        <v>105</v>
      </c>
      <c r="F24" s="117">
        <v>47000</v>
      </c>
      <c r="G24" s="118">
        <f t="shared" si="0"/>
        <v>1034000</v>
      </c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</row>
    <row r="25" spans="1:255" s="92" customFormat="1" ht="12" customHeight="1" x14ac:dyDescent="0.25">
      <c r="A25" s="85"/>
      <c r="B25" s="115" t="s">
        <v>81</v>
      </c>
      <c r="C25" s="116" t="s">
        <v>17</v>
      </c>
      <c r="D25" s="116">
        <v>4</v>
      </c>
      <c r="E25" s="116" t="s">
        <v>105</v>
      </c>
      <c r="F25" s="117">
        <v>24000</v>
      </c>
      <c r="G25" s="118">
        <f t="shared" si="0"/>
        <v>96000</v>
      </c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  <c r="DU25" s="91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  <c r="HL25" s="91"/>
      <c r="HM25" s="91"/>
      <c r="HN25" s="91"/>
      <c r="HO25" s="91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  <c r="IE25" s="91"/>
      <c r="IF25" s="91"/>
      <c r="IG25" s="91"/>
      <c r="IH25" s="91"/>
      <c r="II25" s="91"/>
      <c r="IJ25" s="91"/>
      <c r="IK25" s="91"/>
      <c r="IL25" s="91"/>
      <c r="IM25" s="91"/>
      <c r="IN25" s="91"/>
      <c r="IO25" s="91"/>
      <c r="IP25" s="91"/>
      <c r="IQ25" s="91"/>
      <c r="IR25" s="91"/>
      <c r="IS25" s="91"/>
      <c r="IT25" s="91"/>
      <c r="IU25" s="91"/>
    </row>
    <row r="26" spans="1:255" ht="11.25" customHeight="1" x14ac:dyDescent="0.25">
      <c r="B26" s="15" t="s">
        <v>18</v>
      </c>
      <c r="C26" s="16"/>
      <c r="D26" s="16"/>
      <c r="E26" s="16"/>
      <c r="F26" s="17"/>
      <c r="G26" s="18">
        <f>SUM(G21:G25)</f>
        <v>1394000</v>
      </c>
    </row>
    <row r="27" spans="1:255" ht="15.75" customHeight="1" x14ac:dyDescent="0.25">
      <c r="A27" s="5"/>
      <c r="B27" s="12"/>
      <c r="C27" s="13"/>
      <c r="D27" s="13"/>
      <c r="E27" s="13"/>
      <c r="F27" s="14"/>
      <c r="G27" s="14"/>
      <c r="K27" s="73"/>
    </row>
    <row r="28" spans="1:255" ht="12" customHeight="1" x14ac:dyDescent="0.25">
      <c r="A28" s="5"/>
      <c r="B28" s="108" t="s">
        <v>19</v>
      </c>
      <c r="C28" s="109"/>
      <c r="D28" s="110"/>
      <c r="E28" s="110"/>
      <c r="F28" s="111"/>
      <c r="G28" s="112"/>
    </row>
    <row r="29" spans="1:255" ht="24" customHeight="1" x14ac:dyDescent="0.25">
      <c r="A29" s="5"/>
      <c r="B29" s="113" t="s">
        <v>11</v>
      </c>
      <c r="C29" s="114" t="s">
        <v>12</v>
      </c>
      <c r="D29" s="114" t="s">
        <v>13</v>
      </c>
      <c r="E29" s="113" t="s">
        <v>14</v>
      </c>
      <c r="F29" s="114" t="s">
        <v>15</v>
      </c>
      <c r="G29" s="113" t="s">
        <v>16</v>
      </c>
    </row>
    <row r="30" spans="1:255" s="92" customFormat="1" ht="12" customHeight="1" x14ac:dyDescent="0.25">
      <c r="A30" s="85"/>
      <c r="B30" s="115"/>
      <c r="C30" s="116"/>
      <c r="D30" s="116"/>
      <c r="E30" s="116"/>
      <c r="F30" s="117"/>
      <c r="G30" s="118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  <c r="HH30" s="91"/>
      <c r="HI30" s="91"/>
      <c r="HJ30" s="91"/>
      <c r="HK30" s="91"/>
      <c r="HL30" s="91"/>
      <c r="HM30" s="91"/>
      <c r="HN30" s="91"/>
      <c r="HO30" s="91"/>
      <c r="HP30" s="91"/>
      <c r="HQ30" s="91"/>
      <c r="HR30" s="91"/>
      <c r="HS30" s="91"/>
      <c r="HT30" s="91"/>
      <c r="HU30" s="91"/>
      <c r="HV30" s="91"/>
      <c r="HW30" s="91"/>
      <c r="HX30" s="91"/>
      <c r="HY30" s="91"/>
      <c r="HZ30" s="91"/>
      <c r="IA30" s="91"/>
      <c r="IB30" s="91"/>
      <c r="IC30" s="91"/>
      <c r="ID30" s="91"/>
      <c r="IE30" s="91"/>
      <c r="IF30" s="91"/>
      <c r="IG30" s="91"/>
      <c r="IH30" s="91"/>
      <c r="II30" s="91"/>
      <c r="IJ30" s="91"/>
      <c r="IK30" s="91"/>
      <c r="IL30" s="91"/>
      <c r="IM30" s="91"/>
      <c r="IN30" s="91"/>
      <c r="IO30" s="91"/>
      <c r="IP30" s="91"/>
      <c r="IQ30" s="91"/>
      <c r="IR30" s="91"/>
      <c r="IS30" s="91"/>
      <c r="IT30" s="91"/>
      <c r="IU30" s="91"/>
    </row>
    <row r="31" spans="1:255" ht="11.25" customHeight="1" x14ac:dyDescent="0.25">
      <c r="B31" s="15" t="s">
        <v>20</v>
      </c>
      <c r="C31" s="16"/>
      <c r="D31" s="16"/>
      <c r="E31" s="16"/>
      <c r="F31" s="17"/>
      <c r="G31" s="18">
        <f>SUM(G30)</f>
        <v>0</v>
      </c>
    </row>
    <row r="32" spans="1:255" ht="15.75" customHeight="1" x14ac:dyDescent="0.25">
      <c r="A32" s="5"/>
      <c r="B32" s="12"/>
      <c r="C32" s="13"/>
      <c r="D32" s="13"/>
      <c r="E32" s="13"/>
      <c r="F32" s="14"/>
      <c r="G32" s="14"/>
      <c r="K32" s="73"/>
    </row>
    <row r="33" spans="1:255" ht="12" customHeight="1" x14ac:dyDescent="0.25">
      <c r="A33" s="5"/>
      <c r="B33" s="108" t="s">
        <v>21</v>
      </c>
      <c r="C33" s="109"/>
      <c r="D33" s="110"/>
      <c r="E33" s="110"/>
      <c r="F33" s="111"/>
      <c r="G33" s="112"/>
    </row>
    <row r="34" spans="1:255" ht="24" customHeight="1" x14ac:dyDescent="0.25">
      <c r="A34" s="5"/>
      <c r="B34" s="113" t="s">
        <v>11</v>
      </c>
      <c r="C34" s="114" t="s">
        <v>12</v>
      </c>
      <c r="D34" s="114" t="s">
        <v>13</v>
      </c>
      <c r="E34" s="113" t="s">
        <v>14</v>
      </c>
      <c r="F34" s="114" t="s">
        <v>15</v>
      </c>
      <c r="G34" s="113" t="s">
        <v>16</v>
      </c>
    </row>
    <row r="35" spans="1:255" s="92" customFormat="1" ht="12" customHeight="1" x14ac:dyDescent="0.25">
      <c r="A35" s="85"/>
      <c r="B35" s="115" t="s">
        <v>82</v>
      </c>
      <c r="C35" s="116" t="s">
        <v>22</v>
      </c>
      <c r="D35" s="116">
        <v>0.06</v>
      </c>
      <c r="E35" s="116" t="s">
        <v>83</v>
      </c>
      <c r="F35" s="117">
        <v>407151</v>
      </c>
      <c r="G35" s="118">
        <f>F35*D35</f>
        <v>24429.059999999998</v>
      </c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  <c r="HH35" s="91"/>
      <c r="HI35" s="91"/>
      <c r="HJ35" s="91"/>
      <c r="HK35" s="91"/>
      <c r="HL35" s="91"/>
      <c r="HM35" s="91"/>
      <c r="HN35" s="91"/>
      <c r="HO35" s="91"/>
      <c r="HP35" s="91"/>
      <c r="HQ35" s="91"/>
      <c r="HR35" s="91"/>
      <c r="HS35" s="91"/>
      <c r="HT35" s="91"/>
      <c r="HU35" s="91"/>
      <c r="HV35" s="91"/>
      <c r="HW35" s="91"/>
      <c r="HX35" s="91"/>
      <c r="HY35" s="91"/>
      <c r="HZ35" s="91"/>
      <c r="IA35" s="91"/>
      <c r="IB35" s="91"/>
      <c r="IC35" s="91"/>
      <c r="ID35" s="91"/>
      <c r="IE35" s="91"/>
      <c r="IF35" s="91"/>
      <c r="IG35" s="91"/>
      <c r="IH35" s="91"/>
      <c r="II35" s="91"/>
      <c r="IJ35" s="91"/>
      <c r="IK35" s="91"/>
      <c r="IL35" s="91"/>
      <c r="IM35" s="91"/>
      <c r="IN35" s="91"/>
      <c r="IO35" s="91"/>
      <c r="IP35" s="91"/>
      <c r="IQ35" s="91"/>
      <c r="IR35" s="91"/>
      <c r="IS35" s="91"/>
      <c r="IT35" s="91"/>
      <c r="IU35" s="91"/>
    </row>
    <row r="36" spans="1:255" s="92" customFormat="1" ht="12" customHeight="1" x14ac:dyDescent="0.25">
      <c r="A36" s="85"/>
      <c r="B36" s="115" t="s">
        <v>23</v>
      </c>
      <c r="C36" s="116" t="s">
        <v>22</v>
      </c>
      <c r="D36" s="116">
        <v>0.25</v>
      </c>
      <c r="E36" s="116" t="s">
        <v>69</v>
      </c>
      <c r="F36" s="117">
        <v>424116</v>
      </c>
      <c r="G36" s="118">
        <f t="shared" ref="G36:G40" si="1">F36*D36</f>
        <v>106029</v>
      </c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</row>
    <row r="37" spans="1:255" s="92" customFormat="1" ht="12" customHeight="1" x14ac:dyDescent="0.25">
      <c r="A37" s="85"/>
      <c r="B37" s="115" t="s">
        <v>84</v>
      </c>
      <c r="C37" s="116" t="s">
        <v>22</v>
      </c>
      <c r="D37" s="116">
        <v>0.26</v>
      </c>
      <c r="E37" s="116" t="s">
        <v>69</v>
      </c>
      <c r="F37" s="117">
        <v>395841</v>
      </c>
      <c r="G37" s="118">
        <f t="shared" si="1"/>
        <v>102918.66</v>
      </c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</row>
    <row r="38" spans="1:255" s="92" customFormat="1" ht="12" customHeight="1" x14ac:dyDescent="0.25">
      <c r="A38" s="85"/>
      <c r="B38" s="115" t="s">
        <v>85</v>
      </c>
      <c r="C38" s="116" t="s">
        <v>22</v>
      </c>
      <c r="D38" s="116">
        <v>0.17</v>
      </c>
      <c r="E38" s="116" t="s">
        <v>61</v>
      </c>
      <c r="F38" s="117">
        <v>494802</v>
      </c>
      <c r="G38" s="118">
        <f t="shared" si="1"/>
        <v>84116.340000000011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91"/>
      <c r="GN38" s="91"/>
      <c r="GO38" s="91"/>
      <c r="GP38" s="91"/>
      <c r="GQ38" s="91"/>
      <c r="GR38" s="91"/>
      <c r="GS38" s="91"/>
      <c r="GT38" s="91"/>
      <c r="GU38" s="91"/>
      <c r="GV38" s="91"/>
      <c r="GW38" s="91"/>
      <c r="GX38" s="91"/>
      <c r="GY38" s="91"/>
      <c r="GZ38" s="91"/>
      <c r="HA38" s="91"/>
      <c r="HB38" s="91"/>
      <c r="HC38" s="91"/>
      <c r="HD38" s="91"/>
      <c r="HE38" s="91"/>
      <c r="HF38" s="91"/>
      <c r="HG38" s="91"/>
      <c r="HH38" s="91"/>
      <c r="HI38" s="91"/>
      <c r="HJ38" s="91"/>
      <c r="HK38" s="91"/>
      <c r="HL38" s="91"/>
      <c r="HM38" s="91"/>
      <c r="HN38" s="91"/>
      <c r="HO38" s="91"/>
      <c r="HP38" s="91"/>
      <c r="HQ38" s="91"/>
      <c r="HR38" s="91"/>
      <c r="HS38" s="91"/>
      <c r="HT38" s="91"/>
      <c r="HU38" s="91"/>
      <c r="HV38" s="91"/>
      <c r="HW38" s="91"/>
      <c r="HX38" s="91"/>
      <c r="HY38" s="91"/>
      <c r="HZ38" s="91"/>
      <c r="IA38" s="91"/>
      <c r="IB38" s="91"/>
      <c r="IC38" s="91"/>
      <c r="ID38" s="91"/>
      <c r="IE38" s="91"/>
      <c r="IF38" s="91"/>
      <c r="IG38" s="91"/>
      <c r="IH38" s="91"/>
      <c r="II38" s="91"/>
      <c r="IJ38" s="91"/>
      <c r="IK38" s="91"/>
      <c r="IL38" s="91"/>
      <c r="IM38" s="91"/>
      <c r="IN38" s="91"/>
      <c r="IO38" s="91"/>
      <c r="IP38" s="91"/>
      <c r="IQ38" s="91"/>
      <c r="IR38" s="91"/>
      <c r="IS38" s="91"/>
      <c r="IT38" s="91"/>
      <c r="IU38" s="91"/>
    </row>
    <row r="39" spans="1:255" s="92" customFormat="1" ht="12" customHeight="1" x14ac:dyDescent="0.25">
      <c r="A39" s="85"/>
      <c r="B39" s="115" t="s">
        <v>86</v>
      </c>
      <c r="C39" s="116" t="s">
        <v>22</v>
      </c>
      <c r="D39" s="116">
        <v>0.2</v>
      </c>
      <c r="E39" s="116" t="s">
        <v>62</v>
      </c>
      <c r="F39" s="117">
        <v>494802</v>
      </c>
      <c r="G39" s="118">
        <f t="shared" si="1"/>
        <v>98960.400000000009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  <c r="EH39" s="91"/>
      <c r="EI39" s="91"/>
      <c r="EJ39" s="91"/>
      <c r="EK39" s="91"/>
      <c r="EL39" s="91"/>
      <c r="EM39" s="91"/>
      <c r="EN39" s="91"/>
      <c r="EO39" s="91"/>
      <c r="EP39" s="91"/>
      <c r="EQ39" s="91"/>
      <c r="ER39" s="91"/>
      <c r="ES39" s="91"/>
      <c r="ET39" s="91"/>
      <c r="EU39" s="91"/>
      <c r="EV39" s="91"/>
      <c r="EW39" s="91"/>
      <c r="EX39" s="91"/>
      <c r="EY39" s="91"/>
      <c r="EZ39" s="91"/>
      <c r="FA39" s="91"/>
      <c r="FB39" s="91"/>
      <c r="FC39" s="91"/>
      <c r="FD39" s="91"/>
      <c r="FE39" s="91"/>
      <c r="FF39" s="91"/>
      <c r="FG39" s="91"/>
      <c r="FH39" s="91"/>
      <c r="FI39" s="91"/>
      <c r="FJ39" s="91"/>
      <c r="FK39" s="91"/>
      <c r="FL39" s="91"/>
      <c r="FM39" s="91"/>
      <c r="FN39" s="91"/>
      <c r="FO39" s="91"/>
      <c r="FP39" s="91"/>
      <c r="FQ39" s="91"/>
      <c r="FR39" s="91"/>
      <c r="FS39" s="91"/>
      <c r="FT39" s="91"/>
      <c r="FU39" s="91"/>
      <c r="FV39" s="91"/>
      <c r="FW39" s="91"/>
      <c r="FX39" s="91"/>
      <c r="FY39" s="91"/>
      <c r="FZ39" s="91"/>
      <c r="GA39" s="91"/>
      <c r="GB39" s="91"/>
      <c r="GC39" s="91"/>
      <c r="GD39" s="91"/>
      <c r="GE39" s="91"/>
      <c r="GF39" s="91"/>
      <c r="GG39" s="91"/>
      <c r="GH39" s="91"/>
      <c r="GI39" s="91"/>
      <c r="GJ39" s="91"/>
      <c r="GK39" s="91"/>
      <c r="GL39" s="91"/>
      <c r="GM39" s="91"/>
      <c r="GN39" s="91"/>
      <c r="GO39" s="91"/>
      <c r="GP39" s="91"/>
      <c r="GQ39" s="91"/>
      <c r="GR39" s="91"/>
      <c r="GS39" s="91"/>
      <c r="GT39" s="91"/>
      <c r="GU39" s="91"/>
      <c r="GV39" s="91"/>
      <c r="GW39" s="91"/>
      <c r="GX39" s="91"/>
      <c r="GY39" s="91"/>
      <c r="GZ39" s="91"/>
      <c r="HA39" s="91"/>
      <c r="HB39" s="91"/>
      <c r="HC39" s="91"/>
      <c r="HD39" s="91"/>
      <c r="HE39" s="91"/>
      <c r="HF39" s="91"/>
      <c r="HG39" s="91"/>
      <c r="HH39" s="91"/>
      <c r="HI39" s="91"/>
      <c r="HJ39" s="91"/>
      <c r="HK39" s="91"/>
      <c r="HL39" s="91"/>
      <c r="HM39" s="91"/>
      <c r="HN39" s="91"/>
      <c r="HO39" s="91"/>
      <c r="HP39" s="91"/>
      <c r="HQ39" s="91"/>
      <c r="HR39" s="91"/>
      <c r="HS39" s="91"/>
      <c r="HT39" s="91"/>
      <c r="HU39" s="91"/>
      <c r="HV39" s="91"/>
      <c r="HW39" s="91"/>
      <c r="HX39" s="91"/>
      <c r="HY39" s="91"/>
      <c r="HZ39" s="91"/>
      <c r="IA39" s="91"/>
      <c r="IB39" s="91"/>
      <c r="IC39" s="91"/>
      <c r="ID39" s="91"/>
      <c r="IE39" s="91"/>
      <c r="IF39" s="91"/>
      <c r="IG39" s="91"/>
      <c r="IH39" s="91"/>
      <c r="II39" s="91"/>
      <c r="IJ39" s="91"/>
      <c r="IK39" s="91"/>
      <c r="IL39" s="91"/>
      <c r="IM39" s="91"/>
      <c r="IN39" s="91"/>
      <c r="IO39" s="91"/>
      <c r="IP39" s="91"/>
      <c r="IQ39" s="91"/>
      <c r="IR39" s="91"/>
      <c r="IS39" s="91"/>
      <c r="IT39" s="91"/>
      <c r="IU39" s="91"/>
    </row>
    <row r="40" spans="1:255" s="92" customFormat="1" ht="12" customHeight="1" x14ac:dyDescent="0.25">
      <c r="A40" s="85"/>
      <c r="B40" s="115" t="s">
        <v>87</v>
      </c>
      <c r="C40" s="116" t="s">
        <v>22</v>
      </c>
      <c r="D40" s="116">
        <v>1</v>
      </c>
      <c r="E40" s="116" t="s">
        <v>63</v>
      </c>
      <c r="F40" s="117">
        <v>95040</v>
      </c>
      <c r="G40" s="118">
        <f t="shared" si="1"/>
        <v>95040</v>
      </c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  <c r="DV40" s="91"/>
      <c r="DW40" s="91"/>
      <c r="DX40" s="91"/>
      <c r="DY40" s="91"/>
      <c r="DZ40" s="91"/>
      <c r="EA40" s="91"/>
      <c r="EB40" s="91"/>
      <c r="EC40" s="91"/>
      <c r="ED40" s="91"/>
      <c r="EE40" s="91"/>
      <c r="EF40" s="91"/>
      <c r="EG40" s="91"/>
      <c r="EH40" s="91"/>
      <c r="EI40" s="91"/>
      <c r="EJ40" s="91"/>
      <c r="EK40" s="91"/>
      <c r="EL40" s="91"/>
      <c r="EM40" s="91"/>
      <c r="EN40" s="91"/>
      <c r="EO40" s="91"/>
      <c r="EP40" s="91"/>
      <c r="EQ40" s="91"/>
      <c r="ER40" s="91"/>
      <c r="ES40" s="91"/>
      <c r="ET40" s="91"/>
      <c r="EU40" s="91"/>
      <c r="EV40" s="91"/>
      <c r="EW40" s="91"/>
      <c r="EX40" s="91"/>
      <c r="EY40" s="91"/>
      <c r="EZ40" s="91"/>
      <c r="FA40" s="91"/>
      <c r="FB40" s="91"/>
      <c r="FC40" s="91"/>
      <c r="FD40" s="91"/>
      <c r="FE40" s="91"/>
      <c r="FF40" s="91"/>
      <c r="FG40" s="91"/>
      <c r="FH40" s="91"/>
      <c r="FI40" s="91"/>
      <c r="FJ40" s="91"/>
      <c r="FK40" s="91"/>
      <c r="FL40" s="91"/>
      <c r="FM40" s="91"/>
      <c r="FN40" s="91"/>
      <c r="FO40" s="91"/>
      <c r="FP40" s="91"/>
      <c r="FQ40" s="91"/>
      <c r="FR40" s="91"/>
      <c r="FS40" s="91"/>
      <c r="FT40" s="91"/>
      <c r="FU40" s="91"/>
      <c r="FV40" s="91"/>
      <c r="FW40" s="91"/>
      <c r="FX40" s="91"/>
      <c r="FY40" s="91"/>
      <c r="FZ40" s="91"/>
      <c r="GA40" s="91"/>
      <c r="GB40" s="91"/>
      <c r="GC40" s="91"/>
      <c r="GD40" s="91"/>
      <c r="GE40" s="91"/>
      <c r="GF40" s="91"/>
      <c r="GG40" s="91"/>
      <c r="GH40" s="91"/>
      <c r="GI40" s="91"/>
      <c r="GJ40" s="91"/>
      <c r="GK40" s="91"/>
      <c r="GL40" s="91"/>
      <c r="GM40" s="91"/>
      <c r="GN40" s="91"/>
      <c r="GO40" s="91"/>
      <c r="GP40" s="91"/>
      <c r="GQ40" s="91"/>
      <c r="GR40" s="91"/>
      <c r="GS40" s="91"/>
      <c r="GT40" s="91"/>
      <c r="GU40" s="91"/>
      <c r="GV40" s="91"/>
      <c r="GW40" s="91"/>
      <c r="GX40" s="91"/>
      <c r="GY40" s="91"/>
      <c r="GZ40" s="91"/>
      <c r="HA40" s="91"/>
      <c r="HB40" s="91"/>
      <c r="HC40" s="91"/>
      <c r="HD40" s="91"/>
      <c r="HE40" s="91"/>
      <c r="HF40" s="91"/>
      <c r="HG40" s="91"/>
      <c r="HH40" s="91"/>
      <c r="HI40" s="91"/>
      <c r="HJ40" s="91"/>
      <c r="HK40" s="91"/>
      <c r="HL40" s="91"/>
      <c r="HM40" s="91"/>
      <c r="HN40" s="91"/>
      <c r="HO40" s="91"/>
      <c r="HP40" s="91"/>
      <c r="HQ40" s="91"/>
      <c r="HR40" s="91"/>
      <c r="HS40" s="91"/>
      <c r="HT40" s="91"/>
      <c r="HU40" s="91"/>
      <c r="HV40" s="91"/>
      <c r="HW40" s="91"/>
      <c r="HX40" s="91"/>
      <c r="HY40" s="91"/>
      <c r="HZ40" s="91"/>
      <c r="IA40" s="91"/>
      <c r="IB40" s="91"/>
      <c r="IC40" s="91"/>
      <c r="ID40" s="91"/>
      <c r="IE40" s="91"/>
      <c r="IF40" s="91"/>
      <c r="IG40" s="91"/>
      <c r="IH40" s="91"/>
      <c r="II40" s="91"/>
      <c r="IJ40" s="91"/>
      <c r="IK40" s="91"/>
      <c r="IL40" s="91"/>
      <c r="IM40" s="91"/>
      <c r="IN40" s="91"/>
      <c r="IO40" s="91"/>
      <c r="IP40" s="91"/>
      <c r="IQ40" s="91"/>
      <c r="IR40" s="91"/>
      <c r="IS40" s="91"/>
      <c r="IT40" s="91"/>
      <c r="IU40" s="91"/>
    </row>
    <row r="41" spans="1:255" ht="12" customHeight="1" x14ac:dyDescent="0.25">
      <c r="A41" s="32"/>
      <c r="B41" s="74" t="s">
        <v>24</v>
      </c>
      <c r="C41" s="75"/>
      <c r="D41" s="75"/>
      <c r="E41" s="75"/>
      <c r="F41" s="76"/>
      <c r="G41" s="77">
        <f>SUM(G35:G40)</f>
        <v>511493.46</v>
      </c>
    </row>
    <row r="42" spans="1:255" ht="12" customHeight="1" x14ac:dyDescent="0.25">
      <c r="A42" s="32"/>
      <c r="B42" s="12"/>
      <c r="C42" s="13"/>
      <c r="D42" s="13"/>
      <c r="E42" s="13"/>
      <c r="F42" s="14"/>
      <c r="G42" s="14"/>
    </row>
    <row r="43" spans="1:255" ht="12" customHeight="1" x14ac:dyDescent="0.25">
      <c r="A43" s="5"/>
      <c r="B43" s="108" t="s">
        <v>25</v>
      </c>
      <c r="C43" s="109"/>
      <c r="D43" s="110"/>
      <c r="E43" s="110"/>
      <c r="F43" s="111"/>
      <c r="G43" s="112"/>
    </row>
    <row r="44" spans="1:255" ht="24" customHeight="1" x14ac:dyDescent="0.25">
      <c r="A44" s="5"/>
      <c r="B44" s="113" t="s">
        <v>26</v>
      </c>
      <c r="C44" s="114" t="s">
        <v>27</v>
      </c>
      <c r="D44" s="114" t="s">
        <v>28</v>
      </c>
      <c r="E44" s="113" t="s">
        <v>14</v>
      </c>
      <c r="F44" s="114" t="s">
        <v>15</v>
      </c>
      <c r="G44" s="113" t="s">
        <v>16</v>
      </c>
    </row>
    <row r="45" spans="1:255" s="92" customFormat="1" ht="12" customHeight="1" x14ac:dyDescent="0.25">
      <c r="A45" s="85"/>
      <c r="B45" s="119" t="s">
        <v>68</v>
      </c>
      <c r="C45" s="116"/>
      <c r="D45" s="116"/>
      <c r="E45" s="116"/>
      <c r="F45" s="117"/>
      <c r="G45" s="118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91"/>
      <c r="CM45" s="91"/>
      <c r="CN45" s="91"/>
      <c r="CO45" s="91"/>
      <c r="CP45" s="91"/>
      <c r="CQ45" s="91"/>
      <c r="CR45" s="91"/>
      <c r="CS45" s="91"/>
      <c r="CT45" s="91"/>
      <c r="CU45" s="91"/>
      <c r="CV45" s="91"/>
      <c r="CW45" s="91"/>
      <c r="CX45" s="91"/>
      <c r="CY45" s="91"/>
      <c r="CZ45" s="91"/>
      <c r="DA45" s="91"/>
      <c r="DB45" s="91"/>
      <c r="DC45" s="91"/>
      <c r="DD45" s="91"/>
      <c r="DE45" s="91"/>
      <c r="DF45" s="91"/>
      <c r="DG45" s="91"/>
      <c r="DH45" s="91"/>
      <c r="DI45" s="91"/>
      <c r="DJ45" s="91"/>
      <c r="DK45" s="91"/>
      <c r="DL45" s="91"/>
      <c r="DM45" s="91"/>
      <c r="DN45" s="91"/>
      <c r="DO45" s="91"/>
      <c r="DP45" s="91"/>
      <c r="DQ45" s="91"/>
      <c r="DR45" s="91"/>
      <c r="DS45" s="91"/>
      <c r="DT45" s="91"/>
      <c r="DU45" s="91"/>
      <c r="DV45" s="91"/>
      <c r="DW45" s="91"/>
      <c r="DX45" s="91"/>
      <c r="DY45" s="91"/>
      <c r="DZ45" s="91"/>
      <c r="EA45" s="91"/>
      <c r="EB45" s="91"/>
      <c r="EC45" s="91"/>
      <c r="ED45" s="91"/>
      <c r="EE45" s="91"/>
      <c r="EF45" s="91"/>
      <c r="EG45" s="91"/>
      <c r="EH45" s="91"/>
      <c r="EI45" s="91"/>
      <c r="EJ45" s="91"/>
      <c r="EK45" s="91"/>
      <c r="EL45" s="91"/>
      <c r="EM45" s="91"/>
      <c r="EN45" s="91"/>
      <c r="EO45" s="91"/>
      <c r="EP45" s="91"/>
      <c r="EQ45" s="91"/>
      <c r="ER45" s="91"/>
      <c r="ES45" s="91"/>
      <c r="ET45" s="91"/>
      <c r="EU45" s="91"/>
      <c r="EV45" s="91"/>
      <c r="EW45" s="91"/>
      <c r="EX45" s="91"/>
      <c r="EY45" s="91"/>
      <c r="EZ45" s="91"/>
      <c r="FA45" s="91"/>
      <c r="FB45" s="91"/>
      <c r="FC45" s="91"/>
      <c r="FD45" s="91"/>
      <c r="FE45" s="91"/>
      <c r="FF45" s="91"/>
      <c r="FG45" s="91"/>
      <c r="FH45" s="91"/>
      <c r="FI45" s="91"/>
      <c r="FJ45" s="91"/>
      <c r="FK45" s="91"/>
      <c r="FL45" s="91"/>
      <c r="FM45" s="91"/>
      <c r="FN45" s="91"/>
      <c r="FO45" s="91"/>
      <c r="FP45" s="91"/>
      <c r="FQ45" s="91"/>
      <c r="FR45" s="91"/>
      <c r="FS45" s="91"/>
      <c r="FT45" s="91"/>
      <c r="FU45" s="91"/>
      <c r="FV45" s="91"/>
      <c r="FW45" s="91"/>
      <c r="FX45" s="91"/>
      <c r="FY45" s="91"/>
      <c r="FZ45" s="91"/>
      <c r="GA45" s="91"/>
      <c r="GB45" s="91"/>
      <c r="GC45" s="91"/>
      <c r="GD45" s="91"/>
      <c r="GE45" s="91"/>
      <c r="GF45" s="91"/>
      <c r="GG45" s="91"/>
      <c r="GH45" s="91"/>
      <c r="GI45" s="91"/>
      <c r="GJ45" s="91"/>
      <c r="GK45" s="91"/>
      <c r="GL45" s="91"/>
      <c r="GM45" s="91"/>
      <c r="GN45" s="91"/>
      <c r="GO45" s="91"/>
      <c r="GP45" s="91"/>
      <c r="GQ45" s="91"/>
      <c r="GR45" s="91"/>
      <c r="GS45" s="91"/>
      <c r="GT45" s="91"/>
      <c r="GU45" s="91"/>
      <c r="GV45" s="91"/>
      <c r="GW45" s="91"/>
      <c r="GX45" s="91"/>
      <c r="GY45" s="91"/>
      <c r="GZ45" s="91"/>
      <c r="HA45" s="91"/>
      <c r="HB45" s="91"/>
      <c r="HC45" s="91"/>
      <c r="HD45" s="91"/>
      <c r="HE45" s="91"/>
      <c r="HF45" s="91"/>
      <c r="HG45" s="91"/>
      <c r="HH45" s="91"/>
      <c r="HI45" s="91"/>
      <c r="HJ45" s="91"/>
      <c r="HK45" s="91"/>
      <c r="HL45" s="91"/>
      <c r="HM45" s="91"/>
      <c r="HN45" s="91"/>
      <c r="HO45" s="91"/>
      <c r="HP45" s="91"/>
      <c r="HQ45" s="91"/>
      <c r="HR45" s="91"/>
      <c r="HS45" s="91"/>
      <c r="HT45" s="91"/>
      <c r="HU45" s="91"/>
      <c r="HV45" s="91"/>
      <c r="HW45" s="91"/>
      <c r="HX45" s="91"/>
      <c r="HY45" s="91"/>
      <c r="HZ45" s="91"/>
      <c r="IA45" s="91"/>
      <c r="IB45" s="91"/>
      <c r="IC45" s="91"/>
      <c r="ID45" s="91"/>
      <c r="IE45" s="91"/>
      <c r="IF45" s="91"/>
      <c r="IG45" s="91"/>
      <c r="IH45" s="91"/>
      <c r="II45" s="91"/>
      <c r="IJ45" s="91"/>
      <c r="IK45" s="91"/>
      <c r="IL45" s="91"/>
      <c r="IM45" s="91"/>
      <c r="IN45" s="91"/>
      <c r="IO45" s="91"/>
      <c r="IP45" s="91"/>
      <c r="IQ45" s="91"/>
      <c r="IR45" s="91"/>
      <c r="IS45" s="91"/>
      <c r="IT45" s="91"/>
      <c r="IU45" s="91"/>
    </row>
    <row r="46" spans="1:255" s="92" customFormat="1" ht="12" customHeight="1" x14ac:dyDescent="0.25">
      <c r="A46" s="85"/>
      <c r="B46" s="115" t="s">
        <v>88</v>
      </c>
      <c r="C46" s="116" t="s">
        <v>89</v>
      </c>
      <c r="D46" s="116">
        <v>140</v>
      </c>
      <c r="E46" s="116" t="s">
        <v>64</v>
      </c>
      <c r="F46" s="117">
        <v>10000</v>
      </c>
      <c r="G46" s="118">
        <f>F46*D46</f>
        <v>1400000</v>
      </c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N46" s="91"/>
      <c r="CO46" s="91"/>
      <c r="CP46" s="91"/>
      <c r="CQ46" s="91"/>
      <c r="CR46" s="91"/>
      <c r="CS46" s="91"/>
      <c r="CT46" s="91"/>
      <c r="CU46" s="91"/>
      <c r="CV46" s="91"/>
      <c r="CW46" s="91"/>
      <c r="CX46" s="91"/>
      <c r="CY46" s="91"/>
      <c r="CZ46" s="91"/>
      <c r="DA46" s="91"/>
      <c r="DB46" s="91"/>
      <c r="DC46" s="91"/>
      <c r="DD46" s="91"/>
      <c r="DE46" s="91"/>
      <c r="DF46" s="91"/>
      <c r="DG46" s="91"/>
      <c r="DH46" s="91"/>
      <c r="DI46" s="91"/>
      <c r="DJ46" s="91"/>
      <c r="DK46" s="91"/>
      <c r="DL46" s="91"/>
      <c r="DM46" s="91"/>
      <c r="DN46" s="91"/>
      <c r="DO46" s="91"/>
      <c r="DP46" s="91"/>
      <c r="DQ46" s="91"/>
      <c r="DR46" s="91"/>
      <c r="DS46" s="91"/>
      <c r="DT46" s="91"/>
      <c r="DU46" s="91"/>
      <c r="DV46" s="91"/>
      <c r="DW46" s="91"/>
      <c r="DX46" s="91"/>
      <c r="DY46" s="91"/>
      <c r="DZ46" s="91"/>
      <c r="EA46" s="91"/>
      <c r="EB46" s="91"/>
      <c r="EC46" s="91"/>
      <c r="ED46" s="91"/>
      <c r="EE46" s="91"/>
      <c r="EF46" s="91"/>
      <c r="EG46" s="91"/>
      <c r="EH46" s="91"/>
      <c r="EI46" s="91"/>
      <c r="EJ46" s="91"/>
      <c r="EK46" s="91"/>
      <c r="EL46" s="91"/>
      <c r="EM46" s="91"/>
      <c r="EN46" s="91"/>
      <c r="EO46" s="91"/>
      <c r="EP46" s="91"/>
      <c r="EQ46" s="91"/>
      <c r="ER46" s="91"/>
      <c r="ES46" s="91"/>
      <c r="ET46" s="91"/>
      <c r="EU46" s="91"/>
      <c r="EV46" s="91"/>
      <c r="EW46" s="91"/>
      <c r="EX46" s="91"/>
      <c r="EY46" s="91"/>
      <c r="EZ46" s="91"/>
      <c r="FA46" s="91"/>
      <c r="FB46" s="91"/>
      <c r="FC46" s="91"/>
      <c r="FD46" s="91"/>
      <c r="FE46" s="91"/>
      <c r="FF46" s="91"/>
      <c r="FG46" s="91"/>
      <c r="FH46" s="91"/>
      <c r="FI46" s="91"/>
      <c r="FJ46" s="91"/>
      <c r="FK46" s="91"/>
      <c r="FL46" s="91"/>
      <c r="FM46" s="91"/>
      <c r="FN46" s="91"/>
      <c r="FO46" s="91"/>
      <c r="FP46" s="91"/>
      <c r="FQ46" s="91"/>
      <c r="FR46" s="91"/>
      <c r="FS46" s="91"/>
      <c r="FT46" s="91"/>
      <c r="FU46" s="91"/>
      <c r="FV46" s="91"/>
      <c r="FW46" s="91"/>
      <c r="FX46" s="91"/>
      <c r="FY46" s="91"/>
      <c r="FZ46" s="91"/>
      <c r="GA46" s="91"/>
      <c r="GB46" s="91"/>
      <c r="GC46" s="91"/>
      <c r="GD46" s="91"/>
      <c r="GE46" s="91"/>
      <c r="GF46" s="91"/>
      <c r="GG46" s="91"/>
      <c r="GH46" s="91"/>
      <c r="GI46" s="91"/>
      <c r="GJ46" s="91"/>
      <c r="GK46" s="91"/>
      <c r="GL46" s="91"/>
      <c r="GM46" s="91"/>
      <c r="GN46" s="91"/>
      <c r="GO46" s="91"/>
      <c r="GP46" s="91"/>
      <c r="GQ46" s="91"/>
      <c r="GR46" s="91"/>
      <c r="GS46" s="91"/>
      <c r="GT46" s="91"/>
      <c r="GU46" s="91"/>
      <c r="GV46" s="91"/>
      <c r="GW46" s="91"/>
      <c r="GX46" s="91"/>
      <c r="GY46" s="91"/>
      <c r="GZ46" s="91"/>
      <c r="HA46" s="91"/>
      <c r="HB46" s="91"/>
      <c r="HC46" s="91"/>
      <c r="HD46" s="91"/>
      <c r="HE46" s="91"/>
      <c r="HF46" s="91"/>
      <c r="HG46" s="91"/>
      <c r="HH46" s="91"/>
      <c r="HI46" s="91"/>
      <c r="HJ46" s="91"/>
      <c r="HK46" s="91"/>
      <c r="HL46" s="91"/>
      <c r="HM46" s="91"/>
      <c r="HN46" s="91"/>
      <c r="HO46" s="91"/>
      <c r="HP46" s="91"/>
      <c r="HQ46" s="91"/>
      <c r="HR46" s="91"/>
      <c r="HS46" s="91"/>
      <c r="HT46" s="91"/>
      <c r="HU46" s="91"/>
      <c r="HV46" s="91"/>
      <c r="HW46" s="91"/>
      <c r="HX46" s="91"/>
      <c r="HY46" s="91"/>
      <c r="HZ46" s="91"/>
      <c r="IA46" s="91"/>
      <c r="IB46" s="91"/>
      <c r="IC46" s="91"/>
      <c r="ID46" s="91"/>
      <c r="IE46" s="91"/>
      <c r="IF46" s="91"/>
      <c r="IG46" s="91"/>
      <c r="IH46" s="91"/>
      <c r="II46" s="91"/>
      <c r="IJ46" s="91"/>
      <c r="IK46" s="91"/>
      <c r="IL46" s="91"/>
      <c r="IM46" s="91"/>
      <c r="IN46" s="91"/>
      <c r="IO46" s="91"/>
      <c r="IP46" s="91"/>
      <c r="IQ46" s="91"/>
      <c r="IR46" s="91"/>
      <c r="IS46" s="91"/>
      <c r="IT46" s="91"/>
      <c r="IU46" s="91"/>
    </row>
    <row r="47" spans="1:255" s="92" customFormat="1" ht="12" customHeight="1" x14ac:dyDescent="0.25">
      <c r="A47" s="85"/>
      <c r="B47" s="119" t="s">
        <v>29</v>
      </c>
      <c r="C47" s="116"/>
      <c r="D47" s="116"/>
      <c r="E47" s="116"/>
      <c r="F47" s="117"/>
      <c r="G47" s="118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1"/>
      <c r="DL47" s="91"/>
      <c r="DM47" s="91"/>
      <c r="DN47" s="91"/>
      <c r="DO47" s="91"/>
      <c r="DP47" s="91"/>
      <c r="DQ47" s="91"/>
      <c r="DR47" s="91"/>
      <c r="DS47" s="91"/>
      <c r="DT47" s="91"/>
      <c r="DU47" s="91"/>
      <c r="DV47" s="91"/>
      <c r="DW47" s="91"/>
      <c r="DX47" s="91"/>
      <c r="DY47" s="91"/>
      <c r="DZ47" s="91"/>
      <c r="EA47" s="91"/>
      <c r="EB47" s="91"/>
      <c r="EC47" s="91"/>
      <c r="ED47" s="91"/>
      <c r="EE47" s="91"/>
      <c r="EF47" s="91"/>
      <c r="EG47" s="91"/>
      <c r="EH47" s="91"/>
      <c r="EI47" s="91"/>
      <c r="EJ47" s="91"/>
      <c r="EK47" s="91"/>
      <c r="EL47" s="91"/>
      <c r="EM47" s="91"/>
      <c r="EN47" s="91"/>
      <c r="EO47" s="91"/>
      <c r="EP47" s="91"/>
      <c r="EQ47" s="91"/>
      <c r="ER47" s="91"/>
      <c r="ES47" s="91"/>
      <c r="ET47" s="91"/>
      <c r="EU47" s="91"/>
      <c r="EV47" s="91"/>
      <c r="EW47" s="91"/>
      <c r="EX47" s="91"/>
      <c r="EY47" s="91"/>
      <c r="EZ47" s="91"/>
      <c r="FA47" s="91"/>
      <c r="FB47" s="91"/>
      <c r="FC47" s="91"/>
      <c r="FD47" s="91"/>
      <c r="FE47" s="91"/>
      <c r="FF47" s="91"/>
      <c r="FG47" s="91"/>
      <c r="FH47" s="91"/>
      <c r="FI47" s="91"/>
      <c r="FJ47" s="91"/>
      <c r="FK47" s="91"/>
      <c r="FL47" s="91"/>
      <c r="FM47" s="91"/>
      <c r="FN47" s="91"/>
      <c r="FO47" s="91"/>
      <c r="FP47" s="91"/>
      <c r="FQ47" s="91"/>
      <c r="FR47" s="91"/>
      <c r="FS47" s="91"/>
      <c r="FT47" s="91"/>
      <c r="FU47" s="91"/>
      <c r="FV47" s="91"/>
      <c r="FW47" s="91"/>
      <c r="FX47" s="91"/>
      <c r="FY47" s="91"/>
      <c r="FZ47" s="91"/>
      <c r="GA47" s="91"/>
      <c r="GB47" s="91"/>
      <c r="GC47" s="91"/>
      <c r="GD47" s="91"/>
      <c r="GE47" s="91"/>
      <c r="GF47" s="91"/>
      <c r="GG47" s="91"/>
      <c r="GH47" s="91"/>
      <c r="GI47" s="91"/>
      <c r="GJ47" s="91"/>
      <c r="GK47" s="91"/>
      <c r="GL47" s="91"/>
      <c r="GM47" s="91"/>
      <c r="GN47" s="91"/>
      <c r="GO47" s="91"/>
      <c r="GP47" s="91"/>
      <c r="GQ47" s="91"/>
      <c r="GR47" s="91"/>
      <c r="GS47" s="91"/>
      <c r="GT47" s="91"/>
      <c r="GU47" s="91"/>
      <c r="GV47" s="91"/>
      <c r="GW47" s="91"/>
      <c r="GX47" s="91"/>
      <c r="GY47" s="91"/>
      <c r="GZ47" s="91"/>
      <c r="HA47" s="91"/>
      <c r="HB47" s="91"/>
      <c r="HC47" s="91"/>
      <c r="HD47" s="91"/>
      <c r="HE47" s="91"/>
      <c r="HF47" s="91"/>
      <c r="HG47" s="91"/>
      <c r="HH47" s="91"/>
      <c r="HI47" s="91"/>
      <c r="HJ47" s="91"/>
      <c r="HK47" s="91"/>
      <c r="HL47" s="91"/>
      <c r="HM47" s="91"/>
      <c r="HN47" s="91"/>
      <c r="HO47" s="91"/>
      <c r="HP47" s="91"/>
      <c r="HQ47" s="91"/>
      <c r="HR47" s="91"/>
      <c r="HS47" s="91"/>
      <c r="HT47" s="91"/>
      <c r="HU47" s="91"/>
      <c r="HV47" s="91"/>
      <c r="HW47" s="91"/>
      <c r="HX47" s="91"/>
      <c r="HY47" s="91"/>
      <c r="HZ47" s="91"/>
      <c r="IA47" s="91"/>
      <c r="IB47" s="91"/>
      <c r="IC47" s="91"/>
      <c r="ID47" s="91"/>
      <c r="IE47" s="91"/>
      <c r="IF47" s="91"/>
      <c r="IG47" s="91"/>
      <c r="IH47" s="91"/>
      <c r="II47" s="91"/>
      <c r="IJ47" s="91"/>
      <c r="IK47" s="91"/>
      <c r="IL47" s="91"/>
      <c r="IM47" s="91"/>
      <c r="IN47" s="91"/>
      <c r="IO47" s="91"/>
      <c r="IP47" s="91"/>
      <c r="IQ47" s="91"/>
      <c r="IR47" s="91"/>
      <c r="IS47" s="91"/>
      <c r="IT47" s="91"/>
      <c r="IU47" s="91"/>
    </row>
    <row r="48" spans="1:255" s="92" customFormat="1" ht="12" customHeight="1" x14ac:dyDescent="0.25">
      <c r="A48" s="85"/>
      <c r="B48" s="115" t="s">
        <v>90</v>
      </c>
      <c r="C48" s="116" t="s">
        <v>91</v>
      </c>
      <c r="D48" s="116">
        <v>300</v>
      </c>
      <c r="E48" s="116" t="s">
        <v>64</v>
      </c>
      <c r="F48" s="117">
        <v>1300</v>
      </c>
      <c r="G48" s="118">
        <f>F48*D48</f>
        <v>390000</v>
      </c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1"/>
      <c r="DL48" s="91"/>
      <c r="DM48" s="91"/>
      <c r="DN48" s="91"/>
      <c r="DO48" s="91"/>
      <c r="DP48" s="91"/>
      <c r="DQ48" s="91"/>
      <c r="DR48" s="91"/>
      <c r="DS48" s="91"/>
      <c r="DT48" s="91"/>
      <c r="DU48" s="91"/>
      <c r="DV48" s="91"/>
      <c r="DW48" s="91"/>
      <c r="DX48" s="91"/>
      <c r="DY48" s="91"/>
      <c r="DZ48" s="91"/>
      <c r="EA48" s="91"/>
      <c r="EB48" s="91"/>
      <c r="EC48" s="91"/>
      <c r="ED48" s="91"/>
      <c r="EE48" s="91"/>
      <c r="EF48" s="91"/>
      <c r="EG48" s="91"/>
      <c r="EH48" s="91"/>
      <c r="EI48" s="91"/>
      <c r="EJ48" s="91"/>
      <c r="EK48" s="91"/>
      <c r="EL48" s="91"/>
      <c r="EM48" s="91"/>
      <c r="EN48" s="91"/>
      <c r="EO48" s="91"/>
      <c r="EP48" s="91"/>
      <c r="EQ48" s="91"/>
      <c r="ER48" s="91"/>
      <c r="ES48" s="91"/>
      <c r="ET48" s="91"/>
      <c r="EU48" s="91"/>
      <c r="EV48" s="91"/>
      <c r="EW48" s="91"/>
      <c r="EX48" s="91"/>
      <c r="EY48" s="91"/>
      <c r="EZ48" s="91"/>
      <c r="FA48" s="91"/>
      <c r="FB48" s="91"/>
      <c r="FC48" s="91"/>
      <c r="FD48" s="91"/>
      <c r="FE48" s="91"/>
      <c r="FF48" s="91"/>
      <c r="FG48" s="91"/>
      <c r="FH48" s="91"/>
      <c r="FI48" s="91"/>
      <c r="FJ48" s="91"/>
      <c r="FK48" s="91"/>
      <c r="FL48" s="91"/>
      <c r="FM48" s="91"/>
      <c r="FN48" s="91"/>
      <c r="FO48" s="91"/>
      <c r="FP48" s="91"/>
      <c r="FQ48" s="91"/>
      <c r="FR48" s="91"/>
      <c r="FS48" s="91"/>
      <c r="FT48" s="91"/>
      <c r="FU48" s="91"/>
      <c r="FV48" s="91"/>
      <c r="FW48" s="91"/>
      <c r="FX48" s="91"/>
      <c r="FY48" s="91"/>
      <c r="FZ48" s="91"/>
      <c r="GA48" s="91"/>
      <c r="GB48" s="91"/>
      <c r="GC48" s="91"/>
      <c r="GD48" s="91"/>
      <c r="GE48" s="91"/>
      <c r="GF48" s="91"/>
      <c r="GG48" s="91"/>
      <c r="GH48" s="91"/>
      <c r="GI48" s="91"/>
      <c r="GJ48" s="91"/>
      <c r="GK48" s="91"/>
      <c r="GL48" s="91"/>
      <c r="GM48" s="91"/>
      <c r="GN48" s="91"/>
      <c r="GO48" s="91"/>
      <c r="GP48" s="91"/>
      <c r="GQ48" s="91"/>
      <c r="GR48" s="91"/>
      <c r="GS48" s="91"/>
      <c r="GT48" s="91"/>
      <c r="GU48" s="91"/>
      <c r="GV48" s="91"/>
      <c r="GW48" s="91"/>
      <c r="GX48" s="91"/>
      <c r="GY48" s="91"/>
      <c r="GZ48" s="91"/>
      <c r="HA48" s="91"/>
      <c r="HB48" s="91"/>
      <c r="HC48" s="91"/>
      <c r="HD48" s="91"/>
      <c r="HE48" s="91"/>
      <c r="HF48" s="91"/>
      <c r="HG48" s="91"/>
      <c r="HH48" s="91"/>
      <c r="HI48" s="91"/>
      <c r="HJ48" s="91"/>
      <c r="HK48" s="91"/>
      <c r="HL48" s="91"/>
      <c r="HM48" s="91"/>
      <c r="HN48" s="91"/>
      <c r="HO48" s="91"/>
      <c r="HP48" s="91"/>
      <c r="HQ48" s="91"/>
      <c r="HR48" s="91"/>
      <c r="HS48" s="91"/>
      <c r="HT48" s="91"/>
      <c r="HU48" s="91"/>
      <c r="HV48" s="91"/>
      <c r="HW48" s="91"/>
      <c r="HX48" s="91"/>
      <c r="HY48" s="91"/>
      <c r="HZ48" s="91"/>
      <c r="IA48" s="91"/>
      <c r="IB48" s="91"/>
      <c r="IC48" s="91"/>
      <c r="ID48" s="91"/>
      <c r="IE48" s="91"/>
      <c r="IF48" s="91"/>
      <c r="IG48" s="91"/>
      <c r="IH48" s="91"/>
      <c r="II48" s="91"/>
      <c r="IJ48" s="91"/>
      <c r="IK48" s="91"/>
      <c r="IL48" s="91"/>
      <c r="IM48" s="91"/>
      <c r="IN48" s="91"/>
      <c r="IO48" s="91"/>
      <c r="IP48" s="91"/>
      <c r="IQ48" s="91"/>
      <c r="IR48" s="91"/>
      <c r="IS48" s="91"/>
      <c r="IT48" s="91"/>
      <c r="IU48" s="91"/>
    </row>
    <row r="49" spans="1:255" s="92" customFormat="1" ht="12" customHeight="1" x14ac:dyDescent="0.25">
      <c r="A49" s="85"/>
      <c r="B49" s="115" t="s">
        <v>92</v>
      </c>
      <c r="C49" s="116" t="s">
        <v>91</v>
      </c>
      <c r="D49" s="116">
        <v>300</v>
      </c>
      <c r="E49" s="116" t="s">
        <v>102</v>
      </c>
      <c r="F49" s="117">
        <v>1100</v>
      </c>
      <c r="G49" s="118">
        <f>F49*D49</f>
        <v>330000</v>
      </c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1"/>
      <c r="CJ49" s="91"/>
      <c r="CK49" s="91"/>
      <c r="CL49" s="91"/>
      <c r="CM49" s="91"/>
      <c r="CN49" s="91"/>
      <c r="CO49" s="91"/>
      <c r="CP49" s="91"/>
      <c r="CQ49" s="91"/>
      <c r="CR49" s="91"/>
      <c r="CS49" s="91"/>
      <c r="CT49" s="91"/>
      <c r="CU49" s="91"/>
      <c r="CV49" s="91"/>
      <c r="CW49" s="91"/>
      <c r="CX49" s="91"/>
      <c r="CY49" s="91"/>
      <c r="CZ49" s="91"/>
      <c r="DA49" s="91"/>
      <c r="DB49" s="91"/>
      <c r="DC49" s="91"/>
      <c r="DD49" s="91"/>
      <c r="DE49" s="91"/>
      <c r="DF49" s="91"/>
      <c r="DG49" s="91"/>
      <c r="DH49" s="91"/>
      <c r="DI49" s="91"/>
      <c r="DJ49" s="91"/>
      <c r="DK49" s="91"/>
      <c r="DL49" s="91"/>
      <c r="DM49" s="91"/>
      <c r="DN49" s="91"/>
      <c r="DO49" s="91"/>
      <c r="DP49" s="91"/>
      <c r="DQ49" s="91"/>
      <c r="DR49" s="91"/>
      <c r="DS49" s="91"/>
      <c r="DT49" s="91"/>
      <c r="DU49" s="91"/>
      <c r="DV49" s="91"/>
      <c r="DW49" s="91"/>
      <c r="DX49" s="91"/>
      <c r="DY49" s="91"/>
      <c r="DZ49" s="91"/>
      <c r="EA49" s="91"/>
      <c r="EB49" s="91"/>
      <c r="EC49" s="91"/>
      <c r="ED49" s="91"/>
      <c r="EE49" s="91"/>
      <c r="EF49" s="91"/>
      <c r="EG49" s="91"/>
      <c r="EH49" s="91"/>
      <c r="EI49" s="91"/>
      <c r="EJ49" s="91"/>
      <c r="EK49" s="91"/>
      <c r="EL49" s="91"/>
      <c r="EM49" s="91"/>
      <c r="EN49" s="91"/>
      <c r="EO49" s="91"/>
      <c r="EP49" s="91"/>
      <c r="EQ49" s="91"/>
      <c r="ER49" s="91"/>
      <c r="ES49" s="91"/>
      <c r="ET49" s="91"/>
      <c r="EU49" s="91"/>
      <c r="EV49" s="91"/>
      <c r="EW49" s="91"/>
      <c r="EX49" s="91"/>
      <c r="EY49" s="91"/>
      <c r="EZ49" s="91"/>
      <c r="FA49" s="91"/>
      <c r="FB49" s="91"/>
      <c r="FC49" s="91"/>
      <c r="FD49" s="91"/>
      <c r="FE49" s="91"/>
      <c r="FF49" s="91"/>
      <c r="FG49" s="91"/>
      <c r="FH49" s="91"/>
      <c r="FI49" s="91"/>
      <c r="FJ49" s="91"/>
      <c r="FK49" s="91"/>
      <c r="FL49" s="91"/>
      <c r="FM49" s="91"/>
      <c r="FN49" s="91"/>
      <c r="FO49" s="91"/>
      <c r="FP49" s="91"/>
      <c r="FQ49" s="91"/>
      <c r="FR49" s="91"/>
      <c r="FS49" s="91"/>
      <c r="FT49" s="91"/>
      <c r="FU49" s="91"/>
      <c r="FV49" s="91"/>
      <c r="FW49" s="91"/>
      <c r="FX49" s="91"/>
      <c r="FY49" s="91"/>
      <c r="FZ49" s="91"/>
      <c r="GA49" s="91"/>
      <c r="GB49" s="91"/>
      <c r="GC49" s="91"/>
      <c r="GD49" s="91"/>
      <c r="GE49" s="91"/>
      <c r="GF49" s="91"/>
      <c r="GG49" s="91"/>
      <c r="GH49" s="91"/>
      <c r="GI49" s="91"/>
      <c r="GJ49" s="91"/>
      <c r="GK49" s="91"/>
      <c r="GL49" s="91"/>
      <c r="GM49" s="91"/>
      <c r="GN49" s="91"/>
      <c r="GO49" s="91"/>
      <c r="GP49" s="91"/>
      <c r="GQ49" s="91"/>
      <c r="GR49" s="91"/>
      <c r="GS49" s="91"/>
      <c r="GT49" s="91"/>
      <c r="GU49" s="91"/>
      <c r="GV49" s="91"/>
      <c r="GW49" s="91"/>
      <c r="GX49" s="91"/>
      <c r="GY49" s="91"/>
      <c r="GZ49" s="91"/>
      <c r="HA49" s="91"/>
      <c r="HB49" s="91"/>
      <c r="HC49" s="91"/>
      <c r="HD49" s="91"/>
      <c r="HE49" s="91"/>
      <c r="HF49" s="91"/>
      <c r="HG49" s="91"/>
      <c r="HH49" s="91"/>
      <c r="HI49" s="91"/>
      <c r="HJ49" s="91"/>
      <c r="HK49" s="91"/>
      <c r="HL49" s="91"/>
      <c r="HM49" s="91"/>
      <c r="HN49" s="91"/>
      <c r="HO49" s="91"/>
      <c r="HP49" s="91"/>
      <c r="HQ49" s="91"/>
      <c r="HR49" s="91"/>
      <c r="HS49" s="91"/>
      <c r="HT49" s="91"/>
      <c r="HU49" s="91"/>
      <c r="HV49" s="91"/>
      <c r="HW49" s="91"/>
      <c r="HX49" s="91"/>
      <c r="HY49" s="91"/>
      <c r="HZ49" s="91"/>
      <c r="IA49" s="91"/>
      <c r="IB49" s="91"/>
      <c r="IC49" s="91"/>
      <c r="ID49" s="91"/>
      <c r="IE49" s="91"/>
      <c r="IF49" s="91"/>
      <c r="IG49" s="91"/>
      <c r="IH49" s="91"/>
      <c r="II49" s="91"/>
      <c r="IJ49" s="91"/>
      <c r="IK49" s="91"/>
      <c r="IL49" s="91"/>
      <c r="IM49" s="91"/>
      <c r="IN49" s="91"/>
      <c r="IO49" s="91"/>
      <c r="IP49" s="91"/>
      <c r="IQ49" s="91"/>
      <c r="IR49" s="91"/>
      <c r="IS49" s="91"/>
      <c r="IT49" s="91"/>
      <c r="IU49" s="91"/>
    </row>
    <row r="50" spans="1:255" s="92" customFormat="1" ht="12" customHeight="1" x14ac:dyDescent="0.25">
      <c r="A50" s="85"/>
      <c r="B50" s="115" t="s">
        <v>106</v>
      </c>
      <c r="C50" s="116" t="s">
        <v>93</v>
      </c>
      <c r="D50" s="116">
        <v>1</v>
      </c>
      <c r="E50" s="116" t="s">
        <v>102</v>
      </c>
      <c r="F50" s="117">
        <v>16500</v>
      </c>
      <c r="G50" s="118">
        <f>F50*D50</f>
        <v>16500</v>
      </c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1"/>
      <c r="CJ50" s="91"/>
      <c r="CK50" s="91"/>
      <c r="CL50" s="91"/>
      <c r="CM50" s="91"/>
      <c r="CN50" s="91"/>
      <c r="CO50" s="91"/>
      <c r="CP50" s="91"/>
      <c r="CQ50" s="91"/>
      <c r="CR50" s="91"/>
      <c r="CS50" s="91"/>
      <c r="CT50" s="91"/>
      <c r="CU50" s="91"/>
      <c r="CV50" s="91"/>
      <c r="CW50" s="91"/>
      <c r="CX50" s="91"/>
      <c r="CY50" s="91"/>
      <c r="CZ50" s="91"/>
      <c r="DA50" s="91"/>
      <c r="DB50" s="91"/>
      <c r="DC50" s="91"/>
      <c r="DD50" s="91"/>
      <c r="DE50" s="91"/>
      <c r="DF50" s="91"/>
      <c r="DG50" s="91"/>
      <c r="DH50" s="91"/>
      <c r="DI50" s="91"/>
      <c r="DJ50" s="91"/>
      <c r="DK50" s="91"/>
      <c r="DL50" s="91"/>
      <c r="DM50" s="91"/>
      <c r="DN50" s="91"/>
      <c r="DO50" s="91"/>
      <c r="DP50" s="91"/>
      <c r="DQ50" s="91"/>
      <c r="DR50" s="91"/>
      <c r="DS50" s="91"/>
      <c r="DT50" s="91"/>
      <c r="DU50" s="91"/>
      <c r="DV50" s="91"/>
      <c r="DW50" s="91"/>
      <c r="DX50" s="91"/>
      <c r="DY50" s="91"/>
      <c r="DZ50" s="91"/>
      <c r="EA50" s="91"/>
      <c r="EB50" s="91"/>
      <c r="EC50" s="91"/>
      <c r="ED50" s="91"/>
      <c r="EE50" s="91"/>
      <c r="EF50" s="91"/>
      <c r="EG50" s="91"/>
      <c r="EH50" s="91"/>
      <c r="EI50" s="91"/>
      <c r="EJ50" s="91"/>
      <c r="EK50" s="91"/>
      <c r="EL50" s="91"/>
      <c r="EM50" s="91"/>
      <c r="EN50" s="91"/>
      <c r="EO50" s="91"/>
      <c r="EP50" s="91"/>
      <c r="EQ50" s="91"/>
      <c r="ER50" s="91"/>
      <c r="ES50" s="91"/>
      <c r="ET50" s="91"/>
      <c r="EU50" s="91"/>
      <c r="EV50" s="91"/>
      <c r="EW50" s="91"/>
      <c r="EX50" s="91"/>
      <c r="EY50" s="91"/>
      <c r="EZ50" s="91"/>
      <c r="FA50" s="91"/>
      <c r="FB50" s="91"/>
      <c r="FC50" s="91"/>
      <c r="FD50" s="91"/>
      <c r="FE50" s="91"/>
      <c r="FF50" s="91"/>
      <c r="FG50" s="91"/>
      <c r="FH50" s="91"/>
      <c r="FI50" s="91"/>
      <c r="FJ50" s="91"/>
      <c r="FK50" s="91"/>
      <c r="FL50" s="91"/>
      <c r="FM50" s="91"/>
      <c r="FN50" s="91"/>
      <c r="FO50" s="91"/>
      <c r="FP50" s="91"/>
      <c r="FQ50" s="91"/>
      <c r="FR50" s="91"/>
      <c r="FS50" s="91"/>
      <c r="FT50" s="91"/>
      <c r="FU50" s="91"/>
      <c r="FV50" s="91"/>
      <c r="FW50" s="91"/>
      <c r="FX50" s="91"/>
      <c r="FY50" s="91"/>
      <c r="FZ50" s="91"/>
      <c r="GA50" s="91"/>
      <c r="GB50" s="91"/>
      <c r="GC50" s="91"/>
      <c r="GD50" s="91"/>
      <c r="GE50" s="91"/>
      <c r="GF50" s="91"/>
      <c r="GG50" s="91"/>
      <c r="GH50" s="91"/>
      <c r="GI50" s="91"/>
      <c r="GJ50" s="91"/>
      <c r="GK50" s="91"/>
      <c r="GL50" s="91"/>
      <c r="GM50" s="91"/>
      <c r="GN50" s="91"/>
      <c r="GO50" s="91"/>
      <c r="GP50" s="91"/>
      <c r="GQ50" s="91"/>
      <c r="GR50" s="91"/>
      <c r="GS50" s="91"/>
      <c r="GT50" s="91"/>
      <c r="GU50" s="91"/>
      <c r="GV50" s="91"/>
      <c r="GW50" s="91"/>
      <c r="GX50" s="91"/>
      <c r="GY50" s="91"/>
      <c r="GZ50" s="91"/>
      <c r="HA50" s="91"/>
      <c r="HB50" s="91"/>
      <c r="HC50" s="91"/>
      <c r="HD50" s="91"/>
      <c r="HE50" s="91"/>
      <c r="HF50" s="91"/>
      <c r="HG50" s="91"/>
      <c r="HH50" s="91"/>
      <c r="HI50" s="91"/>
      <c r="HJ50" s="91"/>
      <c r="HK50" s="91"/>
      <c r="HL50" s="91"/>
      <c r="HM50" s="91"/>
      <c r="HN50" s="91"/>
      <c r="HO50" s="91"/>
      <c r="HP50" s="91"/>
      <c r="HQ50" s="91"/>
      <c r="HR50" s="91"/>
      <c r="HS50" s="91"/>
      <c r="HT50" s="91"/>
      <c r="HU50" s="91"/>
      <c r="HV50" s="91"/>
      <c r="HW50" s="91"/>
      <c r="HX50" s="91"/>
      <c r="HY50" s="91"/>
      <c r="HZ50" s="91"/>
      <c r="IA50" s="91"/>
      <c r="IB50" s="91"/>
      <c r="IC50" s="91"/>
      <c r="ID50" s="91"/>
      <c r="IE50" s="91"/>
      <c r="IF50" s="91"/>
      <c r="IG50" s="91"/>
      <c r="IH50" s="91"/>
      <c r="II50" s="91"/>
      <c r="IJ50" s="91"/>
      <c r="IK50" s="91"/>
      <c r="IL50" s="91"/>
      <c r="IM50" s="91"/>
      <c r="IN50" s="91"/>
      <c r="IO50" s="91"/>
      <c r="IP50" s="91"/>
      <c r="IQ50" s="91"/>
      <c r="IR50" s="91"/>
      <c r="IS50" s="91"/>
      <c r="IT50" s="91"/>
      <c r="IU50" s="91"/>
    </row>
    <row r="51" spans="1:255" s="92" customFormat="1" ht="12" customHeight="1" x14ac:dyDescent="0.25">
      <c r="A51" s="85"/>
      <c r="B51" s="115" t="s">
        <v>107</v>
      </c>
      <c r="C51" s="116" t="s">
        <v>93</v>
      </c>
      <c r="D51" s="116">
        <v>2</v>
      </c>
      <c r="E51" s="116" t="s">
        <v>102</v>
      </c>
      <c r="F51" s="117">
        <v>19000</v>
      </c>
      <c r="G51" s="118">
        <f>F51*D51</f>
        <v>38000</v>
      </c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91"/>
      <c r="CO51" s="91"/>
      <c r="CP51" s="91"/>
      <c r="CQ51" s="91"/>
      <c r="CR51" s="91"/>
      <c r="CS51" s="91"/>
      <c r="CT51" s="91"/>
      <c r="CU51" s="91"/>
      <c r="CV51" s="91"/>
      <c r="CW51" s="91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1"/>
      <c r="DJ51" s="91"/>
      <c r="DK51" s="91"/>
      <c r="DL51" s="91"/>
      <c r="DM51" s="91"/>
      <c r="DN51" s="91"/>
      <c r="DO51" s="91"/>
      <c r="DP51" s="91"/>
      <c r="DQ51" s="91"/>
      <c r="DR51" s="91"/>
      <c r="DS51" s="91"/>
      <c r="DT51" s="91"/>
      <c r="DU51" s="91"/>
      <c r="DV51" s="91"/>
      <c r="DW51" s="91"/>
      <c r="DX51" s="91"/>
      <c r="DY51" s="91"/>
      <c r="DZ51" s="91"/>
      <c r="EA51" s="91"/>
      <c r="EB51" s="91"/>
      <c r="EC51" s="91"/>
      <c r="ED51" s="91"/>
      <c r="EE51" s="91"/>
      <c r="EF51" s="91"/>
      <c r="EG51" s="91"/>
      <c r="EH51" s="91"/>
      <c r="EI51" s="91"/>
      <c r="EJ51" s="91"/>
      <c r="EK51" s="91"/>
      <c r="EL51" s="91"/>
      <c r="EM51" s="91"/>
      <c r="EN51" s="91"/>
      <c r="EO51" s="91"/>
      <c r="EP51" s="91"/>
      <c r="EQ51" s="91"/>
      <c r="ER51" s="91"/>
      <c r="ES51" s="91"/>
      <c r="ET51" s="91"/>
      <c r="EU51" s="91"/>
      <c r="EV51" s="91"/>
      <c r="EW51" s="91"/>
      <c r="EX51" s="91"/>
      <c r="EY51" s="91"/>
      <c r="EZ51" s="91"/>
      <c r="FA51" s="91"/>
      <c r="FB51" s="91"/>
      <c r="FC51" s="91"/>
      <c r="FD51" s="91"/>
      <c r="FE51" s="91"/>
      <c r="FF51" s="91"/>
      <c r="FG51" s="91"/>
      <c r="FH51" s="91"/>
      <c r="FI51" s="91"/>
      <c r="FJ51" s="91"/>
      <c r="FK51" s="91"/>
      <c r="FL51" s="91"/>
      <c r="FM51" s="91"/>
      <c r="FN51" s="91"/>
      <c r="FO51" s="91"/>
      <c r="FP51" s="91"/>
      <c r="FQ51" s="91"/>
      <c r="FR51" s="91"/>
      <c r="FS51" s="91"/>
      <c r="FT51" s="91"/>
      <c r="FU51" s="91"/>
      <c r="FV51" s="91"/>
      <c r="FW51" s="91"/>
      <c r="FX51" s="91"/>
      <c r="FY51" s="91"/>
      <c r="FZ51" s="91"/>
      <c r="GA51" s="91"/>
      <c r="GB51" s="91"/>
      <c r="GC51" s="91"/>
      <c r="GD51" s="91"/>
      <c r="GE51" s="91"/>
      <c r="GF51" s="91"/>
      <c r="GG51" s="91"/>
      <c r="GH51" s="91"/>
      <c r="GI51" s="91"/>
      <c r="GJ51" s="91"/>
      <c r="GK51" s="91"/>
      <c r="GL51" s="91"/>
      <c r="GM51" s="91"/>
      <c r="GN51" s="91"/>
      <c r="GO51" s="91"/>
      <c r="GP51" s="91"/>
      <c r="GQ51" s="91"/>
      <c r="GR51" s="91"/>
      <c r="GS51" s="91"/>
      <c r="GT51" s="91"/>
      <c r="GU51" s="91"/>
      <c r="GV51" s="91"/>
      <c r="GW51" s="91"/>
      <c r="GX51" s="91"/>
      <c r="GY51" s="91"/>
      <c r="GZ51" s="91"/>
      <c r="HA51" s="91"/>
      <c r="HB51" s="91"/>
      <c r="HC51" s="91"/>
      <c r="HD51" s="91"/>
      <c r="HE51" s="91"/>
      <c r="HF51" s="91"/>
      <c r="HG51" s="91"/>
      <c r="HH51" s="91"/>
      <c r="HI51" s="91"/>
      <c r="HJ51" s="91"/>
      <c r="HK51" s="91"/>
      <c r="HL51" s="91"/>
      <c r="HM51" s="91"/>
      <c r="HN51" s="91"/>
      <c r="HO51" s="91"/>
      <c r="HP51" s="91"/>
      <c r="HQ51" s="91"/>
      <c r="HR51" s="91"/>
      <c r="HS51" s="91"/>
      <c r="HT51" s="91"/>
      <c r="HU51" s="91"/>
      <c r="HV51" s="91"/>
      <c r="HW51" s="91"/>
      <c r="HX51" s="91"/>
      <c r="HY51" s="91"/>
      <c r="HZ51" s="91"/>
      <c r="IA51" s="91"/>
      <c r="IB51" s="91"/>
      <c r="IC51" s="91"/>
      <c r="ID51" s="91"/>
      <c r="IE51" s="91"/>
      <c r="IF51" s="91"/>
      <c r="IG51" s="91"/>
      <c r="IH51" s="91"/>
      <c r="II51" s="91"/>
      <c r="IJ51" s="91"/>
      <c r="IK51" s="91"/>
      <c r="IL51" s="91"/>
      <c r="IM51" s="91"/>
      <c r="IN51" s="91"/>
      <c r="IO51" s="91"/>
      <c r="IP51" s="91"/>
      <c r="IQ51" s="91"/>
      <c r="IR51" s="91"/>
      <c r="IS51" s="91"/>
      <c r="IT51" s="91"/>
      <c r="IU51" s="91"/>
    </row>
    <row r="52" spans="1:255" s="92" customFormat="1" ht="12" customHeight="1" x14ac:dyDescent="0.25">
      <c r="A52" s="85"/>
      <c r="B52" s="119" t="s">
        <v>65</v>
      </c>
      <c r="C52" s="116"/>
      <c r="D52" s="116"/>
      <c r="E52" s="116"/>
      <c r="F52" s="117"/>
      <c r="G52" s="118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  <c r="CQ52" s="91"/>
      <c r="CR52" s="91"/>
      <c r="CS52" s="91"/>
      <c r="CT52" s="91"/>
      <c r="CU52" s="91"/>
      <c r="CV52" s="91"/>
      <c r="CW52" s="91"/>
      <c r="CX52" s="91"/>
      <c r="CY52" s="91"/>
      <c r="CZ52" s="91"/>
      <c r="DA52" s="91"/>
      <c r="DB52" s="91"/>
      <c r="DC52" s="91"/>
      <c r="DD52" s="91"/>
      <c r="DE52" s="91"/>
      <c r="DF52" s="91"/>
      <c r="DG52" s="91"/>
      <c r="DH52" s="91"/>
      <c r="DI52" s="91"/>
      <c r="DJ52" s="91"/>
      <c r="DK52" s="91"/>
      <c r="DL52" s="91"/>
      <c r="DM52" s="91"/>
      <c r="DN52" s="91"/>
      <c r="DO52" s="91"/>
      <c r="DP52" s="91"/>
      <c r="DQ52" s="91"/>
      <c r="DR52" s="91"/>
      <c r="DS52" s="91"/>
      <c r="DT52" s="91"/>
      <c r="DU52" s="91"/>
      <c r="DV52" s="91"/>
      <c r="DW52" s="91"/>
      <c r="DX52" s="91"/>
      <c r="DY52" s="91"/>
      <c r="DZ52" s="91"/>
      <c r="EA52" s="91"/>
      <c r="EB52" s="91"/>
      <c r="EC52" s="91"/>
      <c r="ED52" s="91"/>
      <c r="EE52" s="91"/>
      <c r="EF52" s="91"/>
      <c r="EG52" s="91"/>
      <c r="EH52" s="91"/>
      <c r="EI52" s="91"/>
      <c r="EJ52" s="91"/>
      <c r="EK52" s="91"/>
      <c r="EL52" s="91"/>
      <c r="EM52" s="91"/>
      <c r="EN52" s="91"/>
      <c r="EO52" s="91"/>
      <c r="EP52" s="91"/>
      <c r="EQ52" s="91"/>
      <c r="ER52" s="91"/>
      <c r="ES52" s="91"/>
      <c r="ET52" s="91"/>
      <c r="EU52" s="91"/>
      <c r="EV52" s="91"/>
      <c r="EW52" s="91"/>
      <c r="EX52" s="91"/>
      <c r="EY52" s="91"/>
      <c r="EZ52" s="91"/>
      <c r="FA52" s="91"/>
      <c r="FB52" s="91"/>
      <c r="FC52" s="91"/>
      <c r="FD52" s="91"/>
      <c r="FE52" s="91"/>
      <c r="FF52" s="91"/>
      <c r="FG52" s="91"/>
      <c r="FH52" s="91"/>
      <c r="FI52" s="91"/>
      <c r="FJ52" s="91"/>
      <c r="FK52" s="91"/>
      <c r="FL52" s="91"/>
      <c r="FM52" s="91"/>
      <c r="FN52" s="91"/>
      <c r="FO52" s="91"/>
      <c r="FP52" s="91"/>
      <c r="FQ52" s="91"/>
      <c r="FR52" s="91"/>
      <c r="FS52" s="91"/>
      <c r="FT52" s="91"/>
      <c r="FU52" s="91"/>
      <c r="FV52" s="91"/>
      <c r="FW52" s="91"/>
      <c r="FX52" s="91"/>
      <c r="FY52" s="91"/>
      <c r="FZ52" s="91"/>
      <c r="GA52" s="91"/>
      <c r="GB52" s="91"/>
      <c r="GC52" s="91"/>
      <c r="GD52" s="91"/>
      <c r="GE52" s="91"/>
      <c r="GF52" s="91"/>
      <c r="GG52" s="91"/>
      <c r="GH52" s="91"/>
      <c r="GI52" s="91"/>
      <c r="GJ52" s="91"/>
      <c r="GK52" s="91"/>
      <c r="GL52" s="91"/>
      <c r="GM52" s="91"/>
      <c r="GN52" s="91"/>
      <c r="GO52" s="91"/>
      <c r="GP52" s="91"/>
      <c r="GQ52" s="91"/>
      <c r="GR52" s="91"/>
      <c r="GS52" s="91"/>
      <c r="GT52" s="91"/>
      <c r="GU52" s="91"/>
      <c r="GV52" s="91"/>
      <c r="GW52" s="91"/>
      <c r="GX52" s="91"/>
      <c r="GY52" s="91"/>
      <c r="GZ52" s="91"/>
      <c r="HA52" s="91"/>
      <c r="HB52" s="91"/>
      <c r="HC52" s="91"/>
      <c r="HD52" s="91"/>
      <c r="HE52" s="91"/>
      <c r="HF52" s="91"/>
      <c r="HG52" s="91"/>
      <c r="HH52" s="91"/>
      <c r="HI52" s="91"/>
      <c r="HJ52" s="91"/>
      <c r="HK52" s="91"/>
      <c r="HL52" s="91"/>
      <c r="HM52" s="91"/>
      <c r="HN52" s="91"/>
      <c r="HO52" s="91"/>
      <c r="HP52" s="91"/>
      <c r="HQ52" s="91"/>
      <c r="HR52" s="91"/>
      <c r="HS52" s="91"/>
      <c r="HT52" s="91"/>
      <c r="HU52" s="91"/>
      <c r="HV52" s="91"/>
      <c r="HW52" s="91"/>
      <c r="HX52" s="91"/>
      <c r="HY52" s="91"/>
      <c r="HZ52" s="91"/>
      <c r="IA52" s="91"/>
      <c r="IB52" s="91"/>
      <c r="IC52" s="91"/>
      <c r="ID52" s="91"/>
      <c r="IE52" s="91"/>
      <c r="IF52" s="91"/>
      <c r="IG52" s="91"/>
      <c r="IH52" s="91"/>
      <c r="II52" s="91"/>
      <c r="IJ52" s="91"/>
      <c r="IK52" s="91"/>
      <c r="IL52" s="91"/>
      <c r="IM52" s="91"/>
      <c r="IN52" s="91"/>
      <c r="IO52" s="91"/>
      <c r="IP52" s="91"/>
      <c r="IQ52" s="91"/>
      <c r="IR52" s="91"/>
      <c r="IS52" s="91"/>
      <c r="IT52" s="91"/>
      <c r="IU52" s="91"/>
    </row>
    <row r="53" spans="1:255" s="92" customFormat="1" ht="12" customHeight="1" x14ac:dyDescent="0.25">
      <c r="A53" s="85"/>
      <c r="B53" s="115" t="s">
        <v>94</v>
      </c>
      <c r="C53" s="116" t="s">
        <v>91</v>
      </c>
      <c r="D53" s="116">
        <v>1</v>
      </c>
      <c r="E53" s="116" t="s">
        <v>108</v>
      </c>
      <c r="F53" s="117">
        <v>102000</v>
      </c>
      <c r="G53" s="118">
        <f>F53*D53</f>
        <v>102000</v>
      </c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1"/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/>
      <c r="CT53" s="91"/>
      <c r="CU53" s="91"/>
      <c r="CV53" s="91"/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1"/>
      <c r="DJ53" s="91"/>
      <c r="DK53" s="91"/>
      <c r="DL53" s="91"/>
      <c r="DM53" s="91"/>
      <c r="DN53" s="91"/>
      <c r="DO53" s="91"/>
      <c r="DP53" s="91"/>
      <c r="DQ53" s="91"/>
      <c r="DR53" s="91"/>
      <c r="DS53" s="91"/>
      <c r="DT53" s="91"/>
      <c r="DU53" s="91"/>
      <c r="DV53" s="91"/>
      <c r="DW53" s="91"/>
      <c r="DX53" s="91"/>
      <c r="DY53" s="91"/>
      <c r="DZ53" s="91"/>
      <c r="EA53" s="91"/>
      <c r="EB53" s="91"/>
      <c r="EC53" s="91"/>
      <c r="ED53" s="91"/>
      <c r="EE53" s="91"/>
      <c r="EF53" s="91"/>
      <c r="EG53" s="91"/>
      <c r="EH53" s="91"/>
      <c r="EI53" s="91"/>
      <c r="EJ53" s="91"/>
      <c r="EK53" s="91"/>
      <c r="EL53" s="91"/>
      <c r="EM53" s="91"/>
      <c r="EN53" s="91"/>
      <c r="EO53" s="91"/>
      <c r="EP53" s="91"/>
      <c r="EQ53" s="91"/>
      <c r="ER53" s="91"/>
      <c r="ES53" s="91"/>
      <c r="ET53" s="91"/>
      <c r="EU53" s="91"/>
      <c r="EV53" s="91"/>
      <c r="EW53" s="91"/>
      <c r="EX53" s="91"/>
      <c r="EY53" s="91"/>
      <c r="EZ53" s="91"/>
      <c r="FA53" s="91"/>
      <c r="FB53" s="91"/>
      <c r="FC53" s="91"/>
      <c r="FD53" s="91"/>
      <c r="FE53" s="91"/>
      <c r="FF53" s="91"/>
      <c r="FG53" s="91"/>
      <c r="FH53" s="91"/>
      <c r="FI53" s="91"/>
      <c r="FJ53" s="91"/>
      <c r="FK53" s="91"/>
      <c r="FL53" s="91"/>
      <c r="FM53" s="91"/>
      <c r="FN53" s="91"/>
      <c r="FO53" s="91"/>
      <c r="FP53" s="91"/>
      <c r="FQ53" s="91"/>
      <c r="FR53" s="91"/>
      <c r="FS53" s="91"/>
      <c r="FT53" s="91"/>
      <c r="FU53" s="91"/>
      <c r="FV53" s="91"/>
      <c r="FW53" s="91"/>
      <c r="FX53" s="91"/>
      <c r="FY53" s="91"/>
      <c r="FZ53" s="91"/>
      <c r="GA53" s="91"/>
      <c r="GB53" s="91"/>
      <c r="GC53" s="91"/>
      <c r="GD53" s="91"/>
      <c r="GE53" s="91"/>
      <c r="GF53" s="91"/>
      <c r="GG53" s="91"/>
      <c r="GH53" s="91"/>
      <c r="GI53" s="91"/>
      <c r="GJ53" s="91"/>
      <c r="GK53" s="91"/>
      <c r="GL53" s="91"/>
      <c r="GM53" s="91"/>
      <c r="GN53" s="91"/>
      <c r="GO53" s="91"/>
      <c r="GP53" s="91"/>
      <c r="GQ53" s="91"/>
      <c r="GR53" s="91"/>
      <c r="GS53" s="91"/>
      <c r="GT53" s="91"/>
      <c r="GU53" s="91"/>
      <c r="GV53" s="91"/>
      <c r="GW53" s="91"/>
      <c r="GX53" s="91"/>
      <c r="GY53" s="91"/>
      <c r="GZ53" s="91"/>
      <c r="HA53" s="91"/>
      <c r="HB53" s="91"/>
      <c r="HC53" s="91"/>
      <c r="HD53" s="91"/>
      <c r="HE53" s="91"/>
      <c r="HF53" s="91"/>
      <c r="HG53" s="91"/>
      <c r="HH53" s="91"/>
      <c r="HI53" s="91"/>
      <c r="HJ53" s="91"/>
      <c r="HK53" s="91"/>
      <c r="HL53" s="91"/>
      <c r="HM53" s="91"/>
      <c r="HN53" s="91"/>
      <c r="HO53" s="91"/>
      <c r="HP53" s="91"/>
      <c r="HQ53" s="91"/>
      <c r="HR53" s="91"/>
      <c r="HS53" s="91"/>
      <c r="HT53" s="91"/>
      <c r="HU53" s="91"/>
      <c r="HV53" s="91"/>
      <c r="HW53" s="91"/>
      <c r="HX53" s="91"/>
      <c r="HY53" s="91"/>
      <c r="HZ53" s="91"/>
      <c r="IA53" s="91"/>
      <c r="IB53" s="91"/>
      <c r="IC53" s="91"/>
      <c r="ID53" s="91"/>
      <c r="IE53" s="91"/>
      <c r="IF53" s="91"/>
      <c r="IG53" s="91"/>
      <c r="IH53" s="91"/>
      <c r="II53" s="91"/>
      <c r="IJ53" s="91"/>
      <c r="IK53" s="91"/>
      <c r="IL53" s="91"/>
      <c r="IM53" s="91"/>
      <c r="IN53" s="91"/>
      <c r="IO53" s="91"/>
      <c r="IP53" s="91"/>
      <c r="IQ53" s="91"/>
      <c r="IR53" s="91"/>
      <c r="IS53" s="91"/>
      <c r="IT53" s="91"/>
      <c r="IU53" s="91"/>
    </row>
    <row r="54" spans="1:255" s="92" customFormat="1" ht="12" customHeight="1" x14ac:dyDescent="0.25">
      <c r="A54" s="85"/>
      <c r="B54" s="115" t="s">
        <v>66</v>
      </c>
      <c r="C54" s="116" t="s">
        <v>91</v>
      </c>
      <c r="D54" s="116">
        <v>1</v>
      </c>
      <c r="E54" s="116" t="s">
        <v>109</v>
      </c>
      <c r="F54" s="117">
        <v>17000</v>
      </c>
      <c r="G54" s="118">
        <f>F54*D54</f>
        <v>17000</v>
      </c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91"/>
      <c r="CE54" s="91"/>
      <c r="CF54" s="91"/>
      <c r="CG54" s="91"/>
      <c r="CH54" s="91"/>
      <c r="CI54" s="91"/>
      <c r="CJ54" s="91"/>
      <c r="CK54" s="91"/>
      <c r="CL54" s="91"/>
      <c r="CM54" s="91"/>
      <c r="CN54" s="91"/>
      <c r="CO54" s="91"/>
      <c r="CP54" s="91"/>
      <c r="CQ54" s="91"/>
      <c r="CR54" s="91"/>
      <c r="CS54" s="91"/>
      <c r="CT54" s="91"/>
      <c r="CU54" s="91"/>
      <c r="CV54" s="91"/>
      <c r="CW54" s="91"/>
      <c r="CX54" s="91"/>
      <c r="CY54" s="91"/>
      <c r="CZ54" s="91"/>
      <c r="DA54" s="91"/>
      <c r="DB54" s="91"/>
      <c r="DC54" s="91"/>
      <c r="DD54" s="91"/>
      <c r="DE54" s="91"/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91"/>
      <c r="DQ54" s="91"/>
      <c r="DR54" s="91"/>
      <c r="DS54" s="91"/>
      <c r="DT54" s="91"/>
      <c r="DU54" s="91"/>
      <c r="DV54" s="91"/>
      <c r="DW54" s="91"/>
      <c r="DX54" s="91"/>
      <c r="DY54" s="91"/>
      <c r="DZ54" s="91"/>
      <c r="EA54" s="91"/>
      <c r="EB54" s="91"/>
      <c r="EC54" s="91"/>
      <c r="ED54" s="91"/>
      <c r="EE54" s="91"/>
      <c r="EF54" s="91"/>
      <c r="EG54" s="91"/>
      <c r="EH54" s="91"/>
      <c r="EI54" s="91"/>
      <c r="EJ54" s="91"/>
      <c r="EK54" s="91"/>
      <c r="EL54" s="91"/>
      <c r="EM54" s="91"/>
      <c r="EN54" s="91"/>
      <c r="EO54" s="91"/>
      <c r="EP54" s="91"/>
      <c r="EQ54" s="91"/>
      <c r="ER54" s="91"/>
      <c r="ES54" s="91"/>
      <c r="ET54" s="91"/>
      <c r="EU54" s="91"/>
      <c r="EV54" s="91"/>
      <c r="EW54" s="91"/>
      <c r="EX54" s="91"/>
      <c r="EY54" s="91"/>
      <c r="EZ54" s="91"/>
      <c r="FA54" s="91"/>
      <c r="FB54" s="91"/>
      <c r="FC54" s="91"/>
      <c r="FD54" s="91"/>
      <c r="FE54" s="91"/>
      <c r="FF54" s="91"/>
      <c r="FG54" s="91"/>
      <c r="FH54" s="91"/>
      <c r="FI54" s="91"/>
      <c r="FJ54" s="91"/>
      <c r="FK54" s="91"/>
      <c r="FL54" s="91"/>
      <c r="FM54" s="91"/>
      <c r="FN54" s="91"/>
      <c r="FO54" s="91"/>
      <c r="FP54" s="91"/>
      <c r="FQ54" s="91"/>
      <c r="FR54" s="91"/>
      <c r="FS54" s="91"/>
      <c r="FT54" s="91"/>
      <c r="FU54" s="91"/>
      <c r="FV54" s="91"/>
      <c r="FW54" s="91"/>
      <c r="FX54" s="91"/>
      <c r="FY54" s="91"/>
      <c r="FZ54" s="91"/>
      <c r="GA54" s="91"/>
      <c r="GB54" s="91"/>
      <c r="GC54" s="91"/>
      <c r="GD54" s="91"/>
      <c r="GE54" s="91"/>
      <c r="GF54" s="91"/>
      <c r="GG54" s="91"/>
      <c r="GH54" s="91"/>
      <c r="GI54" s="91"/>
      <c r="GJ54" s="91"/>
      <c r="GK54" s="91"/>
      <c r="GL54" s="91"/>
      <c r="GM54" s="91"/>
      <c r="GN54" s="91"/>
      <c r="GO54" s="91"/>
      <c r="GP54" s="91"/>
      <c r="GQ54" s="91"/>
      <c r="GR54" s="91"/>
      <c r="GS54" s="91"/>
      <c r="GT54" s="91"/>
      <c r="GU54" s="91"/>
      <c r="GV54" s="91"/>
      <c r="GW54" s="91"/>
      <c r="GX54" s="91"/>
      <c r="GY54" s="91"/>
      <c r="GZ54" s="91"/>
      <c r="HA54" s="91"/>
      <c r="HB54" s="91"/>
      <c r="HC54" s="91"/>
      <c r="HD54" s="91"/>
      <c r="HE54" s="91"/>
      <c r="HF54" s="91"/>
      <c r="HG54" s="91"/>
      <c r="HH54" s="91"/>
      <c r="HI54" s="91"/>
      <c r="HJ54" s="91"/>
      <c r="HK54" s="91"/>
      <c r="HL54" s="91"/>
      <c r="HM54" s="91"/>
      <c r="HN54" s="91"/>
      <c r="HO54" s="91"/>
      <c r="HP54" s="91"/>
      <c r="HQ54" s="91"/>
      <c r="HR54" s="91"/>
      <c r="HS54" s="91"/>
      <c r="HT54" s="91"/>
      <c r="HU54" s="91"/>
      <c r="HV54" s="91"/>
      <c r="HW54" s="91"/>
      <c r="HX54" s="91"/>
      <c r="HY54" s="91"/>
      <c r="HZ54" s="91"/>
      <c r="IA54" s="91"/>
      <c r="IB54" s="91"/>
      <c r="IC54" s="91"/>
      <c r="ID54" s="91"/>
      <c r="IE54" s="91"/>
      <c r="IF54" s="91"/>
      <c r="IG54" s="91"/>
      <c r="IH54" s="91"/>
      <c r="II54" s="91"/>
      <c r="IJ54" s="91"/>
      <c r="IK54" s="91"/>
      <c r="IL54" s="91"/>
      <c r="IM54" s="91"/>
      <c r="IN54" s="91"/>
      <c r="IO54" s="91"/>
      <c r="IP54" s="91"/>
      <c r="IQ54" s="91"/>
      <c r="IR54" s="91"/>
      <c r="IS54" s="91"/>
      <c r="IT54" s="91"/>
      <c r="IU54" s="91"/>
    </row>
    <row r="55" spans="1:255" s="92" customFormat="1" ht="12" customHeight="1" x14ac:dyDescent="0.25">
      <c r="A55" s="85"/>
      <c r="B55" s="119" t="s">
        <v>30</v>
      </c>
      <c r="C55" s="116"/>
      <c r="D55" s="116"/>
      <c r="E55" s="116"/>
      <c r="F55" s="117"/>
      <c r="G55" s="118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  <c r="CV55" s="91"/>
      <c r="CW55" s="91"/>
      <c r="CX55" s="91"/>
      <c r="CY55" s="91"/>
      <c r="CZ55" s="91"/>
      <c r="DA55" s="91"/>
      <c r="DB55" s="91"/>
      <c r="DC55" s="91"/>
      <c r="DD55" s="91"/>
      <c r="DE55" s="91"/>
      <c r="DF55" s="91"/>
      <c r="DG55" s="91"/>
      <c r="DH55" s="91"/>
      <c r="DI55" s="91"/>
      <c r="DJ55" s="91"/>
      <c r="DK55" s="91"/>
      <c r="DL55" s="91"/>
      <c r="DM55" s="91"/>
      <c r="DN55" s="91"/>
      <c r="DO55" s="91"/>
      <c r="DP55" s="91"/>
      <c r="DQ55" s="91"/>
      <c r="DR55" s="91"/>
      <c r="DS55" s="91"/>
      <c r="DT55" s="91"/>
      <c r="DU55" s="91"/>
      <c r="DV55" s="91"/>
      <c r="DW55" s="91"/>
      <c r="DX55" s="91"/>
      <c r="DY55" s="91"/>
      <c r="DZ55" s="91"/>
      <c r="EA55" s="91"/>
      <c r="EB55" s="91"/>
      <c r="EC55" s="91"/>
      <c r="ED55" s="91"/>
      <c r="EE55" s="91"/>
      <c r="EF55" s="91"/>
      <c r="EG55" s="91"/>
      <c r="EH55" s="91"/>
      <c r="EI55" s="91"/>
      <c r="EJ55" s="91"/>
      <c r="EK55" s="91"/>
      <c r="EL55" s="91"/>
      <c r="EM55" s="91"/>
      <c r="EN55" s="91"/>
      <c r="EO55" s="91"/>
      <c r="EP55" s="91"/>
      <c r="EQ55" s="91"/>
      <c r="ER55" s="91"/>
      <c r="ES55" s="91"/>
      <c r="ET55" s="91"/>
      <c r="EU55" s="91"/>
      <c r="EV55" s="91"/>
      <c r="EW55" s="91"/>
      <c r="EX55" s="91"/>
      <c r="EY55" s="91"/>
      <c r="EZ55" s="91"/>
      <c r="FA55" s="91"/>
      <c r="FB55" s="91"/>
      <c r="FC55" s="91"/>
      <c r="FD55" s="91"/>
      <c r="FE55" s="91"/>
      <c r="FF55" s="91"/>
      <c r="FG55" s="91"/>
      <c r="FH55" s="91"/>
      <c r="FI55" s="91"/>
      <c r="FJ55" s="91"/>
      <c r="FK55" s="91"/>
      <c r="FL55" s="91"/>
      <c r="FM55" s="91"/>
      <c r="FN55" s="91"/>
      <c r="FO55" s="91"/>
      <c r="FP55" s="91"/>
      <c r="FQ55" s="91"/>
      <c r="FR55" s="91"/>
      <c r="FS55" s="91"/>
      <c r="FT55" s="91"/>
      <c r="FU55" s="91"/>
      <c r="FV55" s="91"/>
      <c r="FW55" s="91"/>
      <c r="FX55" s="91"/>
      <c r="FY55" s="91"/>
      <c r="FZ55" s="91"/>
      <c r="GA55" s="91"/>
      <c r="GB55" s="91"/>
      <c r="GC55" s="91"/>
      <c r="GD55" s="91"/>
      <c r="GE55" s="91"/>
      <c r="GF55" s="91"/>
      <c r="GG55" s="91"/>
      <c r="GH55" s="91"/>
      <c r="GI55" s="91"/>
      <c r="GJ55" s="91"/>
      <c r="GK55" s="91"/>
      <c r="GL55" s="91"/>
      <c r="GM55" s="91"/>
      <c r="GN55" s="91"/>
      <c r="GO55" s="91"/>
      <c r="GP55" s="91"/>
      <c r="GQ55" s="91"/>
      <c r="GR55" s="91"/>
      <c r="GS55" s="91"/>
      <c r="GT55" s="91"/>
      <c r="GU55" s="91"/>
      <c r="GV55" s="91"/>
      <c r="GW55" s="91"/>
      <c r="GX55" s="91"/>
      <c r="GY55" s="91"/>
      <c r="GZ55" s="91"/>
      <c r="HA55" s="91"/>
      <c r="HB55" s="91"/>
      <c r="HC55" s="91"/>
      <c r="HD55" s="91"/>
      <c r="HE55" s="91"/>
      <c r="HF55" s="91"/>
      <c r="HG55" s="91"/>
      <c r="HH55" s="91"/>
      <c r="HI55" s="91"/>
      <c r="HJ55" s="91"/>
      <c r="HK55" s="91"/>
      <c r="HL55" s="91"/>
      <c r="HM55" s="91"/>
      <c r="HN55" s="91"/>
      <c r="HO55" s="91"/>
      <c r="HP55" s="91"/>
      <c r="HQ55" s="91"/>
      <c r="HR55" s="91"/>
      <c r="HS55" s="91"/>
      <c r="HT55" s="91"/>
      <c r="HU55" s="91"/>
      <c r="HV55" s="91"/>
      <c r="HW55" s="91"/>
      <c r="HX55" s="91"/>
      <c r="HY55" s="91"/>
      <c r="HZ55" s="91"/>
      <c r="IA55" s="91"/>
      <c r="IB55" s="91"/>
      <c r="IC55" s="91"/>
      <c r="ID55" s="91"/>
      <c r="IE55" s="91"/>
      <c r="IF55" s="91"/>
      <c r="IG55" s="91"/>
      <c r="IH55" s="91"/>
      <c r="II55" s="91"/>
      <c r="IJ55" s="91"/>
      <c r="IK55" s="91"/>
      <c r="IL55" s="91"/>
      <c r="IM55" s="91"/>
      <c r="IN55" s="91"/>
      <c r="IO55" s="91"/>
      <c r="IP55" s="91"/>
      <c r="IQ55" s="91"/>
      <c r="IR55" s="91"/>
      <c r="IS55" s="91"/>
      <c r="IT55" s="91"/>
      <c r="IU55" s="91"/>
    </row>
    <row r="56" spans="1:255" s="92" customFormat="1" ht="12" customHeight="1" x14ac:dyDescent="0.25">
      <c r="A56" s="85"/>
      <c r="B56" s="115" t="s">
        <v>112</v>
      </c>
      <c r="C56" s="116" t="s">
        <v>93</v>
      </c>
      <c r="D56" s="116">
        <v>0.7</v>
      </c>
      <c r="E56" s="116" t="s">
        <v>64</v>
      </c>
      <c r="F56" s="117">
        <v>50000</v>
      </c>
      <c r="G56" s="118">
        <f>F56*D56</f>
        <v>35000</v>
      </c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1"/>
      <c r="CA56" s="91"/>
      <c r="CB56" s="91"/>
      <c r="CC56" s="91"/>
      <c r="CD56" s="91"/>
      <c r="CE56" s="91"/>
      <c r="CF56" s="91"/>
      <c r="CG56" s="91"/>
      <c r="CH56" s="91"/>
      <c r="CI56" s="91"/>
      <c r="CJ56" s="91"/>
      <c r="CK56" s="91"/>
      <c r="CL56" s="91"/>
      <c r="CM56" s="91"/>
      <c r="CN56" s="91"/>
      <c r="CO56" s="91"/>
      <c r="CP56" s="91"/>
      <c r="CQ56" s="91"/>
      <c r="CR56" s="91"/>
      <c r="CS56" s="91"/>
      <c r="CT56" s="91"/>
      <c r="CU56" s="91"/>
      <c r="CV56" s="91"/>
      <c r="CW56" s="91"/>
      <c r="CX56" s="91"/>
      <c r="CY56" s="91"/>
      <c r="CZ56" s="91"/>
      <c r="DA56" s="91"/>
      <c r="DB56" s="91"/>
      <c r="DC56" s="91"/>
      <c r="DD56" s="91"/>
      <c r="DE56" s="91"/>
      <c r="DF56" s="91"/>
      <c r="DG56" s="91"/>
      <c r="DH56" s="91"/>
      <c r="DI56" s="91"/>
      <c r="DJ56" s="91"/>
      <c r="DK56" s="91"/>
      <c r="DL56" s="91"/>
      <c r="DM56" s="91"/>
      <c r="DN56" s="91"/>
      <c r="DO56" s="91"/>
      <c r="DP56" s="91"/>
      <c r="DQ56" s="91"/>
      <c r="DR56" s="91"/>
      <c r="DS56" s="91"/>
      <c r="DT56" s="91"/>
      <c r="DU56" s="91"/>
      <c r="DV56" s="91"/>
      <c r="DW56" s="91"/>
      <c r="DX56" s="91"/>
      <c r="DY56" s="91"/>
      <c r="DZ56" s="91"/>
      <c r="EA56" s="91"/>
      <c r="EB56" s="91"/>
      <c r="EC56" s="91"/>
      <c r="ED56" s="91"/>
      <c r="EE56" s="91"/>
      <c r="EF56" s="91"/>
      <c r="EG56" s="91"/>
      <c r="EH56" s="91"/>
      <c r="EI56" s="91"/>
      <c r="EJ56" s="91"/>
      <c r="EK56" s="91"/>
      <c r="EL56" s="91"/>
      <c r="EM56" s="91"/>
      <c r="EN56" s="91"/>
      <c r="EO56" s="91"/>
      <c r="EP56" s="91"/>
      <c r="EQ56" s="91"/>
      <c r="ER56" s="91"/>
      <c r="ES56" s="91"/>
      <c r="ET56" s="91"/>
      <c r="EU56" s="91"/>
      <c r="EV56" s="91"/>
      <c r="EW56" s="91"/>
      <c r="EX56" s="91"/>
      <c r="EY56" s="91"/>
      <c r="EZ56" s="91"/>
      <c r="FA56" s="91"/>
      <c r="FB56" s="91"/>
      <c r="FC56" s="91"/>
      <c r="FD56" s="91"/>
      <c r="FE56" s="91"/>
      <c r="FF56" s="91"/>
      <c r="FG56" s="91"/>
      <c r="FH56" s="91"/>
      <c r="FI56" s="91"/>
      <c r="FJ56" s="91"/>
      <c r="FK56" s="91"/>
      <c r="FL56" s="91"/>
      <c r="FM56" s="91"/>
      <c r="FN56" s="91"/>
      <c r="FO56" s="91"/>
      <c r="FP56" s="91"/>
      <c r="FQ56" s="91"/>
      <c r="FR56" s="91"/>
      <c r="FS56" s="91"/>
      <c r="FT56" s="91"/>
      <c r="FU56" s="91"/>
      <c r="FV56" s="91"/>
      <c r="FW56" s="91"/>
      <c r="FX56" s="91"/>
      <c r="FY56" s="91"/>
      <c r="FZ56" s="91"/>
      <c r="GA56" s="91"/>
      <c r="GB56" s="91"/>
      <c r="GC56" s="91"/>
      <c r="GD56" s="91"/>
      <c r="GE56" s="91"/>
      <c r="GF56" s="91"/>
      <c r="GG56" s="91"/>
      <c r="GH56" s="91"/>
      <c r="GI56" s="91"/>
      <c r="GJ56" s="91"/>
      <c r="GK56" s="91"/>
      <c r="GL56" s="91"/>
      <c r="GM56" s="91"/>
      <c r="GN56" s="91"/>
      <c r="GO56" s="91"/>
      <c r="GP56" s="91"/>
      <c r="GQ56" s="91"/>
      <c r="GR56" s="91"/>
      <c r="GS56" s="91"/>
      <c r="GT56" s="91"/>
      <c r="GU56" s="91"/>
      <c r="GV56" s="91"/>
      <c r="GW56" s="91"/>
      <c r="GX56" s="91"/>
      <c r="GY56" s="91"/>
      <c r="GZ56" s="91"/>
      <c r="HA56" s="91"/>
      <c r="HB56" s="91"/>
      <c r="HC56" s="91"/>
      <c r="HD56" s="91"/>
      <c r="HE56" s="91"/>
      <c r="HF56" s="91"/>
      <c r="HG56" s="91"/>
      <c r="HH56" s="91"/>
      <c r="HI56" s="91"/>
      <c r="HJ56" s="91"/>
      <c r="HK56" s="91"/>
      <c r="HL56" s="91"/>
      <c r="HM56" s="91"/>
      <c r="HN56" s="91"/>
      <c r="HO56" s="91"/>
      <c r="HP56" s="91"/>
      <c r="HQ56" s="91"/>
      <c r="HR56" s="91"/>
      <c r="HS56" s="91"/>
      <c r="HT56" s="91"/>
      <c r="HU56" s="91"/>
      <c r="HV56" s="91"/>
      <c r="HW56" s="91"/>
      <c r="HX56" s="91"/>
      <c r="HY56" s="91"/>
      <c r="HZ56" s="91"/>
      <c r="IA56" s="91"/>
      <c r="IB56" s="91"/>
      <c r="IC56" s="91"/>
      <c r="ID56" s="91"/>
      <c r="IE56" s="91"/>
      <c r="IF56" s="91"/>
      <c r="IG56" s="91"/>
      <c r="IH56" s="91"/>
      <c r="II56" s="91"/>
      <c r="IJ56" s="91"/>
      <c r="IK56" s="91"/>
      <c r="IL56" s="91"/>
      <c r="IM56" s="91"/>
      <c r="IN56" s="91"/>
      <c r="IO56" s="91"/>
      <c r="IP56" s="91"/>
      <c r="IQ56" s="91"/>
      <c r="IR56" s="91"/>
      <c r="IS56" s="91"/>
      <c r="IT56" s="91"/>
      <c r="IU56" s="91"/>
    </row>
    <row r="57" spans="1:255" s="92" customFormat="1" ht="12" customHeight="1" x14ac:dyDescent="0.25">
      <c r="A57" s="85"/>
      <c r="B57" s="119" t="s">
        <v>31</v>
      </c>
      <c r="C57" s="116"/>
      <c r="D57" s="116"/>
      <c r="E57" s="116"/>
      <c r="F57" s="117"/>
      <c r="G57" s="118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91"/>
      <c r="CA57" s="91"/>
      <c r="CB57" s="91"/>
      <c r="CC57" s="91"/>
      <c r="CD57" s="91"/>
      <c r="CE57" s="91"/>
      <c r="CF57" s="91"/>
      <c r="CG57" s="91"/>
      <c r="CH57" s="91"/>
      <c r="CI57" s="91"/>
      <c r="CJ57" s="91"/>
      <c r="CK57" s="91"/>
      <c r="CL57" s="91"/>
      <c r="CM57" s="91"/>
      <c r="CN57" s="91"/>
      <c r="CO57" s="91"/>
      <c r="CP57" s="91"/>
      <c r="CQ57" s="91"/>
      <c r="CR57" s="91"/>
      <c r="CS57" s="91"/>
      <c r="CT57" s="91"/>
      <c r="CU57" s="91"/>
      <c r="CV57" s="91"/>
      <c r="CW57" s="91"/>
      <c r="CX57" s="91"/>
      <c r="CY57" s="91"/>
      <c r="CZ57" s="91"/>
      <c r="DA57" s="91"/>
      <c r="DB57" s="91"/>
      <c r="DC57" s="91"/>
      <c r="DD57" s="91"/>
      <c r="DE57" s="91"/>
      <c r="DF57" s="91"/>
      <c r="DG57" s="91"/>
      <c r="DH57" s="91"/>
      <c r="DI57" s="91"/>
      <c r="DJ57" s="91"/>
      <c r="DK57" s="91"/>
      <c r="DL57" s="91"/>
      <c r="DM57" s="91"/>
      <c r="DN57" s="91"/>
      <c r="DO57" s="91"/>
      <c r="DP57" s="91"/>
      <c r="DQ57" s="91"/>
      <c r="DR57" s="91"/>
      <c r="DS57" s="91"/>
      <c r="DT57" s="91"/>
      <c r="DU57" s="91"/>
      <c r="DV57" s="91"/>
      <c r="DW57" s="91"/>
      <c r="DX57" s="91"/>
      <c r="DY57" s="91"/>
      <c r="DZ57" s="91"/>
      <c r="EA57" s="91"/>
      <c r="EB57" s="91"/>
      <c r="EC57" s="91"/>
      <c r="ED57" s="91"/>
      <c r="EE57" s="91"/>
      <c r="EF57" s="91"/>
      <c r="EG57" s="91"/>
      <c r="EH57" s="91"/>
      <c r="EI57" s="91"/>
      <c r="EJ57" s="91"/>
      <c r="EK57" s="91"/>
      <c r="EL57" s="91"/>
      <c r="EM57" s="91"/>
      <c r="EN57" s="91"/>
      <c r="EO57" s="91"/>
      <c r="EP57" s="91"/>
      <c r="EQ57" s="91"/>
      <c r="ER57" s="91"/>
      <c r="ES57" s="91"/>
      <c r="ET57" s="91"/>
      <c r="EU57" s="91"/>
      <c r="EV57" s="91"/>
      <c r="EW57" s="91"/>
      <c r="EX57" s="91"/>
      <c r="EY57" s="91"/>
      <c r="EZ57" s="91"/>
      <c r="FA57" s="91"/>
      <c r="FB57" s="91"/>
      <c r="FC57" s="91"/>
      <c r="FD57" s="91"/>
      <c r="FE57" s="91"/>
      <c r="FF57" s="91"/>
      <c r="FG57" s="91"/>
      <c r="FH57" s="91"/>
      <c r="FI57" s="91"/>
      <c r="FJ57" s="91"/>
      <c r="FK57" s="91"/>
      <c r="FL57" s="91"/>
      <c r="FM57" s="91"/>
      <c r="FN57" s="91"/>
      <c r="FO57" s="91"/>
      <c r="FP57" s="91"/>
      <c r="FQ57" s="91"/>
      <c r="FR57" s="91"/>
      <c r="FS57" s="91"/>
      <c r="FT57" s="91"/>
      <c r="FU57" s="91"/>
      <c r="FV57" s="91"/>
      <c r="FW57" s="91"/>
      <c r="FX57" s="91"/>
      <c r="FY57" s="91"/>
      <c r="FZ57" s="91"/>
      <c r="GA57" s="91"/>
      <c r="GB57" s="91"/>
      <c r="GC57" s="91"/>
      <c r="GD57" s="91"/>
      <c r="GE57" s="91"/>
      <c r="GF57" s="91"/>
      <c r="GG57" s="91"/>
      <c r="GH57" s="91"/>
      <c r="GI57" s="91"/>
      <c r="GJ57" s="91"/>
      <c r="GK57" s="91"/>
      <c r="GL57" s="91"/>
      <c r="GM57" s="91"/>
      <c r="GN57" s="91"/>
      <c r="GO57" s="91"/>
      <c r="GP57" s="91"/>
      <c r="GQ57" s="91"/>
      <c r="GR57" s="91"/>
      <c r="GS57" s="91"/>
      <c r="GT57" s="91"/>
      <c r="GU57" s="91"/>
      <c r="GV57" s="91"/>
      <c r="GW57" s="91"/>
      <c r="GX57" s="91"/>
      <c r="GY57" s="91"/>
      <c r="GZ57" s="91"/>
      <c r="HA57" s="91"/>
      <c r="HB57" s="91"/>
      <c r="HC57" s="91"/>
      <c r="HD57" s="91"/>
      <c r="HE57" s="91"/>
      <c r="HF57" s="91"/>
      <c r="HG57" s="91"/>
      <c r="HH57" s="91"/>
      <c r="HI57" s="91"/>
      <c r="HJ57" s="91"/>
      <c r="HK57" s="91"/>
      <c r="HL57" s="91"/>
      <c r="HM57" s="91"/>
      <c r="HN57" s="91"/>
      <c r="HO57" s="91"/>
      <c r="HP57" s="91"/>
      <c r="HQ57" s="91"/>
      <c r="HR57" s="91"/>
      <c r="HS57" s="91"/>
      <c r="HT57" s="91"/>
      <c r="HU57" s="91"/>
      <c r="HV57" s="91"/>
      <c r="HW57" s="91"/>
      <c r="HX57" s="91"/>
      <c r="HY57" s="91"/>
      <c r="HZ57" s="91"/>
      <c r="IA57" s="91"/>
      <c r="IB57" s="91"/>
      <c r="IC57" s="91"/>
      <c r="ID57" s="91"/>
      <c r="IE57" s="91"/>
      <c r="IF57" s="91"/>
      <c r="IG57" s="91"/>
      <c r="IH57" s="91"/>
      <c r="II57" s="91"/>
      <c r="IJ57" s="91"/>
      <c r="IK57" s="91"/>
      <c r="IL57" s="91"/>
      <c r="IM57" s="91"/>
      <c r="IN57" s="91"/>
      <c r="IO57" s="91"/>
      <c r="IP57" s="91"/>
      <c r="IQ57" s="91"/>
      <c r="IR57" s="91"/>
      <c r="IS57" s="91"/>
      <c r="IT57" s="91"/>
      <c r="IU57" s="91"/>
    </row>
    <row r="58" spans="1:255" s="92" customFormat="1" ht="12" customHeight="1" x14ac:dyDescent="0.25">
      <c r="A58" s="85"/>
      <c r="B58" s="115" t="s">
        <v>95</v>
      </c>
      <c r="C58" s="116" t="s">
        <v>93</v>
      </c>
      <c r="D58" s="116">
        <v>1</v>
      </c>
      <c r="E58" s="116" t="s">
        <v>64</v>
      </c>
      <c r="F58" s="117">
        <v>42000</v>
      </c>
      <c r="G58" s="118">
        <f>F58*D58</f>
        <v>42000</v>
      </c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  <c r="CQ58" s="91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91"/>
      <c r="GE58" s="91"/>
      <c r="GF58" s="91"/>
      <c r="GG58" s="91"/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</row>
    <row r="59" spans="1:255" s="92" customFormat="1" ht="12" customHeight="1" x14ac:dyDescent="0.25">
      <c r="A59" s="85"/>
      <c r="B59" s="119" t="s">
        <v>33</v>
      </c>
      <c r="C59" s="116"/>
      <c r="D59" s="116"/>
      <c r="E59" s="116"/>
      <c r="F59" s="117"/>
      <c r="G59" s="118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91"/>
      <c r="GE59" s="91"/>
      <c r="GF59" s="91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</row>
    <row r="60" spans="1:255" s="92" customFormat="1" ht="12" customHeight="1" x14ac:dyDescent="0.25">
      <c r="A60" s="85"/>
      <c r="B60" s="115" t="s">
        <v>110</v>
      </c>
      <c r="C60" s="116" t="s">
        <v>111</v>
      </c>
      <c r="D60" s="116">
        <v>0.4</v>
      </c>
      <c r="E60" s="116" t="s">
        <v>64</v>
      </c>
      <c r="F60" s="117">
        <v>19480</v>
      </c>
      <c r="G60" s="118">
        <f>+F60*D60</f>
        <v>7792</v>
      </c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N60" s="91"/>
      <c r="CO60" s="91"/>
      <c r="CP60" s="91"/>
      <c r="CQ60" s="91"/>
      <c r="CR60" s="91"/>
      <c r="CS60" s="91"/>
      <c r="CT60" s="91"/>
      <c r="CU60" s="91"/>
      <c r="CV60" s="91"/>
      <c r="CW60" s="91"/>
      <c r="CX60" s="91"/>
      <c r="CY60" s="91"/>
      <c r="CZ60" s="91"/>
      <c r="DA60" s="91"/>
      <c r="DB60" s="91"/>
      <c r="DC60" s="91"/>
      <c r="DD60" s="91"/>
      <c r="DE60" s="91"/>
      <c r="DF60" s="91"/>
      <c r="DG60" s="91"/>
      <c r="DH60" s="91"/>
      <c r="DI60" s="91"/>
      <c r="DJ60" s="91"/>
      <c r="DK60" s="91"/>
      <c r="DL60" s="91"/>
      <c r="DM60" s="91"/>
      <c r="DN60" s="91"/>
      <c r="DO60" s="91"/>
      <c r="DP60" s="91"/>
      <c r="DQ60" s="91"/>
      <c r="DR60" s="91"/>
      <c r="DS60" s="91"/>
      <c r="DT60" s="91"/>
      <c r="DU60" s="91"/>
      <c r="DV60" s="91"/>
      <c r="DW60" s="91"/>
      <c r="DX60" s="91"/>
      <c r="DY60" s="91"/>
      <c r="DZ60" s="91"/>
      <c r="EA60" s="91"/>
      <c r="EB60" s="91"/>
      <c r="EC60" s="91"/>
      <c r="ED60" s="91"/>
      <c r="EE60" s="91"/>
      <c r="EF60" s="91"/>
      <c r="EG60" s="91"/>
      <c r="EH60" s="91"/>
      <c r="EI60" s="91"/>
      <c r="EJ60" s="91"/>
      <c r="EK60" s="91"/>
      <c r="EL60" s="91"/>
      <c r="EM60" s="91"/>
      <c r="EN60" s="91"/>
      <c r="EO60" s="91"/>
      <c r="EP60" s="91"/>
      <c r="EQ60" s="91"/>
      <c r="ER60" s="91"/>
      <c r="ES60" s="91"/>
      <c r="ET60" s="91"/>
      <c r="EU60" s="91"/>
      <c r="EV60" s="91"/>
      <c r="EW60" s="91"/>
      <c r="EX60" s="91"/>
      <c r="EY60" s="91"/>
      <c r="EZ60" s="91"/>
      <c r="FA60" s="91"/>
      <c r="FB60" s="91"/>
      <c r="FC60" s="91"/>
      <c r="FD60" s="91"/>
      <c r="FE60" s="91"/>
      <c r="FF60" s="91"/>
      <c r="FG60" s="91"/>
      <c r="FH60" s="91"/>
      <c r="FI60" s="91"/>
      <c r="FJ60" s="91"/>
      <c r="FK60" s="91"/>
      <c r="FL60" s="91"/>
      <c r="FM60" s="91"/>
      <c r="FN60" s="91"/>
      <c r="FO60" s="91"/>
      <c r="FP60" s="91"/>
      <c r="FQ60" s="91"/>
      <c r="FR60" s="91"/>
      <c r="FS60" s="91"/>
      <c r="FT60" s="91"/>
      <c r="FU60" s="91"/>
      <c r="FV60" s="91"/>
      <c r="FW60" s="91"/>
      <c r="FX60" s="91"/>
      <c r="FY60" s="91"/>
      <c r="FZ60" s="91"/>
      <c r="GA60" s="91"/>
      <c r="GB60" s="91"/>
      <c r="GC60" s="91"/>
      <c r="GD60" s="91"/>
      <c r="GE60" s="91"/>
      <c r="GF60" s="91"/>
      <c r="GG60" s="91"/>
      <c r="GH60" s="91"/>
      <c r="GI60" s="91"/>
      <c r="GJ60" s="91"/>
      <c r="GK60" s="91"/>
      <c r="GL60" s="91"/>
      <c r="GM60" s="91"/>
      <c r="GN60" s="91"/>
      <c r="GO60" s="91"/>
      <c r="GP60" s="91"/>
      <c r="GQ60" s="91"/>
      <c r="GR60" s="91"/>
      <c r="GS60" s="91"/>
      <c r="GT60" s="91"/>
      <c r="GU60" s="91"/>
      <c r="GV60" s="91"/>
      <c r="GW60" s="91"/>
      <c r="GX60" s="91"/>
      <c r="GY60" s="91"/>
      <c r="GZ60" s="91"/>
      <c r="HA60" s="91"/>
      <c r="HB60" s="91"/>
      <c r="HC60" s="91"/>
      <c r="HD60" s="91"/>
      <c r="HE60" s="91"/>
      <c r="HF60" s="91"/>
      <c r="HG60" s="91"/>
      <c r="HH60" s="91"/>
      <c r="HI60" s="91"/>
      <c r="HJ60" s="91"/>
      <c r="HK60" s="91"/>
      <c r="HL60" s="91"/>
      <c r="HM60" s="91"/>
      <c r="HN60" s="91"/>
      <c r="HO60" s="91"/>
      <c r="HP60" s="91"/>
      <c r="HQ60" s="91"/>
      <c r="HR60" s="91"/>
      <c r="HS60" s="91"/>
      <c r="HT60" s="91"/>
      <c r="HU60" s="91"/>
      <c r="HV60" s="91"/>
      <c r="HW60" s="91"/>
      <c r="HX60" s="91"/>
      <c r="HY60" s="91"/>
      <c r="HZ60" s="91"/>
      <c r="IA60" s="91"/>
      <c r="IB60" s="91"/>
      <c r="IC60" s="91"/>
      <c r="ID60" s="91"/>
      <c r="IE60" s="91"/>
      <c r="IF60" s="91"/>
      <c r="IG60" s="91"/>
      <c r="IH60" s="91"/>
      <c r="II60" s="91"/>
      <c r="IJ60" s="91"/>
      <c r="IK60" s="91"/>
      <c r="IL60" s="91"/>
      <c r="IM60" s="91"/>
      <c r="IN60" s="91"/>
      <c r="IO60" s="91"/>
      <c r="IP60" s="91"/>
      <c r="IQ60" s="91"/>
      <c r="IR60" s="91"/>
      <c r="IS60" s="91"/>
      <c r="IT60" s="91"/>
      <c r="IU60" s="91"/>
    </row>
    <row r="61" spans="1:255" s="92" customFormat="1" ht="12" customHeight="1" x14ac:dyDescent="0.25">
      <c r="A61" s="85"/>
      <c r="B61" s="115" t="s">
        <v>96</v>
      </c>
      <c r="C61" s="116" t="s">
        <v>12</v>
      </c>
      <c r="D61" s="116">
        <v>900</v>
      </c>
      <c r="E61" s="116" t="s">
        <v>100</v>
      </c>
      <c r="F61" s="117">
        <v>210</v>
      </c>
      <c r="G61" s="118">
        <f>+F61*D61</f>
        <v>189000</v>
      </c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91"/>
      <c r="DC61" s="91"/>
      <c r="DD61" s="91"/>
      <c r="DE61" s="91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91"/>
      <c r="DQ61" s="91"/>
      <c r="DR61" s="91"/>
      <c r="DS61" s="91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91"/>
      <c r="EE61" s="91"/>
      <c r="EF61" s="91"/>
      <c r="EG61" s="91"/>
      <c r="EH61" s="91"/>
      <c r="EI61" s="91"/>
      <c r="EJ61" s="91"/>
      <c r="EK61" s="91"/>
      <c r="EL61" s="91"/>
      <c r="EM61" s="91"/>
      <c r="EN61" s="91"/>
      <c r="EO61" s="91"/>
      <c r="EP61" s="91"/>
      <c r="EQ61" s="91"/>
      <c r="ER61" s="91"/>
      <c r="ES61" s="91"/>
      <c r="ET61" s="91"/>
      <c r="EU61" s="91"/>
      <c r="EV61" s="91"/>
      <c r="EW61" s="91"/>
      <c r="EX61" s="91"/>
      <c r="EY61" s="91"/>
      <c r="EZ61" s="91"/>
      <c r="FA61" s="91"/>
      <c r="FB61" s="91"/>
      <c r="FC61" s="91"/>
      <c r="FD61" s="91"/>
      <c r="FE61" s="91"/>
      <c r="FF61" s="91"/>
      <c r="FG61" s="91"/>
      <c r="FH61" s="91"/>
      <c r="FI61" s="91"/>
      <c r="FJ61" s="91"/>
      <c r="FK61" s="91"/>
      <c r="FL61" s="91"/>
      <c r="FM61" s="91"/>
      <c r="FN61" s="91"/>
      <c r="FO61" s="91"/>
      <c r="FP61" s="91"/>
      <c r="FQ61" s="91"/>
      <c r="FR61" s="91"/>
      <c r="FS61" s="91"/>
      <c r="FT61" s="91"/>
      <c r="FU61" s="91"/>
      <c r="FV61" s="91"/>
      <c r="FW61" s="91"/>
      <c r="FX61" s="91"/>
      <c r="FY61" s="91"/>
      <c r="FZ61" s="91"/>
      <c r="GA61" s="91"/>
      <c r="GB61" s="91"/>
      <c r="GC61" s="91"/>
      <c r="GD61" s="91"/>
      <c r="GE61" s="91"/>
      <c r="GF61" s="91"/>
      <c r="GG61" s="91"/>
      <c r="GH61" s="91"/>
      <c r="GI61" s="91"/>
      <c r="GJ61" s="91"/>
      <c r="GK61" s="91"/>
      <c r="GL61" s="91"/>
      <c r="GM61" s="91"/>
      <c r="GN61" s="91"/>
      <c r="GO61" s="91"/>
      <c r="GP61" s="91"/>
      <c r="GQ61" s="91"/>
      <c r="GR61" s="91"/>
      <c r="GS61" s="91"/>
      <c r="GT61" s="91"/>
      <c r="GU61" s="91"/>
      <c r="GV61" s="91"/>
      <c r="GW61" s="91"/>
      <c r="GX61" s="91"/>
      <c r="GY61" s="91"/>
      <c r="GZ61" s="91"/>
      <c r="HA61" s="91"/>
      <c r="HB61" s="91"/>
      <c r="HC61" s="91"/>
      <c r="HD61" s="91"/>
      <c r="HE61" s="91"/>
      <c r="HF61" s="91"/>
      <c r="HG61" s="91"/>
      <c r="HH61" s="91"/>
      <c r="HI61" s="91"/>
      <c r="HJ61" s="91"/>
      <c r="HK61" s="91"/>
      <c r="HL61" s="91"/>
      <c r="HM61" s="91"/>
      <c r="HN61" s="91"/>
      <c r="HO61" s="91"/>
      <c r="HP61" s="91"/>
      <c r="HQ61" s="91"/>
      <c r="HR61" s="91"/>
      <c r="HS61" s="91"/>
      <c r="HT61" s="91"/>
      <c r="HU61" s="91"/>
      <c r="HV61" s="91"/>
      <c r="HW61" s="91"/>
      <c r="HX61" s="91"/>
      <c r="HY61" s="91"/>
      <c r="HZ61" s="91"/>
      <c r="IA61" s="91"/>
      <c r="IB61" s="91"/>
      <c r="IC61" s="91"/>
      <c r="ID61" s="91"/>
      <c r="IE61" s="91"/>
      <c r="IF61" s="91"/>
      <c r="IG61" s="91"/>
      <c r="IH61" s="91"/>
      <c r="II61" s="91"/>
      <c r="IJ61" s="91"/>
      <c r="IK61" s="91"/>
      <c r="IL61" s="91"/>
      <c r="IM61" s="91"/>
      <c r="IN61" s="91"/>
      <c r="IO61" s="91"/>
      <c r="IP61" s="91"/>
      <c r="IQ61" s="91"/>
      <c r="IR61" s="91"/>
      <c r="IS61" s="91"/>
      <c r="IT61" s="91"/>
      <c r="IU61" s="91"/>
    </row>
    <row r="62" spans="1:255" ht="11.25" customHeight="1" x14ac:dyDescent="0.25">
      <c r="B62" s="15" t="s">
        <v>32</v>
      </c>
      <c r="C62" s="16"/>
      <c r="D62" s="16"/>
      <c r="E62" s="16"/>
      <c r="F62" s="17"/>
      <c r="G62" s="18">
        <f>SUM(G45:G61)</f>
        <v>2567292</v>
      </c>
    </row>
    <row r="63" spans="1:255" ht="11.25" customHeight="1" x14ac:dyDescent="0.25">
      <c r="B63" s="12"/>
      <c r="C63" s="13"/>
      <c r="D63" s="13"/>
      <c r="E63" s="19"/>
      <c r="F63" s="14"/>
      <c r="G63" s="14"/>
    </row>
    <row r="64" spans="1:255" ht="12" customHeight="1" x14ac:dyDescent="0.25">
      <c r="A64" s="5"/>
      <c r="B64" s="108" t="s">
        <v>33</v>
      </c>
      <c r="C64" s="109"/>
      <c r="D64" s="110"/>
      <c r="E64" s="110"/>
      <c r="F64" s="111"/>
      <c r="G64" s="112"/>
    </row>
    <row r="65" spans="1:255" ht="24" customHeight="1" x14ac:dyDescent="0.25">
      <c r="A65" s="5"/>
      <c r="B65" s="113" t="s">
        <v>34</v>
      </c>
      <c r="C65" s="114" t="s">
        <v>27</v>
      </c>
      <c r="D65" s="114" t="s">
        <v>28</v>
      </c>
      <c r="E65" s="113" t="s">
        <v>14</v>
      </c>
      <c r="F65" s="114" t="s">
        <v>15</v>
      </c>
      <c r="G65" s="113" t="s">
        <v>16</v>
      </c>
    </row>
    <row r="66" spans="1:255" s="92" customFormat="1" ht="12" customHeight="1" x14ac:dyDescent="0.25">
      <c r="A66" s="85"/>
      <c r="B66" s="115"/>
      <c r="C66" s="116"/>
      <c r="D66" s="116"/>
      <c r="E66" s="116"/>
      <c r="F66" s="117"/>
      <c r="G66" s="118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91"/>
      <c r="DQ66" s="91"/>
      <c r="DR66" s="91"/>
      <c r="DS66" s="91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91"/>
      <c r="EE66" s="91"/>
      <c r="EF66" s="91"/>
      <c r="EG66" s="91"/>
      <c r="EH66" s="91"/>
      <c r="EI66" s="91"/>
      <c r="EJ66" s="91"/>
      <c r="EK66" s="91"/>
      <c r="EL66" s="91"/>
      <c r="EM66" s="91"/>
      <c r="EN66" s="91"/>
      <c r="EO66" s="91"/>
      <c r="EP66" s="91"/>
      <c r="EQ66" s="91"/>
      <c r="ER66" s="91"/>
      <c r="ES66" s="91"/>
      <c r="ET66" s="91"/>
      <c r="EU66" s="91"/>
      <c r="EV66" s="91"/>
      <c r="EW66" s="91"/>
      <c r="EX66" s="91"/>
      <c r="EY66" s="91"/>
      <c r="EZ66" s="91"/>
      <c r="FA66" s="91"/>
      <c r="FB66" s="91"/>
      <c r="FC66" s="91"/>
      <c r="FD66" s="91"/>
      <c r="FE66" s="91"/>
      <c r="FF66" s="91"/>
      <c r="FG66" s="91"/>
      <c r="FH66" s="91"/>
      <c r="FI66" s="91"/>
      <c r="FJ66" s="91"/>
      <c r="FK66" s="91"/>
      <c r="FL66" s="91"/>
      <c r="FM66" s="91"/>
      <c r="FN66" s="91"/>
      <c r="FO66" s="91"/>
      <c r="FP66" s="91"/>
      <c r="FQ66" s="91"/>
      <c r="FR66" s="91"/>
      <c r="FS66" s="91"/>
      <c r="FT66" s="91"/>
      <c r="FU66" s="91"/>
      <c r="FV66" s="91"/>
      <c r="FW66" s="91"/>
      <c r="FX66" s="91"/>
      <c r="FY66" s="91"/>
      <c r="FZ66" s="91"/>
      <c r="GA66" s="91"/>
      <c r="GB66" s="91"/>
      <c r="GC66" s="91"/>
      <c r="GD66" s="91"/>
      <c r="GE66" s="91"/>
      <c r="GF66" s="91"/>
      <c r="GG66" s="91"/>
      <c r="GH66" s="91"/>
      <c r="GI66" s="91"/>
      <c r="GJ66" s="91"/>
      <c r="GK66" s="91"/>
      <c r="GL66" s="91"/>
      <c r="GM66" s="91"/>
      <c r="GN66" s="91"/>
      <c r="GO66" s="91"/>
      <c r="GP66" s="91"/>
      <c r="GQ66" s="91"/>
      <c r="GR66" s="91"/>
      <c r="GS66" s="91"/>
      <c r="GT66" s="91"/>
      <c r="GU66" s="91"/>
      <c r="GV66" s="91"/>
      <c r="GW66" s="91"/>
      <c r="GX66" s="91"/>
      <c r="GY66" s="91"/>
      <c r="GZ66" s="91"/>
      <c r="HA66" s="91"/>
      <c r="HB66" s="91"/>
      <c r="HC66" s="91"/>
      <c r="HD66" s="91"/>
      <c r="HE66" s="91"/>
      <c r="HF66" s="91"/>
      <c r="HG66" s="91"/>
      <c r="HH66" s="91"/>
      <c r="HI66" s="91"/>
      <c r="HJ66" s="91"/>
      <c r="HK66" s="91"/>
      <c r="HL66" s="91"/>
      <c r="HM66" s="91"/>
      <c r="HN66" s="91"/>
      <c r="HO66" s="91"/>
      <c r="HP66" s="91"/>
      <c r="HQ66" s="91"/>
      <c r="HR66" s="91"/>
      <c r="HS66" s="91"/>
      <c r="HT66" s="91"/>
      <c r="HU66" s="91"/>
      <c r="HV66" s="91"/>
      <c r="HW66" s="91"/>
      <c r="HX66" s="91"/>
      <c r="HY66" s="91"/>
      <c r="HZ66" s="91"/>
      <c r="IA66" s="91"/>
      <c r="IB66" s="91"/>
      <c r="IC66" s="91"/>
      <c r="ID66" s="91"/>
      <c r="IE66" s="91"/>
      <c r="IF66" s="91"/>
      <c r="IG66" s="91"/>
      <c r="IH66" s="91"/>
      <c r="II66" s="91"/>
      <c r="IJ66" s="91"/>
      <c r="IK66" s="91"/>
      <c r="IL66" s="91"/>
      <c r="IM66" s="91"/>
      <c r="IN66" s="91"/>
      <c r="IO66" s="91"/>
      <c r="IP66" s="91"/>
      <c r="IQ66" s="91"/>
      <c r="IR66" s="91"/>
      <c r="IS66" s="91"/>
      <c r="IT66" s="91"/>
      <c r="IU66" s="91"/>
    </row>
    <row r="67" spans="1:255" ht="11.25" customHeight="1" x14ac:dyDescent="0.25">
      <c r="B67" s="15" t="s">
        <v>35</v>
      </c>
      <c r="C67" s="16"/>
      <c r="D67" s="16"/>
      <c r="E67" s="16"/>
      <c r="F67" s="17"/>
      <c r="G67" s="18">
        <f>SUM(G66:G66)</f>
        <v>0</v>
      </c>
    </row>
    <row r="68" spans="1:255" ht="11.25" customHeight="1" x14ac:dyDescent="0.25">
      <c r="B68" s="35"/>
      <c r="C68" s="35"/>
      <c r="D68" s="35"/>
      <c r="E68" s="35"/>
      <c r="F68" s="36"/>
      <c r="G68" s="36"/>
    </row>
    <row r="69" spans="1:255" ht="11.25" customHeight="1" x14ac:dyDescent="0.25">
      <c r="B69" s="37" t="s">
        <v>36</v>
      </c>
      <c r="C69" s="38"/>
      <c r="D69" s="38"/>
      <c r="E69" s="38"/>
      <c r="F69" s="38"/>
      <c r="G69" s="39">
        <f>G26+G31+G41+G62+G67</f>
        <v>4472785.46</v>
      </c>
    </row>
    <row r="70" spans="1:255" ht="11.25" customHeight="1" x14ac:dyDescent="0.25">
      <c r="B70" s="40" t="s">
        <v>37</v>
      </c>
      <c r="C70" s="21"/>
      <c r="D70" s="21"/>
      <c r="E70" s="21"/>
      <c r="F70" s="21"/>
      <c r="G70" s="41">
        <f>G69*0.05</f>
        <v>223639.27300000002</v>
      </c>
    </row>
    <row r="71" spans="1:255" ht="11.25" customHeight="1" x14ac:dyDescent="0.25">
      <c r="B71" s="42" t="s">
        <v>38</v>
      </c>
      <c r="C71" s="20"/>
      <c r="D71" s="20"/>
      <c r="E71" s="20"/>
      <c r="F71" s="20"/>
      <c r="G71" s="43">
        <f>G70+G69</f>
        <v>4696424.733</v>
      </c>
    </row>
    <row r="72" spans="1:255" ht="11.25" customHeight="1" x14ac:dyDescent="0.25">
      <c r="B72" s="40" t="s">
        <v>39</v>
      </c>
      <c r="C72" s="21"/>
      <c r="D72" s="21"/>
      <c r="E72" s="21"/>
      <c r="F72" s="21"/>
      <c r="G72" s="41">
        <f>G12</f>
        <v>5940000</v>
      </c>
    </row>
    <row r="73" spans="1:255" ht="11.25" customHeight="1" x14ac:dyDescent="0.25">
      <c r="B73" s="44" t="s">
        <v>40</v>
      </c>
      <c r="C73" s="45"/>
      <c r="D73" s="45"/>
      <c r="E73" s="45"/>
      <c r="F73" s="45"/>
      <c r="G73" s="46">
        <f>G72-G71</f>
        <v>1243575.267</v>
      </c>
    </row>
    <row r="74" spans="1:255" ht="11.25" customHeight="1" x14ac:dyDescent="0.25">
      <c r="B74" s="33" t="s">
        <v>41</v>
      </c>
      <c r="C74" s="34"/>
      <c r="D74" s="34"/>
      <c r="E74" s="34"/>
      <c r="F74" s="34"/>
      <c r="G74" s="29"/>
    </row>
    <row r="75" spans="1:255" ht="11.25" customHeight="1" thickBot="1" x14ac:dyDescent="0.3">
      <c r="B75" s="47"/>
      <c r="C75" s="34"/>
      <c r="D75" s="34"/>
      <c r="E75" s="34"/>
      <c r="F75" s="34"/>
      <c r="G75" s="29"/>
    </row>
    <row r="76" spans="1:255" ht="11.25" customHeight="1" x14ac:dyDescent="0.25">
      <c r="B76" s="59" t="s">
        <v>42</v>
      </c>
      <c r="C76" s="60"/>
      <c r="D76" s="60"/>
      <c r="E76" s="60"/>
      <c r="F76" s="61"/>
      <c r="G76" s="29"/>
    </row>
    <row r="77" spans="1:255" ht="11.25" customHeight="1" x14ac:dyDescent="0.25">
      <c r="B77" s="62" t="s">
        <v>43</v>
      </c>
      <c r="C77" s="31"/>
      <c r="D77" s="31"/>
      <c r="E77" s="31"/>
      <c r="F77" s="63"/>
      <c r="G77" s="29"/>
    </row>
    <row r="78" spans="1:255" ht="11.25" customHeight="1" x14ac:dyDescent="0.25">
      <c r="B78" s="62" t="s">
        <v>70</v>
      </c>
      <c r="C78" s="31"/>
      <c r="D78" s="31"/>
      <c r="E78" s="31"/>
      <c r="F78" s="63"/>
      <c r="G78" s="29"/>
    </row>
    <row r="79" spans="1:255" ht="11.25" customHeight="1" x14ac:dyDescent="0.25">
      <c r="B79" s="62" t="s">
        <v>71</v>
      </c>
      <c r="C79" s="31"/>
      <c r="D79" s="31"/>
      <c r="E79" s="31"/>
      <c r="F79" s="63"/>
      <c r="G79" s="29"/>
    </row>
    <row r="80" spans="1:255" ht="11.25" customHeight="1" x14ac:dyDescent="0.25">
      <c r="B80" s="62" t="s">
        <v>44</v>
      </c>
      <c r="C80" s="31"/>
      <c r="D80" s="31"/>
      <c r="E80" s="31"/>
      <c r="F80" s="63"/>
      <c r="G80" s="29"/>
    </row>
    <row r="81" spans="2:7" ht="11.25" customHeight="1" x14ac:dyDescent="0.25">
      <c r="B81" s="62" t="s">
        <v>45</v>
      </c>
      <c r="C81" s="31"/>
      <c r="D81" s="31"/>
      <c r="E81" s="31"/>
      <c r="F81" s="63"/>
      <c r="G81" s="29"/>
    </row>
    <row r="82" spans="2:7" ht="11.25" customHeight="1" x14ac:dyDescent="0.25">
      <c r="B82" s="62" t="s">
        <v>46</v>
      </c>
      <c r="C82" s="31"/>
      <c r="D82" s="31"/>
      <c r="E82" s="31"/>
      <c r="F82" s="63"/>
      <c r="G82" s="29"/>
    </row>
    <row r="83" spans="2:7" ht="11.25" customHeight="1" thickBot="1" x14ac:dyDescent="0.3">
      <c r="B83" s="64" t="s">
        <v>116</v>
      </c>
      <c r="C83" s="65"/>
      <c r="D83" s="65"/>
      <c r="E83" s="65"/>
      <c r="F83" s="66"/>
      <c r="G83" s="29"/>
    </row>
    <row r="84" spans="2:7" ht="11.25" customHeight="1" x14ac:dyDescent="0.25">
      <c r="B84" s="57"/>
      <c r="C84" s="31"/>
      <c r="D84" s="31"/>
      <c r="E84" s="31"/>
      <c r="F84" s="31"/>
      <c r="G84" s="29"/>
    </row>
    <row r="85" spans="2:7" ht="11.25" customHeight="1" thickBot="1" x14ac:dyDescent="0.3">
      <c r="B85" s="81" t="s">
        <v>47</v>
      </c>
      <c r="C85" s="82"/>
      <c r="D85" s="56"/>
      <c r="E85" s="22"/>
      <c r="F85" s="22"/>
      <c r="G85" s="29"/>
    </row>
    <row r="86" spans="2:7" ht="11.25" customHeight="1" x14ac:dyDescent="0.25">
      <c r="B86" s="49" t="s">
        <v>34</v>
      </c>
      <c r="C86" s="23" t="s">
        <v>48</v>
      </c>
      <c r="D86" s="50" t="s">
        <v>49</v>
      </c>
      <c r="E86" s="22"/>
      <c r="F86" s="22"/>
      <c r="G86" s="29"/>
    </row>
    <row r="87" spans="2:7" ht="11.25" customHeight="1" x14ac:dyDescent="0.25">
      <c r="B87" s="51" t="s">
        <v>50</v>
      </c>
      <c r="C87" s="24">
        <f>+G26</f>
        <v>1394000</v>
      </c>
      <c r="D87" s="52">
        <f>(C87/C93)</f>
        <v>0.29682153537027633</v>
      </c>
      <c r="E87" s="22"/>
      <c r="F87" s="22"/>
      <c r="G87" s="29"/>
    </row>
    <row r="88" spans="2:7" ht="11.25" customHeight="1" x14ac:dyDescent="0.25">
      <c r="B88" s="51" t="s">
        <v>51</v>
      </c>
      <c r="C88" s="25">
        <v>0</v>
      </c>
      <c r="D88" s="52">
        <v>0</v>
      </c>
      <c r="E88" s="22"/>
      <c r="F88" s="22"/>
      <c r="G88" s="29"/>
    </row>
    <row r="89" spans="2:7" ht="11.25" customHeight="1" x14ac:dyDescent="0.25">
      <c r="B89" s="51" t="s">
        <v>52</v>
      </c>
      <c r="C89" s="24">
        <f>+G41</f>
        <v>511493.46</v>
      </c>
      <c r="D89" s="52">
        <f>(C89/C93)</f>
        <v>0.10891124399501795</v>
      </c>
      <c r="E89" s="22"/>
      <c r="F89" s="22"/>
      <c r="G89" s="29"/>
    </row>
    <row r="90" spans="2:7" ht="11.25" customHeight="1" x14ac:dyDescent="0.25">
      <c r="B90" s="51" t="s">
        <v>26</v>
      </c>
      <c r="C90" s="24">
        <f>+G62</f>
        <v>2567292</v>
      </c>
      <c r="D90" s="52">
        <f>(C90/C93)</f>
        <v>0.54664817301565816</v>
      </c>
      <c r="E90" s="22"/>
      <c r="F90" s="22"/>
      <c r="G90" s="29"/>
    </row>
    <row r="91" spans="2:7" ht="11.25" customHeight="1" x14ac:dyDescent="0.25">
      <c r="B91" s="51" t="s">
        <v>53</v>
      </c>
      <c r="C91" s="26">
        <f>+G67</f>
        <v>0</v>
      </c>
      <c r="D91" s="52">
        <f>(C91/C93)</f>
        <v>0</v>
      </c>
      <c r="E91" s="28"/>
      <c r="F91" s="28"/>
      <c r="G91" s="29"/>
    </row>
    <row r="92" spans="2:7" ht="11.25" customHeight="1" x14ac:dyDescent="0.25">
      <c r="B92" s="51" t="s">
        <v>54</v>
      </c>
      <c r="C92" s="26">
        <f>+G70</f>
        <v>223639.27300000002</v>
      </c>
      <c r="D92" s="52">
        <f>(C92/C93)</f>
        <v>4.7619047619047623E-2</v>
      </c>
      <c r="E92" s="28"/>
      <c r="F92" s="28"/>
      <c r="G92" s="29"/>
    </row>
    <row r="93" spans="2:7" ht="11.25" customHeight="1" thickBot="1" x14ac:dyDescent="0.3">
      <c r="B93" s="53" t="s">
        <v>55</v>
      </c>
      <c r="C93" s="54">
        <f>SUM(C87:C92)</f>
        <v>4696424.733</v>
      </c>
      <c r="D93" s="55">
        <f>SUM(D87:D92)</f>
        <v>1</v>
      </c>
      <c r="E93" s="28"/>
      <c r="F93" s="28"/>
      <c r="G93" s="29"/>
    </row>
    <row r="94" spans="2:7" ht="11.25" customHeight="1" x14ac:dyDescent="0.25">
      <c r="B94" s="47"/>
      <c r="C94" s="34"/>
      <c r="D94" s="34"/>
      <c r="E94" s="34"/>
      <c r="F94" s="34"/>
      <c r="G94" s="29"/>
    </row>
    <row r="95" spans="2:7" ht="11.25" customHeight="1" x14ac:dyDescent="0.25">
      <c r="B95" s="48"/>
      <c r="C95" s="34"/>
      <c r="D95" s="34"/>
      <c r="E95" s="34"/>
      <c r="F95" s="34"/>
      <c r="G95" s="29"/>
    </row>
    <row r="96" spans="2:7" ht="11.25" customHeight="1" thickBot="1" x14ac:dyDescent="0.3">
      <c r="B96" s="68"/>
      <c r="C96" s="69" t="s">
        <v>56</v>
      </c>
      <c r="D96" s="70"/>
      <c r="E96" s="71"/>
      <c r="F96" s="27"/>
      <c r="G96" s="29"/>
    </row>
    <row r="97" spans="2:7" ht="11.25" customHeight="1" x14ac:dyDescent="0.25">
      <c r="B97" s="72" t="s">
        <v>72</v>
      </c>
      <c r="C97" s="120">
        <v>17000</v>
      </c>
      <c r="D97" s="120">
        <v>18000</v>
      </c>
      <c r="E97" s="121">
        <v>19000</v>
      </c>
      <c r="F97" s="67"/>
      <c r="G97" s="30"/>
    </row>
    <row r="98" spans="2:7" ht="11.25" customHeight="1" thickBot="1" x14ac:dyDescent="0.3">
      <c r="B98" s="53" t="s">
        <v>73</v>
      </c>
      <c r="C98" s="78">
        <f>(G71/C97)</f>
        <v>276.26027841176472</v>
      </c>
      <c r="D98" s="78">
        <f>(G71/D97)</f>
        <v>260.91248516666667</v>
      </c>
      <c r="E98" s="79">
        <f>(G71/E97)</f>
        <v>247.18024910526316</v>
      </c>
      <c r="F98" s="67"/>
      <c r="G98" s="30"/>
    </row>
    <row r="99" spans="2:7" ht="11.25" customHeight="1" x14ac:dyDescent="0.25">
      <c r="B99" s="58" t="s">
        <v>57</v>
      </c>
      <c r="C99" s="31"/>
      <c r="D99" s="31"/>
      <c r="E99" s="31"/>
      <c r="F99" s="31"/>
      <c r="G99" s="31"/>
    </row>
  </sheetData>
  <mergeCells count="9">
    <mergeCell ref="B85:C85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25" right="0.25" top="0.75" bottom="0.75" header="0.3" footer="0.3"/>
  <pageSetup paperSize="14" scale="8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 CUARESMERA</vt:lpstr>
      <vt:lpstr>'PAPA CUARESMERA'!Área_de_impresión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2022-01-19T13:07:19Z</cp:lastPrinted>
  <dcterms:created xsi:type="dcterms:W3CDTF">2020-11-27T12:49:26Z</dcterms:created>
  <dcterms:modified xsi:type="dcterms:W3CDTF">2023-02-15T12:53:55Z</dcterms:modified>
</cp:coreProperties>
</file>