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C96" i="1"/>
  <c r="C95" i="1"/>
  <c r="C94" i="1"/>
  <c r="C92" i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G78" i="1"/>
  <c r="G24" i="1" l="1"/>
  <c r="G66" i="1"/>
  <c r="G49" i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<sst xmlns="http://schemas.openxmlformats.org/spreadsheetml/2006/main" count="200" uniqueCount="124">
  <si>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</si>
  <si>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</si>
  <si>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</si>
  <si>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</si>
  <si>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</si>
  <si>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</si>
  <si>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</si>
  <si>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</si>
  <si>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</si>
  <si>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</si>
  <si>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</si>
  <si>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</si>
  <si>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</si>
  <si>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</si>
  <si>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</si>
  <si>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</si>
  <si>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</si>
  <si>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</si>
  <si>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</si>
  <si>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</si>
  <si>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</si>
  <si>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</si>
  <si>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</si>
  <si>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</si>
  <si>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</si>
  <si>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</si>
  <si>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</si>
  <si>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</si>
  <si>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</si>
  <si>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</si>
  <si>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</si>
  <si>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</si>
  <si>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</si>
  <si>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</si>
  <si>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</si>
  <si>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</si>
  <si>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</si>
  <si>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</si>
  <si>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</si>
  <si>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</si>
  <si>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</si>
  <si>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</si>
  <si>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</si>
  <si>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</si>
  <si>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</si>
  <si>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</si>
  <si>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</si>
  <si>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</si>
  <si>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</si>
  <si>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</si>
  <si>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</si>
  <si>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</si>
  <si>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</si>
  <si>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</si>
  <si>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</si>
  <si>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</si>
  <si>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</si>
  <si>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</si>
  <si>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</si>
  <si>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</si>
  <si>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</si>
  <si>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</si>
  <si>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</si>
  <si>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</si>
  <si>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</si>
  <si>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</si>
  <si>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</si>
  <si>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</si>
  <si>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</si>
  <si>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</si>
  <si>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</si>
  <si>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</si>
  <si>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</si>
  <si>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</si>
  <si>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</si>
  <si>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</si>
  <si>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</si>
  <si>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</si>
  <si>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</si>
  <si>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</si>
  <si>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</si>
  <si>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</si>
  <si>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</si>
  <si>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</si>
  <si>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</si>
  <si>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</si>
  <si>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</si>
  <si>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</si>
  <si>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</si>
  <si>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</si>
  <si>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</si>
  <si>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</si>
  <si>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</si>
  <si>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</si>
  <si>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</si>
  <si>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</si>
  <si>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</si>
  <si>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</si>
  <si>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</si>
  <si>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</si>
  <si>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</si>
  <si>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</si>
  <si>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</si>
  <si>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</si>
  <si>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</si>
  <si>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</si>
  <si>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</si>
  <si>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</si>
  <si>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</si>
  <si>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</si>
  <si>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</si>
  <si>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</si>
  <si>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</si>
  <si>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</si>
  <si>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</si>
  <si>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</si>
  <si>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</si>
  <si>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</si>
  <si>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</si>
  <si>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</si>
  <si>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</si>
  <si>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</si>
  <si>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Loncoche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</si>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</sst>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L28" sqref="L2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0" t="s">
        <v>123</v>
      </c>
      <c r="D9" s="22"/>
      <c r="E9" s="123" t="s">
        <v>68</v>
      </c>
      <c r="F9" s="124"/>
      <c r="G9" s="17" t="s">
        <v>82</v>
      </c>
    </row>
    <row r="10" spans="1:7" ht="25.5" x14ac:dyDescent="0.25">
      <c r="A10" s="14"/>
      <c r="B10" s="99" t="s">
        <v>1</v>
      </c>
      <c r="C10" s="100" t="s">
        <v>77</v>
      </c>
      <c r="D10" s="22"/>
      <c r="E10" s="121" t="s">
        <v>2</v>
      </c>
      <c r="F10" s="122"/>
      <c r="G10" s="17" t="s">
        <v>61</v>
      </c>
    </row>
    <row r="11" spans="1:7" ht="18" customHeight="1" x14ac:dyDescent="0.25">
      <c r="A11" s="14"/>
      <c r="B11" s="99" t="s">
        <v>3</v>
      </c>
      <c r="C11" s="100" t="s">
        <v>4</v>
      </c>
      <c r="D11" s="22"/>
      <c r="E11" s="121" t="s">
        <v>69</v>
      </c>
      <c r="F11" s="122"/>
      <c r="G11" s="129">
        <v>280000</v>
      </c>
    </row>
    <row r="12" spans="1:7" ht="11.25" customHeight="1" x14ac:dyDescent="0.25">
      <c r="A12" s="14"/>
      <c r="B12" s="99" t="s">
        <v>5</v>
      </c>
      <c r="C12" s="100" t="s">
        <v>58</v>
      </c>
      <c r="D12" s="22"/>
      <c r="E12" s="19" t="s">
        <v>6</v>
      </c>
      <c r="F12" s="20"/>
      <c r="G12" s="129">
        <f>G9*G11</f>
        <v>7000000</v>
      </c>
    </row>
    <row r="13" spans="1:7" ht="11.25" customHeight="1" x14ac:dyDescent="0.25">
      <c r="A13" s="14"/>
      <c r="B13" s="99" t="s">
        <v>7</v>
      </c>
      <c r="C13" s="100" t="s">
        <v>122</v>
      </c>
      <c r="D13" s="22"/>
      <c r="E13" s="121" t="s">
        <v>8</v>
      </c>
      <c r="F13" s="122"/>
      <c r="G13" s="17" t="s">
        <v>59</v>
      </c>
    </row>
    <row r="14" spans="1:7" ht="13.5" customHeight="1" x14ac:dyDescent="0.25">
      <c r="A14" s="14"/>
      <c r="B14" s="99" t="s">
        <v>9</v>
      </c>
      <c r="C14" s="100" t="s">
        <v>122</v>
      </c>
      <c r="D14" s="22"/>
      <c r="E14" s="121" t="s">
        <v>10</v>
      </c>
      <c r="F14" s="122"/>
      <c r="G14" s="17" t="s">
        <v>67</v>
      </c>
    </row>
    <row r="15" spans="1:7" ht="25.5" customHeight="1" x14ac:dyDescent="0.25">
      <c r="A15" s="14"/>
      <c r="B15" s="99" t="s">
        <v>11</v>
      </c>
      <c r="C15" s="101">
        <v>44958</v>
      </c>
      <c r="D15" s="22"/>
      <c r="E15" s="125" t="s">
        <v>12</v>
      </c>
      <c r="F15" s="126"/>
      <c r="G15" s="17" t="s">
        <v>70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7" t="s">
        <v>13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113</v>
      </c>
      <c r="C22" s="17" t="s">
        <v>21</v>
      </c>
      <c r="D22" s="16" t="s">
        <v>114</v>
      </c>
      <c r="E22" s="17" t="s">
        <v>111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108</v>
      </c>
      <c r="C23" s="17" t="s">
        <v>21</v>
      </c>
      <c r="D23" s="110">
        <v>8</v>
      </c>
      <c r="E23" s="17" t="s">
        <v>121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2"/>
      <c r="E24" s="102"/>
      <c r="F24" s="102"/>
      <c r="G24" s="103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78</v>
      </c>
      <c r="C33" s="17" t="s">
        <v>26</v>
      </c>
      <c r="D33" s="111">
        <v>3.125E-2</v>
      </c>
      <c r="E33" s="17" t="s">
        <v>27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79</v>
      </c>
      <c r="C34" s="17" t="s">
        <v>26</v>
      </c>
      <c r="D34" s="111">
        <v>6.25E-2</v>
      </c>
      <c r="E34" s="17" t="s">
        <v>27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80</v>
      </c>
      <c r="C35" s="17" t="s">
        <v>26</v>
      </c>
      <c r="D35" s="111">
        <v>6.25E-2</v>
      </c>
      <c r="E35" s="17" t="s">
        <v>27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107</v>
      </c>
      <c r="C36" s="17" t="s">
        <v>26</v>
      </c>
      <c r="D36" s="111">
        <v>0.125</v>
      </c>
      <c r="E36" s="17" t="s">
        <v>27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81</v>
      </c>
      <c r="C37" s="17" t="s">
        <v>26</v>
      </c>
      <c r="D37" s="111">
        <v>6.25E-2</v>
      </c>
      <c r="E37" s="17" t="s">
        <v>27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115</v>
      </c>
      <c r="C38" s="17" t="s">
        <v>26</v>
      </c>
      <c r="D38" s="111">
        <v>0.5</v>
      </c>
      <c r="E38" s="17" t="s">
        <v>111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83</v>
      </c>
      <c r="C39" s="17" t="s">
        <v>26</v>
      </c>
      <c r="D39" s="111">
        <v>4.1667999999999997E-2</v>
      </c>
      <c r="E39" s="17" t="s">
        <v>116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26</v>
      </c>
      <c r="D40" s="111">
        <v>0.1875</v>
      </c>
      <c r="E40" s="17" t="s">
        <v>116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84</v>
      </c>
      <c r="C41" s="17" t="s">
        <v>26</v>
      </c>
      <c r="D41" s="111">
        <v>6.25E-2</v>
      </c>
      <c r="E41" s="17" t="s">
        <v>117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85</v>
      </c>
      <c r="C42" s="17" t="s">
        <v>26</v>
      </c>
      <c r="D42" s="111">
        <v>6.25E-2</v>
      </c>
      <c r="E42" s="17" t="s">
        <v>117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86</v>
      </c>
      <c r="C43" s="17" t="s">
        <v>26</v>
      </c>
      <c r="D43" s="111">
        <v>6.25E-2</v>
      </c>
      <c r="E43" s="17" t="s">
        <v>118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87</v>
      </c>
      <c r="C44" s="17" t="s">
        <v>26</v>
      </c>
      <c r="D44" s="111">
        <v>6.25E-2</v>
      </c>
      <c r="E44" s="17" t="s">
        <v>118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88</v>
      </c>
      <c r="C45" s="17" t="s">
        <v>26</v>
      </c>
      <c r="D45" s="111">
        <v>6.25E-2</v>
      </c>
      <c r="E45" s="17" t="s">
        <v>118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89</v>
      </c>
      <c r="C46" s="17" t="s">
        <v>26</v>
      </c>
      <c r="D46" s="111">
        <v>6.25E-2</v>
      </c>
      <c r="E46" s="17" t="s">
        <v>118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106</v>
      </c>
      <c r="C47" s="17" t="s">
        <v>26</v>
      </c>
      <c r="D47" s="111">
        <v>6.25E-2</v>
      </c>
      <c r="E47" s="17" t="s">
        <v>119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26</v>
      </c>
      <c r="D48" s="111">
        <v>0.375</v>
      </c>
      <c r="E48" s="17" t="s">
        <v>120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7"/>
      <c r="E49" s="107"/>
      <c r="F49" s="107"/>
      <c r="G49" s="108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90</v>
      </c>
      <c r="C53" s="17" t="s">
        <v>33</v>
      </c>
      <c r="D53" s="18">
        <v>2600</v>
      </c>
      <c r="E53" s="17" t="s">
        <v>109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91</v>
      </c>
      <c r="C54" s="17" t="s">
        <v>94</v>
      </c>
      <c r="D54" s="18">
        <v>3</v>
      </c>
      <c r="E54" s="17" t="s">
        <v>27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93</v>
      </c>
      <c r="C55" s="17" t="s">
        <v>94</v>
      </c>
      <c r="D55" s="18">
        <v>3</v>
      </c>
      <c r="E55" s="17" t="s">
        <v>112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92</v>
      </c>
      <c r="C56" s="17" t="s">
        <v>94</v>
      </c>
      <c r="D56" s="18">
        <v>1</v>
      </c>
      <c r="E56" s="17" t="s">
        <v>116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95</v>
      </c>
      <c r="C57" s="17" t="s">
        <v>94</v>
      </c>
      <c r="D57" s="18">
        <v>1</v>
      </c>
      <c r="E57" s="17" t="s">
        <v>117</v>
      </c>
      <c r="F57" s="18">
        <v>15960</v>
      </c>
      <c r="G57" s="18">
        <f t="shared" si="4"/>
        <v>15960</v>
      </c>
    </row>
    <row r="58" spans="1:11" ht="12.75" customHeight="1" x14ac:dyDescent="0.25">
      <c r="A58" s="6"/>
      <c r="B58" s="5" t="s">
        <v>96</v>
      </c>
      <c r="C58" s="17" t="s">
        <v>33</v>
      </c>
      <c r="D58" s="18">
        <v>2</v>
      </c>
      <c r="E58" s="17" t="s">
        <v>117</v>
      </c>
      <c r="F58" s="18">
        <v>21400</v>
      </c>
      <c r="G58" s="18">
        <f t="shared" si="4"/>
        <v>42800</v>
      </c>
    </row>
    <row r="59" spans="1:11" ht="12.75" customHeight="1" x14ac:dyDescent="0.25">
      <c r="A59" s="6"/>
      <c r="B59" s="5" t="s">
        <v>97</v>
      </c>
      <c r="C59" s="17" t="s">
        <v>33</v>
      </c>
      <c r="D59" s="18">
        <v>2</v>
      </c>
      <c r="E59" s="17" t="s">
        <v>118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98</v>
      </c>
      <c r="C60" s="17" t="s">
        <v>94</v>
      </c>
      <c r="D60" s="109">
        <v>0.5</v>
      </c>
      <c r="E60" s="17" t="s">
        <v>118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99</v>
      </c>
      <c r="C61" s="17" t="s">
        <v>94</v>
      </c>
      <c r="D61" s="109">
        <v>0.5</v>
      </c>
      <c r="E61" s="17" t="s">
        <v>118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101</v>
      </c>
      <c r="C62" s="17" t="s">
        <v>33</v>
      </c>
      <c r="D62" s="18">
        <v>2</v>
      </c>
      <c r="E62" s="17" t="s">
        <v>118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100</v>
      </c>
      <c r="C63" s="17" t="s">
        <v>94</v>
      </c>
      <c r="D63" s="18">
        <v>3</v>
      </c>
      <c r="E63" s="17" t="s">
        <v>119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64</v>
      </c>
      <c r="C64" s="17" t="s">
        <v>33</v>
      </c>
      <c r="D64" s="18">
        <v>1200</v>
      </c>
      <c r="E64" s="17" t="s">
        <v>112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65</v>
      </c>
      <c r="C65" s="17" t="s">
        <v>33</v>
      </c>
      <c r="D65" s="18">
        <v>200</v>
      </c>
      <c r="E65" s="17" t="s">
        <v>116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34</v>
      </c>
      <c r="C66" s="10"/>
      <c r="D66" s="10"/>
      <c r="E66" s="10"/>
      <c r="F66" s="11"/>
      <c r="G66" s="12">
        <f>SUM(G53:G65)</f>
        <v>3524254.5</v>
      </c>
    </row>
    <row r="67" spans="1:7" ht="12" customHeight="1" x14ac:dyDescent="0.25">
      <c r="A67" s="2"/>
      <c r="B67" s="43"/>
      <c r="C67" s="44"/>
      <c r="D67" s="44"/>
      <c r="E67" s="48"/>
      <c r="F67" s="45"/>
      <c r="G67" s="45"/>
    </row>
    <row r="68" spans="1:7" ht="12" customHeight="1" x14ac:dyDescent="0.25">
      <c r="A68" s="4"/>
      <c r="B68" s="35" t="s">
        <v>35</v>
      </c>
      <c r="C68" s="36"/>
      <c r="D68" s="37"/>
      <c r="E68" s="37"/>
      <c r="F68" s="38"/>
      <c r="G68" s="38"/>
    </row>
    <row r="69" spans="1:7" ht="24" customHeight="1" x14ac:dyDescent="0.25">
      <c r="A69" s="4"/>
      <c r="B69" s="46" t="s">
        <v>36</v>
      </c>
      <c r="C69" s="47" t="s">
        <v>31</v>
      </c>
      <c r="D69" s="47" t="s">
        <v>32</v>
      </c>
      <c r="E69" s="46" t="s">
        <v>18</v>
      </c>
      <c r="F69" s="47" t="s">
        <v>19</v>
      </c>
      <c r="G69" s="46" t="s">
        <v>20</v>
      </c>
    </row>
    <row r="70" spans="1:7" ht="12.75" customHeight="1" x14ac:dyDescent="0.25">
      <c r="A70" s="6"/>
      <c r="B70" s="5" t="s">
        <v>103</v>
      </c>
      <c r="C70" s="17" t="s">
        <v>104</v>
      </c>
      <c r="D70" s="110">
        <v>1</v>
      </c>
      <c r="E70" s="17" t="s">
        <v>109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102</v>
      </c>
      <c r="C71" s="17" t="s">
        <v>104</v>
      </c>
      <c r="D71" s="110">
        <v>1</v>
      </c>
      <c r="E71" s="17" t="s">
        <v>109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66</v>
      </c>
      <c r="C72" s="17" t="s">
        <v>105</v>
      </c>
      <c r="D72" s="110">
        <v>1000</v>
      </c>
      <c r="E72" s="17" t="s">
        <v>110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9" t="s">
        <v>37</v>
      </c>
      <c r="C73" s="50"/>
      <c r="D73" s="104"/>
      <c r="E73" s="104"/>
      <c r="F73" s="104"/>
      <c r="G73" s="105">
        <f>SUM(G70:G72)</f>
        <v>191000</v>
      </c>
    </row>
    <row r="74" spans="1:7" ht="12" customHeight="1" x14ac:dyDescent="0.25">
      <c r="A74" s="2"/>
      <c r="B74" s="51"/>
      <c r="C74" s="51"/>
      <c r="D74" s="51"/>
      <c r="E74" s="51"/>
      <c r="F74" s="52"/>
      <c r="G74" s="52"/>
    </row>
    <row r="75" spans="1:7" ht="12" customHeight="1" x14ac:dyDescent="0.25">
      <c r="A75" s="14"/>
      <c r="B75" s="53" t="s">
        <v>38</v>
      </c>
      <c r="C75" s="54"/>
      <c r="D75" s="54"/>
      <c r="E75" s="54"/>
      <c r="F75" s="54"/>
      <c r="G75" s="55">
        <f>G24+G49+G66+G73</f>
        <v>4401254.9175000004</v>
      </c>
    </row>
    <row r="76" spans="1:7" ht="12" customHeight="1" x14ac:dyDescent="0.25">
      <c r="A76" s="14"/>
      <c r="B76" s="56" t="s">
        <v>39</v>
      </c>
      <c r="C76" s="57"/>
      <c r="D76" s="57"/>
      <c r="E76" s="57"/>
      <c r="F76" s="57"/>
      <c r="G76" s="58">
        <f>G75*0.05</f>
        <v>220062.74587500002</v>
      </c>
    </row>
    <row r="77" spans="1:7" ht="12" customHeight="1" x14ac:dyDescent="0.25">
      <c r="A77" s="14"/>
      <c r="B77" s="59" t="s">
        <v>40</v>
      </c>
      <c r="C77" s="60"/>
      <c r="D77" s="60"/>
      <c r="E77" s="60"/>
      <c r="F77" s="60"/>
      <c r="G77" s="61">
        <f>G76+G75</f>
        <v>4621317.6633750005</v>
      </c>
    </row>
    <row r="78" spans="1:7" ht="12" customHeight="1" x14ac:dyDescent="0.25">
      <c r="A78" s="14"/>
      <c r="B78" s="56" t="s">
        <v>41</v>
      </c>
      <c r="C78" s="57"/>
      <c r="D78" s="57"/>
      <c r="E78" s="57"/>
      <c r="F78" s="57"/>
      <c r="G78" s="58">
        <f>G12</f>
        <v>7000000</v>
      </c>
    </row>
    <row r="79" spans="1:7" ht="12" customHeight="1" x14ac:dyDescent="0.25">
      <c r="A79" s="14"/>
      <c r="B79" s="62" t="s">
        <v>42</v>
      </c>
      <c r="C79" s="63"/>
      <c r="D79" s="63"/>
      <c r="E79" s="63"/>
      <c r="F79" s="63"/>
      <c r="G79" s="106">
        <f>G78-G77</f>
        <v>2378682.3366249995</v>
      </c>
    </row>
    <row r="80" spans="1:7" ht="12" customHeight="1" x14ac:dyDescent="0.25">
      <c r="A80" s="14"/>
      <c r="B80" s="64" t="s">
        <v>73</v>
      </c>
      <c r="C80" s="65"/>
      <c r="D80" s="65"/>
      <c r="E80" s="65"/>
      <c r="F80" s="65"/>
      <c r="G80" s="66"/>
    </row>
    <row r="81" spans="1:7" ht="12.75" customHeight="1" thickBot="1" x14ac:dyDescent="0.3">
      <c r="A81" s="14"/>
      <c r="B81" s="67"/>
      <c r="C81" s="65"/>
      <c r="D81" s="65"/>
      <c r="E81" s="65"/>
      <c r="F81" s="65"/>
      <c r="G81" s="66"/>
    </row>
    <row r="82" spans="1:7" ht="12" customHeight="1" x14ac:dyDescent="0.25">
      <c r="A82" s="14"/>
      <c r="B82" s="68" t="s">
        <v>74</v>
      </c>
      <c r="C82" s="69"/>
      <c r="D82" s="69"/>
      <c r="E82" s="69"/>
      <c r="F82" s="70"/>
      <c r="G82" s="66"/>
    </row>
    <row r="83" spans="1:7" ht="12" customHeight="1" x14ac:dyDescent="0.25">
      <c r="A83" s="14"/>
      <c r="B83" s="71" t="s">
        <v>43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44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45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46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47</v>
      </c>
      <c r="C87" s="72"/>
      <c r="D87" s="72"/>
      <c r="E87" s="72"/>
      <c r="F87" s="73"/>
      <c r="G87" s="66"/>
    </row>
    <row r="88" spans="1:7" ht="12.75" customHeight="1" thickBot="1" x14ac:dyDescent="0.3">
      <c r="A88" s="14"/>
      <c r="B88" s="74" t="s">
        <v>48</v>
      </c>
      <c r="C88" s="75"/>
      <c r="D88" s="75"/>
      <c r="E88" s="75"/>
      <c r="F88" s="76"/>
      <c r="G88" s="66"/>
    </row>
    <row r="89" spans="1:7" ht="12.75" customHeight="1" x14ac:dyDescent="0.25">
      <c r="A89" s="14"/>
      <c r="B89" s="67"/>
      <c r="C89" s="72"/>
      <c r="D89" s="72"/>
      <c r="E89" s="72"/>
      <c r="F89" s="72"/>
      <c r="G89" s="66"/>
    </row>
    <row r="90" spans="1:7" ht="15" customHeight="1" thickBot="1" x14ac:dyDescent="0.3">
      <c r="A90" s="14"/>
      <c r="B90" s="119" t="s">
        <v>49</v>
      </c>
      <c r="C90" s="120"/>
      <c r="D90" s="77"/>
      <c r="E90" s="78"/>
      <c r="F90" s="78"/>
      <c r="G90" s="66"/>
    </row>
    <row r="91" spans="1:7" ht="12" customHeight="1" x14ac:dyDescent="0.25">
      <c r="A91" s="14"/>
      <c r="B91" s="79" t="s">
        <v>36</v>
      </c>
      <c r="C91" s="80" t="s">
        <v>76</v>
      </c>
      <c r="D91" s="81" t="s">
        <v>50</v>
      </c>
      <c r="E91" s="78"/>
      <c r="F91" s="78"/>
      <c r="G91" s="66"/>
    </row>
    <row r="92" spans="1:7" ht="12" customHeight="1" x14ac:dyDescent="0.25">
      <c r="A92" s="14"/>
      <c r="B92" s="82" t="s">
        <v>51</v>
      </c>
      <c r="C92" s="116">
        <f>G24</f>
        <v>200000</v>
      </c>
      <c r="D92" s="83">
        <f>(C92/C98)</f>
        <v>4.3277700121124703E-2</v>
      </c>
      <c r="E92" s="78"/>
      <c r="F92" s="78"/>
      <c r="G92" s="66"/>
    </row>
    <row r="93" spans="1:7" ht="12" customHeight="1" x14ac:dyDescent="0.25">
      <c r="A93" s="14"/>
      <c r="B93" s="82" t="s">
        <v>52</v>
      </c>
      <c r="C93" s="117">
        <v>0</v>
      </c>
      <c r="D93" s="83">
        <v>0</v>
      </c>
      <c r="E93" s="78"/>
      <c r="F93" s="78"/>
      <c r="G93" s="66"/>
    </row>
    <row r="94" spans="1:7" ht="12" customHeight="1" x14ac:dyDescent="0.25">
      <c r="A94" s="14"/>
      <c r="B94" s="82" t="s">
        <v>53</v>
      </c>
      <c r="C94" s="116">
        <f>G49</f>
        <v>486000.41749999998</v>
      </c>
      <c r="D94" s="83">
        <f>(C94/C98)</f>
        <v>0.10516490163653204</v>
      </c>
      <c r="E94" s="78"/>
      <c r="F94" s="78"/>
      <c r="G94" s="66"/>
    </row>
    <row r="95" spans="1:7" ht="12" customHeight="1" x14ac:dyDescent="0.25">
      <c r="A95" s="14"/>
      <c r="B95" s="82" t="s">
        <v>30</v>
      </c>
      <c r="C95" s="116">
        <f>G66</f>
        <v>3524254.5</v>
      </c>
      <c r="D95" s="83">
        <f>(C95/C98)</f>
        <v>0.76260814700762147</v>
      </c>
      <c r="E95" s="78"/>
      <c r="F95" s="78"/>
      <c r="G95" s="66"/>
    </row>
    <row r="96" spans="1:7" ht="12" customHeight="1" x14ac:dyDescent="0.25">
      <c r="A96" s="14"/>
      <c r="B96" s="82" t="s">
        <v>54</v>
      </c>
      <c r="C96" s="118">
        <f>G73</f>
        <v>191000</v>
      </c>
      <c r="D96" s="83">
        <f>(C96/C98)</f>
        <v>4.1330203615674091E-2</v>
      </c>
      <c r="E96" s="84"/>
      <c r="F96" s="84"/>
      <c r="G96" s="66"/>
    </row>
    <row r="97" spans="1:7" ht="12" customHeight="1" x14ac:dyDescent="0.25">
      <c r="A97" s="14"/>
      <c r="B97" s="82" t="s">
        <v>55</v>
      </c>
      <c r="C97" s="118">
        <f>G76</f>
        <v>220062.74587500002</v>
      </c>
      <c r="D97" s="83">
        <f>(C97/C98)</f>
        <v>4.7619047619047616E-2</v>
      </c>
      <c r="E97" s="84"/>
      <c r="F97" s="84"/>
      <c r="G97" s="66"/>
    </row>
    <row r="98" spans="1:7" ht="12.75" customHeight="1" thickBot="1" x14ac:dyDescent="0.3">
      <c r="A98" s="14"/>
      <c r="B98" s="85" t="s">
        <v>56</v>
      </c>
      <c r="C98" s="114">
        <f>SUM(C92:C97)</f>
        <v>4621317.6633750005</v>
      </c>
      <c r="D98" s="86">
        <f>SUM(D92:D97)</f>
        <v>1</v>
      </c>
      <c r="E98" s="84"/>
      <c r="F98" s="84"/>
      <c r="G98" s="66"/>
    </row>
    <row r="99" spans="1:7" ht="12" customHeight="1" x14ac:dyDescent="0.25">
      <c r="A99" s="14"/>
      <c r="B99" s="67"/>
      <c r="C99" s="65"/>
      <c r="D99" s="65"/>
      <c r="E99" s="65"/>
      <c r="F99" s="65"/>
      <c r="G99" s="66"/>
    </row>
    <row r="100" spans="1:7" ht="12.75" customHeight="1" x14ac:dyDescent="0.25">
      <c r="A100" s="14"/>
      <c r="B100" s="21"/>
      <c r="C100" s="65"/>
      <c r="D100" s="65"/>
      <c r="E100" s="65"/>
      <c r="F100" s="65"/>
      <c r="G100" s="66"/>
    </row>
    <row r="101" spans="1:7" ht="12" customHeight="1" thickBot="1" x14ac:dyDescent="0.3">
      <c r="A101" s="13"/>
      <c r="B101" s="87"/>
      <c r="C101" s="88" t="s">
        <v>71</v>
      </c>
      <c r="D101" s="89"/>
      <c r="E101" s="90"/>
      <c r="F101" s="91"/>
      <c r="G101" s="66"/>
    </row>
    <row r="102" spans="1:7" ht="12" customHeight="1" x14ac:dyDescent="0.25">
      <c r="A102" s="14"/>
      <c r="B102" s="92" t="s">
        <v>75</v>
      </c>
      <c r="C102" s="112">
        <v>18</v>
      </c>
      <c r="D102" s="112">
        <v>20</v>
      </c>
      <c r="E102" s="113">
        <v>22</v>
      </c>
      <c r="F102" s="93"/>
      <c r="G102" s="94"/>
    </row>
    <row r="103" spans="1:7" ht="12.75" customHeight="1" thickBot="1" x14ac:dyDescent="0.3">
      <c r="A103" s="14"/>
      <c r="B103" s="85" t="s">
        <v>72</v>
      </c>
      <c r="C103" s="114">
        <f>(G77/C102)</f>
        <v>256739.87018750003</v>
      </c>
      <c r="D103" s="114">
        <f>(G77/D102)</f>
        <v>231065.88316875004</v>
      </c>
      <c r="E103" s="115">
        <f>(G77/E102)</f>
        <v>210059.89378977276</v>
      </c>
      <c r="F103" s="93"/>
      <c r="G103" s="94"/>
    </row>
    <row r="104" spans="1:7" ht="15.6" customHeight="1" x14ac:dyDescent="0.25">
      <c r="A104" s="14"/>
      <c r="B104" s="64" t="s">
        <v>57</v>
      </c>
      <c r="C104" s="72"/>
      <c r="D104" s="72"/>
      <c r="E104" s="72"/>
      <c r="F104" s="72"/>
      <c r="G104" s="72"/>
    </row>
    <row r="105" spans="1:7" ht="11.25" customHeight="1" x14ac:dyDescent="0.25">
      <c r="B105" s="95"/>
      <c r="C105" s="95"/>
      <c r="D105" s="95"/>
      <c r="E105" s="95"/>
      <c r="F105" s="95"/>
      <c r="G105" s="9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 G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2023-04-27T13:25:50Z</dcterms:modified>
</cp:coreProperties>
</file>