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TEMUCO\"/>
    </mc:Choice>
  </mc:AlternateContent>
  <bookViews>
    <workbookView xWindow="0" yWindow="0" windowWidth="15330" windowHeight="5205"/>
  </bookViews>
  <sheets>
    <sheet name="Papa Sem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G41" i="1" l="1"/>
  <c r="G58" i="1"/>
  <c r="G22" i="1" l="1"/>
  <c r="G23" i="1" l="1"/>
  <c r="G21" i="1"/>
  <c r="G48" i="1"/>
  <c r="G73" i="1" l="1"/>
  <c r="G74" i="1"/>
  <c r="G72" i="1"/>
  <c r="G55" i="1" l="1"/>
  <c r="G56" i="1"/>
  <c r="G64" i="1"/>
  <c r="G65" i="1"/>
  <c r="G59" i="1"/>
  <c r="G60" i="1"/>
  <c r="G61" i="1"/>
  <c r="G62" i="1"/>
  <c r="G6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9" i="1"/>
  <c r="G67" i="1" l="1"/>
  <c r="G66" i="1"/>
  <c r="G57" i="1"/>
  <c r="G54" i="1"/>
  <c r="G33" i="1"/>
  <c r="G12" i="1"/>
  <c r="G75" i="1" l="1"/>
  <c r="C98" i="1" s="1"/>
  <c r="G80" i="1"/>
  <c r="G24" i="1" l="1"/>
  <c r="C94" i="1" s="1"/>
  <c r="G68" i="1"/>
  <c r="C97" i="1" s="1"/>
  <c r="G50" i="1"/>
  <c r="C96" i="1" s="1"/>
  <c r="C100" i="1" l="1"/>
  <c r="D97" i="1" s="1"/>
  <c r="G77" i="1"/>
  <c r="G78" i="1" s="1"/>
  <c r="G79" i="1" s="1"/>
  <c r="G81" i="1" s="1"/>
  <c r="D98" i="1" l="1"/>
  <c r="D99" i="1"/>
  <c r="D94" i="1"/>
  <c r="D96" i="1"/>
  <c r="D105" i="1"/>
  <c r="E105" i="1"/>
  <c r="C105" i="1"/>
  <c r="D100" i="1" l="1"/>
</calcChain>
</file>

<file path=xl/sharedStrings.xml><?xml version="1.0" encoding="utf-8"?>
<sst xmlns="http://schemas.openxmlformats.org/spreadsheetml/2006/main" count="206" uniqueCount="125">
  <si>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</si>
  <si>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</si>
  <si>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</si>
  <si>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</si>
  <si>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</si>
  <si>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</si>
  <si>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</si>
  <si>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</si>
  <si>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</si>
  <si>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</si>
  <si>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</si>
  <si>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</si>
  <si>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</si>
  <si>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</si>
  <si>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</si>
  <si>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</si>
  <si>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</si>
  <si>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</si>
  <si>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</si>
  <si>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</si>
  <si>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</si>
  <si>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</si>
  <si>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</si>
  <si>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</si>
  <si>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</si>
  <si>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</si>
  <si>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</si>
  <si>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</si>
  <si>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</si>
  <si>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</si>
  <si>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</si>
  <si>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</si>
  <si>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</si>
  <si>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</si>
  <si>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</si>
  <si>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</si>
  <si>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</si>
  <si>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</si>
  <si>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</si>
  <si>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</si>
  <si>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</si>
  <si>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</si>
  <si>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</si>
  <si>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</si>
  <si>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</si>
  <si>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</si>
  <si>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</si>
  <si>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</si>
  <si>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</si>
  <si>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</si>
  <si>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</si>
  <si>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</si>
  <si>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</si>
  <si>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</si>
  <si>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</si>
  <si>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</si>
  <si>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</si>
  <si>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Centro del país</t>
  </si>
  <si>
    <t>Fertilización en aporca</t>
  </si>
  <si>
    <t>Abril-Mayo</t>
  </si>
  <si>
    <t>Siembra mecanizada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</si>
  <si>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</si>
  <si>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</si>
  <si>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</si>
  <si>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</si>
  <si>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</si>
  <si>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</si>
  <si>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</si>
  <si>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</si>
  <si>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</si>
  <si>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</si>
  <si>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</si>
  <si>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</si>
  <si>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</si>
  <si>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</si>
  <si>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</si>
  <si>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</si>
  <si>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</si>
  <si>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</si>
  <si>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</si>
  <si>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</si>
  <si>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</si>
  <si>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</si>
  <si>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</si>
  <si>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</si>
  <si>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</si>
  <si>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</si>
  <si>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</si>
  <si>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</si>
  <si>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</si>
  <si>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</si>
  <si>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</si>
  <si>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</si>
  <si>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</si>
  <si>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</si>
  <si>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</si>
  <si>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</si>
  <si>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</si>
  <si>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</si>
  <si>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>Mayo-Julio</t>
  </si>
  <si>
    <t xml:space="preserve">u </t>
  </si>
  <si>
    <t>u</t>
  </si>
  <si>
    <t>Diciembre</t>
  </si>
  <si>
    <t>Aplicación Desecante</t>
  </si>
  <si>
    <t>Arado Cincel</t>
  </si>
  <si>
    <t>Cosecha y ensacado</t>
  </si>
  <si>
    <t>Desinfección de semilla</t>
  </si>
  <si>
    <t>1</t>
  </si>
  <si>
    <t>PAPA SEMILLA</t>
  </si>
  <si>
    <t>PATAGONIA INIA, KARU, YAGANA, RODEO, DESIREE ASTERIX</t>
  </si>
  <si>
    <t>35</t>
  </si>
  <si>
    <t>Julio</t>
  </si>
  <si>
    <t>Septiembre-Octubre</t>
  </si>
  <si>
    <t xml:space="preserve">Priori </t>
  </si>
  <si>
    <t>Octubre-Noviembre</t>
  </si>
  <si>
    <t>Noviembre-Diciembre</t>
  </si>
  <si>
    <t>Engeo</t>
  </si>
  <si>
    <t>Diciembre-Marzo</t>
  </si>
  <si>
    <t>Marzo</t>
  </si>
  <si>
    <t>Marzo-Abril</t>
  </si>
  <si>
    <t>Aplicación Insecticida</t>
  </si>
  <si>
    <t xml:space="preserve">MEDIO </t>
  </si>
  <si>
    <t>ARAUCANIA</t>
  </si>
  <si>
    <t>TEMUCO</t>
  </si>
  <si>
    <t>FREIRE - TEMUCO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</si>
</sst>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  <numFmt numFmtId="168" formatCode="#,##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 wrapText="1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vertical="center"/>
    </xf>
    <xf numFmtId="0" fontId="1" fillId="2" borderId="56" xfId="0" applyFont="1" applyFill="1" applyBorder="1" applyAlignment="1"/>
    <xf numFmtId="14" fontId="1" fillId="2" borderId="55" xfId="0" applyNumberFormat="1" applyFont="1" applyFill="1" applyBorder="1" applyAlignment="1"/>
    <xf numFmtId="49" fontId="1" fillId="2" borderId="53" xfId="0" applyNumberFormat="1" applyFont="1" applyFill="1" applyBorder="1" applyAlignment="1">
      <alignment horizontal="left" vertical="center" wrapText="1"/>
    </xf>
    <xf numFmtId="14" fontId="1" fillId="2" borderId="5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wrapText="1"/>
    </xf>
    <xf numFmtId="167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168" fontId="1" fillId="2" borderId="5" xfId="0" applyNumberFormat="1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57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3" fontId="1" fillId="2" borderId="53" xfId="0" applyNumberFormat="1" applyFont="1" applyFill="1" applyBorder="1" applyAlignment="1">
      <alignment horizontal="left" vertical="center" wrapText="1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7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11521</xdr:rowOff>
    </xdr:from>
    <xdr:to>
      <xdr:col>7</xdr:col>
      <xdr:colOff>0</xdr:colOff>
      <xdr:row>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202021"/>
          <a:ext cx="5695951" cy="1312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zoomScaleNormal="100" workbookViewId="0">
      <selection activeCell="I6" sqref="I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0"/>
      <c r="C8" s="90"/>
      <c r="D8" s="2"/>
      <c r="E8" s="3"/>
      <c r="F8" s="3"/>
      <c r="G8" s="90"/>
    </row>
    <row r="9" spans="1:7" ht="12" customHeight="1" x14ac:dyDescent="0.25">
      <c r="A9" s="13"/>
      <c r="B9" s="92" t="s">
        <v>0</v>
      </c>
      <c r="C9" s="111" t="s">
        <v>108</v>
      </c>
      <c r="D9" s="109"/>
      <c r="E9" s="129" t="s">
        <v>66</v>
      </c>
      <c r="F9" s="130"/>
      <c r="G9" s="111" t="s">
        <v>110</v>
      </c>
    </row>
    <row r="10" spans="1:7" ht="40.5" customHeight="1" x14ac:dyDescent="0.25">
      <c r="A10" s="13"/>
      <c r="B10" s="93" t="s">
        <v>1</v>
      </c>
      <c r="C10" s="111" t="s">
        <v>109</v>
      </c>
      <c r="D10" s="109"/>
      <c r="E10" s="127" t="s">
        <v>2</v>
      </c>
      <c r="F10" s="128"/>
      <c r="G10" s="111" t="s">
        <v>59</v>
      </c>
    </row>
    <row r="11" spans="1:7" ht="14.25" customHeight="1" x14ac:dyDescent="0.25">
      <c r="A11" s="13"/>
      <c r="B11" s="93" t="s">
        <v>3</v>
      </c>
      <c r="C11" s="111" t="s">
        <v>121</v>
      </c>
      <c r="D11" s="109"/>
      <c r="E11" s="127" t="s">
        <v>67</v>
      </c>
      <c r="F11" s="128"/>
      <c r="G11" s="124">
        <v>280000</v>
      </c>
    </row>
    <row r="12" spans="1:7" ht="14.25" customHeight="1" x14ac:dyDescent="0.25">
      <c r="A12" s="13"/>
      <c r="B12" s="93" t="s">
        <v>4</v>
      </c>
      <c r="C12" s="111" t="s">
        <v>122</v>
      </c>
      <c r="D12" s="109"/>
      <c r="E12" s="18" t="s">
        <v>5</v>
      </c>
      <c r="F12" s="122"/>
      <c r="G12" s="124">
        <f>G9*G11</f>
        <v>9800000</v>
      </c>
    </row>
    <row r="13" spans="1:7" ht="14.25" customHeight="1" x14ac:dyDescent="0.25">
      <c r="A13" s="13"/>
      <c r="B13" s="93" t="s">
        <v>6</v>
      </c>
      <c r="C13" s="111" t="s">
        <v>123</v>
      </c>
      <c r="D13" s="109"/>
      <c r="E13" s="127" t="s">
        <v>7</v>
      </c>
      <c r="F13" s="128"/>
      <c r="G13" s="111" t="s">
        <v>57</v>
      </c>
    </row>
    <row r="14" spans="1:7" ht="14.25" customHeight="1" x14ac:dyDescent="0.25">
      <c r="A14" s="13"/>
      <c r="B14" s="93" t="s">
        <v>8</v>
      </c>
      <c r="C14" s="111" t="s">
        <v>124</v>
      </c>
      <c r="D14" s="109"/>
      <c r="E14" s="127" t="s">
        <v>9</v>
      </c>
      <c r="F14" s="128"/>
      <c r="G14" s="111" t="s">
        <v>119</v>
      </c>
    </row>
    <row r="15" spans="1:7" ht="14.25" customHeight="1" x14ac:dyDescent="0.25">
      <c r="A15" s="13"/>
      <c r="B15" s="93" t="s">
        <v>10</v>
      </c>
      <c r="C15" s="112">
        <v>44958</v>
      </c>
      <c r="D15" s="109"/>
      <c r="E15" s="131" t="s">
        <v>11</v>
      </c>
      <c r="F15" s="132"/>
      <c r="G15" s="111" t="s">
        <v>68</v>
      </c>
    </row>
    <row r="16" spans="1:7" ht="12" customHeight="1" x14ac:dyDescent="0.25">
      <c r="A16" s="2"/>
      <c r="B16" s="91"/>
      <c r="C16" s="110"/>
      <c r="D16" s="20"/>
      <c r="E16" s="21"/>
      <c r="F16" s="21"/>
      <c r="G16" s="123"/>
    </row>
    <row r="17" spans="1:7" ht="12" customHeight="1" x14ac:dyDescent="0.25">
      <c r="A17" s="6"/>
      <c r="B17" s="133" t="s">
        <v>12</v>
      </c>
      <c r="C17" s="134"/>
      <c r="D17" s="134"/>
      <c r="E17" s="134"/>
      <c r="F17" s="134"/>
      <c r="G17" s="134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13</v>
      </c>
      <c r="C19" s="26"/>
      <c r="D19" s="27"/>
      <c r="E19" s="27"/>
      <c r="F19" s="27"/>
      <c r="G19" s="27"/>
    </row>
    <row r="20" spans="1:7" ht="24" customHeight="1" x14ac:dyDescent="0.25">
      <c r="A20" s="6"/>
      <c r="B20" s="28" t="s">
        <v>14</v>
      </c>
      <c r="C20" s="28" t="s">
        <v>15</v>
      </c>
      <c r="D20" s="28" t="s">
        <v>16</v>
      </c>
      <c r="E20" s="28" t="s">
        <v>17</v>
      </c>
      <c r="F20" s="28" t="s">
        <v>18</v>
      </c>
      <c r="G20" s="28" t="s">
        <v>19</v>
      </c>
    </row>
    <row r="21" spans="1:7" ht="12.75" customHeight="1" x14ac:dyDescent="0.25">
      <c r="A21" s="6"/>
      <c r="B21" s="5" t="s">
        <v>58</v>
      </c>
      <c r="C21" s="16" t="s">
        <v>20</v>
      </c>
      <c r="D21" s="15">
        <v>1</v>
      </c>
      <c r="E21" s="16" t="s">
        <v>115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106</v>
      </c>
      <c r="C22" s="16" t="s">
        <v>20</v>
      </c>
      <c r="D22" s="15" t="s">
        <v>107</v>
      </c>
      <c r="E22" s="16" t="s">
        <v>114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105</v>
      </c>
      <c r="C23" s="16" t="s">
        <v>20</v>
      </c>
      <c r="D23" s="101">
        <v>8</v>
      </c>
      <c r="E23" s="16" t="s">
        <v>119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21</v>
      </c>
      <c r="C24" s="8"/>
      <c r="D24" s="94"/>
      <c r="E24" s="94"/>
      <c r="F24" s="94"/>
      <c r="G24" s="95">
        <f>SUM(G21:G23)</f>
        <v>200000</v>
      </c>
    </row>
    <row r="25" spans="1:7" ht="12" customHeight="1" x14ac:dyDescent="0.25">
      <c r="A25" s="2"/>
      <c r="B25" s="22"/>
      <c r="C25" s="24"/>
      <c r="D25" s="24"/>
      <c r="E25" s="24"/>
      <c r="F25" s="29"/>
      <c r="G25" s="29"/>
    </row>
    <row r="26" spans="1:7" ht="12" customHeight="1" x14ac:dyDescent="0.25">
      <c r="A26" s="4"/>
      <c r="B26" s="30" t="s">
        <v>22</v>
      </c>
      <c r="C26" s="31"/>
      <c r="D26" s="32"/>
      <c r="E26" s="32"/>
      <c r="F26" s="33"/>
      <c r="G26" s="33"/>
    </row>
    <row r="27" spans="1:7" ht="24" customHeight="1" x14ac:dyDescent="0.25">
      <c r="A27" s="4"/>
      <c r="B27" s="34" t="s">
        <v>14</v>
      </c>
      <c r="C27" s="35" t="s">
        <v>15</v>
      </c>
      <c r="D27" s="35" t="s">
        <v>16</v>
      </c>
      <c r="E27" s="34" t="s">
        <v>17</v>
      </c>
      <c r="F27" s="35" t="s">
        <v>18</v>
      </c>
      <c r="G27" s="34" t="s">
        <v>19</v>
      </c>
    </row>
    <row r="28" spans="1:7" ht="12" customHeight="1" x14ac:dyDescent="0.25">
      <c r="A28" s="4"/>
      <c r="B28" s="36"/>
      <c r="C28" s="37"/>
      <c r="D28" s="37"/>
      <c r="E28" s="37"/>
      <c r="F28" s="36"/>
      <c r="G28" s="36"/>
    </row>
    <row r="29" spans="1:7" ht="12" customHeight="1" x14ac:dyDescent="0.25">
      <c r="A29" s="4"/>
      <c r="B29" s="9" t="s">
        <v>23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8"/>
      <c r="C30" s="39"/>
      <c r="D30" s="39"/>
      <c r="E30" s="39"/>
      <c r="F30" s="40"/>
      <c r="G30" s="40"/>
    </row>
    <row r="31" spans="1:7" ht="12" customHeight="1" x14ac:dyDescent="0.25">
      <c r="A31" s="4"/>
      <c r="B31" s="30" t="s">
        <v>24</v>
      </c>
      <c r="C31" s="31"/>
      <c r="D31" s="32"/>
      <c r="E31" s="32"/>
      <c r="F31" s="33"/>
      <c r="G31" s="33"/>
    </row>
    <row r="32" spans="1:7" ht="24" customHeight="1" x14ac:dyDescent="0.25">
      <c r="A32" s="4"/>
      <c r="B32" s="41" t="s">
        <v>14</v>
      </c>
      <c r="C32" s="41" t="s">
        <v>15</v>
      </c>
      <c r="D32" s="41" t="s">
        <v>16</v>
      </c>
      <c r="E32" s="41" t="s">
        <v>17</v>
      </c>
      <c r="F32" s="42" t="s">
        <v>18</v>
      </c>
      <c r="G32" s="41" t="s">
        <v>19</v>
      </c>
    </row>
    <row r="33" spans="1:7" ht="12.75" customHeight="1" x14ac:dyDescent="0.25">
      <c r="A33" s="6"/>
      <c r="B33" s="5" t="s">
        <v>75</v>
      </c>
      <c r="C33" s="113" t="s">
        <v>25</v>
      </c>
      <c r="D33" s="114">
        <v>3.125E-2</v>
      </c>
      <c r="E33" s="15" t="s">
        <v>112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76</v>
      </c>
      <c r="C34" s="113" t="s">
        <v>25</v>
      </c>
      <c r="D34" s="114">
        <v>6.25E-2</v>
      </c>
      <c r="E34" s="15" t="s">
        <v>112</v>
      </c>
      <c r="F34" s="17">
        <v>432000</v>
      </c>
      <c r="G34" s="17">
        <f t="shared" ref="G34:G49" si="1">D34*F34</f>
        <v>27000</v>
      </c>
    </row>
    <row r="35" spans="1:7" ht="12.75" customHeight="1" x14ac:dyDescent="0.25">
      <c r="A35" s="6"/>
      <c r="B35" s="5" t="s">
        <v>77</v>
      </c>
      <c r="C35" s="113" t="s">
        <v>25</v>
      </c>
      <c r="D35" s="114">
        <v>6.25E-2</v>
      </c>
      <c r="E35" s="15" t="s">
        <v>112</v>
      </c>
      <c r="F35" s="17">
        <v>432000</v>
      </c>
      <c r="G35" s="17">
        <f t="shared" si="1"/>
        <v>27000</v>
      </c>
    </row>
    <row r="36" spans="1:7" ht="12.75" customHeight="1" x14ac:dyDescent="0.25">
      <c r="A36" s="6"/>
      <c r="B36" s="5" t="s">
        <v>104</v>
      </c>
      <c r="C36" s="113" t="s">
        <v>25</v>
      </c>
      <c r="D36" s="114">
        <v>0.125</v>
      </c>
      <c r="E36" s="15" t="s">
        <v>112</v>
      </c>
      <c r="F36" s="17">
        <v>240000</v>
      </c>
      <c r="G36" s="17">
        <f t="shared" si="1"/>
        <v>30000</v>
      </c>
    </row>
    <row r="37" spans="1:7" ht="12.75" customHeight="1" x14ac:dyDescent="0.25">
      <c r="A37" s="6"/>
      <c r="B37" s="5" t="s">
        <v>78</v>
      </c>
      <c r="C37" s="113" t="s">
        <v>25</v>
      </c>
      <c r="D37" s="114">
        <v>6.25E-2</v>
      </c>
      <c r="E37" s="15" t="s">
        <v>112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60</v>
      </c>
      <c r="C38" s="113" t="s">
        <v>25</v>
      </c>
      <c r="D38" s="114">
        <v>0.5</v>
      </c>
      <c r="E38" s="15" t="s">
        <v>114</v>
      </c>
      <c r="F38" s="17">
        <v>220000</v>
      </c>
      <c r="G38" s="17">
        <f t="shared" si="1"/>
        <v>110000</v>
      </c>
    </row>
    <row r="39" spans="1:7" ht="12.75" customHeight="1" x14ac:dyDescent="0.25">
      <c r="A39" s="6"/>
      <c r="B39" s="5" t="s">
        <v>79</v>
      </c>
      <c r="C39" s="113" t="s">
        <v>25</v>
      </c>
      <c r="D39" s="114">
        <v>4.1667999999999997E-2</v>
      </c>
      <c r="E39" s="15" t="s">
        <v>115</v>
      </c>
      <c r="F39" s="17">
        <v>360000</v>
      </c>
      <c r="G39" s="17">
        <f t="shared" si="1"/>
        <v>15000.48</v>
      </c>
    </row>
    <row r="40" spans="1:7" ht="12.75" customHeight="1" x14ac:dyDescent="0.25">
      <c r="A40" s="6"/>
      <c r="B40" s="5" t="s">
        <v>61</v>
      </c>
      <c r="C40" s="113" t="s">
        <v>25</v>
      </c>
      <c r="D40" s="114">
        <v>0.1875</v>
      </c>
      <c r="E40" s="15" t="s">
        <v>115</v>
      </c>
      <c r="F40" s="17">
        <v>213333</v>
      </c>
      <c r="G40" s="17">
        <f t="shared" si="1"/>
        <v>39999.9375</v>
      </c>
    </row>
    <row r="41" spans="1:7" ht="12.75" customHeight="1" x14ac:dyDescent="0.25">
      <c r="A41" s="6"/>
      <c r="B41" s="5" t="s">
        <v>120</v>
      </c>
      <c r="C41" s="113" t="s">
        <v>25</v>
      </c>
      <c r="D41" s="114">
        <v>6.25E-2</v>
      </c>
      <c r="E41" s="15" t="s">
        <v>117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80</v>
      </c>
      <c r="C42" s="113" t="s">
        <v>25</v>
      </c>
      <c r="D42" s="114">
        <v>6.25E-2</v>
      </c>
      <c r="E42" s="15" t="s">
        <v>102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81</v>
      </c>
      <c r="C43" s="113" t="s">
        <v>25</v>
      </c>
      <c r="D43" s="114">
        <v>6.25E-2</v>
      </c>
      <c r="E43" s="15" t="s">
        <v>117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82</v>
      </c>
      <c r="C44" s="113" t="s">
        <v>25</v>
      </c>
      <c r="D44" s="114">
        <v>6.25E-2</v>
      </c>
      <c r="E44" s="15" t="s">
        <v>117</v>
      </c>
      <c r="F44" s="17">
        <v>240000</v>
      </c>
      <c r="G44" s="17">
        <f t="shared" si="1"/>
        <v>15000</v>
      </c>
    </row>
    <row r="45" spans="1:7" ht="12.75" customHeight="1" x14ac:dyDescent="0.25">
      <c r="A45" s="6"/>
      <c r="B45" s="5" t="s">
        <v>83</v>
      </c>
      <c r="C45" s="113" t="s">
        <v>25</v>
      </c>
      <c r="D45" s="114">
        <v>6.25E-2</v>
      </c>
      <c r="E45" s="15" t="s">
        <v>117</v>
      </c>
      <c r="F45" s="17">
        <v>240000</v>
      </c>
      <c r="G45" s="17">
        <f t="shared" si="1"/>
        <v>15000</v>
      </c>
    </row>
    <row r="46" spans="1:7" ht="12.75" customHeight="1" x14ac:dyDescent="0.25">
      <c r="A46" s="6"/>
      <c r="B46" s="5" t="s">
        <v>84</v>
      </c>
      <c r="C46" s="113" t="s">
        <v>25</v>
      </c>
      <c r="D46" s="114">
        <v>6.25E-2</v>
      </c>
      <c r="E46" s="15" t="s">
        <v>117</v>
      </c>
      <c r="F46" s="17">
        <v>240000</v>
      </c>
      <c r="G46" s="17">
        <f t="shared" si="1"/>
        <v>15000</v>
      </c>
    </row>
    <row r="47" spans="1:7" ht="12.75" customHeight="1" x14ac:dyDescent="0.25">
      <c r="A47" s="6"/>
      <c r="B47" s="5" t="s">
        <v>85</v>
      </c>
      <c r="C47" s="113" t="s">
        <v>25</v>
      </c>
      <c r="D47" s="114">
        <v>6.25E-2</v>
      </c>
      <c r="E47" s="15" t="s">
        <v>117</v>
      </c>
      <c r="F47" s="17">
        <v>240000</v>
      </c>
      <c r="G47" s="17">
        <f t="shared" si="1"/>
        <v>15000</v>
      </c>
    </row>
    <row r="48" spans="1:7" ht="12.75" customHeight="1" x14ac:dyDescent="0.25">
      <c r="A48" s="6"/>
      <c r="B48" s="5" t="s">
        <v>103</v>
      </c>
      <c r="C48" s="113" t="s">
        <v>25</v>
      </c>
      <c r="D48" s="114">
        <v>6.25E-2</v>
      </c>
      <c r="E48" s="15" t="s">
        <v>118</v>
      </c>
      <c r="F48" s="17">
        <v>240000</v>
      </c>
      <c r="G48" s="17">
        <f t="shared" si="1"/>
        <v>15000</v>
      </c>
    </row>
    <row r="49" spans="1:11" ht="12.75" customHeight="1" x14ac:dyDescent="0.25">
      <c r="A49" s="6"/>
      <c r="B49" s="5" t="s">
        <v>62</v>
      </c>
      <c r="C49" s="113" t="s">
        <v>25</v>
      </c>
      <c r="D49" s="114">
        <v>0.375</v>
      </c>
      <c r="E49" s="15" t="s">
        <v>119</v>
      </c>
      <c r="F49" s="17">
        <v>240000</v>
      </c>
      <c r="G49" s="17">
        <f t="shared" si="1"/>
        <v>90000</v>
      </c>
    </row>
    <row r="50" spans="1:11" ht="12.75" customHeight="1" x14ac:dyDescent="0.25">
      <c r="A50" s="4"/>
      <c r="B50" s="9" t="s">
        <v>27</v>
      </c>
      <c r="C50" s="10"/>
      <c r="D50" s="99"/>
      <c r="E50" s="99"/>
      <c r="F50" s="99"/>
      <c r="G50" s="100">
        <f>SUM(G33:G49)</f>
        <v>501000.41749999998</v>
      </c>
    </row>
    <row r="51" spans="1:11" ht="12" customHeight="1" x14ac:dyDescent="0.25">
      <c r="A51" s="2"/>
      <c r="B51" s="38"/>
      <c r="C51" s="39"/>
      <c r="D51" s="39"/>
      <c r="E51" s="39"/>
      <c r="F51" s="40"/>
      <c r="G51" s="40"/>
    </row>
    <row r="52" spans="1:11" ht="12" customHeight="1" x14ac:dyDescent="0.25">
      <c r="A52" s="4"/>
      <c r="B52" s="30" t="s">
        <v>28</v>
      </c>
      <c r="C52" s="31"/>
      <c r="D52" s="32"/>
      <c r="E52" s="32"/>
      <c r="F52" s="33"/>
      <c r="G52" s="33"/>
    </row>
    <row r="53" spans="1:11" ht="24" customHeight="1" x14ac:dyDescent="0.25">
      <c r="A53" s="4"/>
      <c r="B53" s="42" t="s">
        <v>29</v>
      </c>
      <c r="C53" s="42" t="s">
        <v>30</v>
      </c>
      <c r="D53" s="42" t="s">
        <v>31</v>
      </c>
      <c r="E53" s="42" t="s">
        <v>17</v>
      </c>
      <c r="F53" s="42" t="s">
        <v>18</v>
      </c>
      <c r="G53" s="42" t="s">
        <v>19</v>
      </c>
      <c r="K53" s="14"/>
    </row>
    <row r="54" spans="1:11" ht="12.75" customHeight="1" x14ac:dyDescent="0.25">
      <c r="A54" s="6"/>
      <c r="B54" s="5" t="s">
        <v>86</v>
      </c>
      <c r="C54" s="113" t="s">
        <v>32</v>
      </c>
      <c r="D54" s="115">
        <v>2600</v>
      </c>
      <c r="E54" s="15" t="s">
        <v>111</v>
      </c>
      <c r="F54" s="17">
        <v>600</v>
      </c>
      <c r="G54" s="17">
        <f t="shared" ref="G54:G55" si="2">D54*F54</f>
        <v>1560000</v>
      </c>
      <c r="K54" s="14"/>
    </row>
    <row r="55" spans="1:11" ht="12.75" customHeight="1" x14ac:dyDescent="0.25">
      <c r="A55" s="6"/>
      <c r="B55" s="5" t="s">
        <v>87</v>
      </c>
      <c r="C55" s="113" t="s">
        <v>89</v>
      </c>
      <c r="D55" s="115">
        <v>3</v>
      </c>
      <c r="E55" s="15" t="s">
        <v>112</v>
      </c>
      <c r="F55" s="17">
        <v>10997</v>
      </c>
      <c r="G55" s="17">
        <f t="shared" si="2"/>
        <v>32991</v>
      </c>
      <c r="K55" s="14"/>
    </row>
    <row r="56" spans="1:11" ht="12.75" customHeight="1" x14ac:dyDescent="0.25">
      <c r="A56" s="6"/>
      <c r="B56" s="5" t="s">
        <v>113</v>
      </c>
      <c r="C56" s="113" t="s">
        <v>89</v>
      </c>
      <c r="D56" s="115">
        <v>3</v>
      </c>
      <c r="E56" s="15" t="s">
        <v>114</v>
      </c>
      <c r="F56" s="17">
        <v>17000</v>
      </c>
      <c r="G56" s="17">
        <f t="shared" ref="G56" si="3">D56*F56</f>
        <v>51000</v>
      </c>
      <c r="K56" s="14"/>
    </row>
    <row r="57" spans="1:11" ht="12.75" customHeight="1" x14ac:dyDescent="0.25">
      <c r="A57" s="6"/>
      <c r="B57" s="5" t="s">
        <v>88</v>
      </c>
      <c r="C57" s="113" t="s">
        <v>89</v>
      </c>
      <c r="D57" s="115">
        <v>1</v>
      </c>
      <c r="E57" s="15" t="s">
        <v>115</v>
      </c>
      <c r="F57" s="17">
        <v>37275</v>
      </c>
      <c r="G57" s="17">
        <f t="shared" ref="G57:G64" si="4">D57*F57</f>
        <v>37275</v>
      </c>
    </row>
    <row r="58" spans="1:11" ht="12.75" customHeight="1" x14ac:dyDescent="0.25">
      <c r="A58" s="6"/>
      <c r="B58" s="5" t="s">
        <v>116</v>
      </c>
      <c r="C58" s="113" t="s">
        <v>89</v>
      </c>
      <c r="D58" s="116">
        <v>0.15</v>
      </c>
      <c r="E58" s="15" t="s">
        <v>117</v>
      </c>
      <c r="F58" s="17">
        <v>12000</v>
      </c>
      <c r="G58" s="17">
        <f t="shared" si="4"/>
        <v>1800</v>
      </c>
    </row>
    <row r="59" spans="1:11" ht="12.75" customHeight="1" x14ac:dyDescent="0.25">
      <c r="A59" s="6"/>
      <c r="B59" s="5" t="s">
        <v>90</v>
      </c>
      <c r="C59" s="113" t="s">
        <v>89</v>
      </c>
      <c r="D59" s="115">
        <v>1</v>
      </c>
      <c r="E59" s="15" t="s">
        <v>102</v>
      </c>
      <c r="F59" s="17">
        <v>15000</v>
      </c>
      <c r="G59" s="17">
        <f t="shared" si="4"/>
        <v>15000</v>
      </c>
    </row>
    <row r="60" spans="1:11" ht="12.75" customHeight="1" x14ac:dyDescent="0.25">
      <c r="A60" s="6"/>
      <c r="B60" s="5" t="s">
        <v>91</v>
      </c>
      <c r="C60" s="113" t="s">
        <v>32</v>
      </c>
      <c r="D60" s="115">
        <v>2</v>
      </c>
      <c r="E60" s="15" t="s">
        <v>117</v>
      </c>
      <c r="F60" s="17">
        <v>18000</v>
      </c>
      <c r="G60" s="17">
        <f t="shared" si="4"/>
        <v>36000</v>
      </c>
    </row>
    <row r="61" spans="1:11" ht="12.75" customHeight="1" x14ac:dyDescent="0.25">
      <c r="A61" s="6"/>
      <c r="B61" s="5" t="s">
        <v>92</v>
      </c>
      <c r="C61" s="113" t="s">
        <v>32</v>
      </c>
      <c r="D61" s="115">
        <v>2</v>
      </c>
      <c r="E61" s="15" t="s">
        <v>117</v>
      </c>
      <c r="F61" s="17">
        <v>33320</v>
      </c>
      <c r="G61" s="17">
        <f t="shared" si="4"/>
        <v>66640</v>
      </c>
    </row>
    <row r="62" spans="1:11" ht="12.75" customHeight="1" x14ac:dyDescent="0.25">
      <c r="A62" s="6"/>
      <c r="B62" s="5" t="s">
        <v>93</v>
      </c>
      <c r="C62" s="113" t="s">
        <v>89</v>
      </c>
      <c r="D62" s="117">
        <v>0.5</v>
      </c>
      <c r="E62" s="15" t="s">
        <v>117</v>
      </c>
      <c r="F62" s="17">
        <v>126780</v>
      </c>
      <c r="G62" s="17">
        <f t="shared" si="4"/>
        <v>63390</v>
      </c>
    </row>
    <row r="63" spans="1:11" ht="12.75" customHeight="1" x14ac:dyDescent="0.25">
      <c r="A63" s="6"/>
      <c r="B63" s="5" t="s">
        <v>94</v>
      </c>
      <c r="C63" s="113" t="s">
        <v>89</v>
      </c>
      <c r="D63" s="117">
        <v>0.5</v>
      </c>
      <c r="E63" s="15" t="s">
        <v>117</v>
      </c>
      <c r="F63" s="17">
        <v>184609</v>
      </c>
      <c r="G63" s="17">
        <f t="shared" si="4"/>
        <v>92304.5</v>
      </c>
    </row>
    <row r="64" spans="1:11" ht="12.75" customHeight="1" x14ac:dyDescent="0.25">
      <c r="A64" s="6"/>
      <c r="B64" s="5" t="s">
        <v>96</v>
      </c>
      <c r="C64" s="113" t="s">
        <v>32</v>
      </c>
      <c r="D64" s="115">
        <v>2</v>
      </c>
      <c r="E64" s="15" t="s">
        <v>117</v>
      </c>
      <c r="F64" s="17">
        <v>23540</v>
      </c>
      <c r="G64" s="17">
        <f t="shared" si="4"/>
        <v>47080</v>
      </c>
    </row>
    <row r="65" spans="1:7" ht="12.75" customHeight="1" x14ac:dyDescent="0.25">
      <c r="A65" s="6"/>
      <c r="B65" s="5" t="s">
        <v>95</v>
      </c>
      <c r="C65" s="113" t="s">
        <v>89</v>
      </c>
      <c r="D65" s="115">
        <v>3</v>
      </c>
      <c r="E65" s="15" t="s">
        <v>118</v>
      </c>
      <c r="F65" s="17">
        <v>8400</v>
      </c>
      <c r="G65" s="17">
        <f t="shared" ref="G65" si="5">D65*F65</f>
        <v>25200</v>
      </c>
    </row>
    <row r="66" spans="1:7" ht="12.75" customHeight="1" x14ac:dyDescent="0.25">
      <c r="A66" s="6"/>
      <c r="B66" s="5" t="s">
        <v>63</v>
      </c>
      <c r="C66" s="113" t="s">
        <v>32</v>
      </c>
      <c r="D66" s="115">
        <v>1200</v>
      </c>
      <c r="E66" s="15" t="s">
        <v>114</v>
      </c>
      <c r="F66" s="17">
        <v>1036</v>
      </c>
      <c r="G66" s="17">
        <f>D66*F66</f>
        <v>1243200</v>
      </c>
    </row>
    <row r="67" spans="1:7" ht="12.75" customHeight="1" x14ac:dyDescent="0.25">
      <c r="A67" s="6"/>
      <c r="B67" s="5" t="s">
        <v>64</v>
      </c>
      <c r="C67" s="113" t="s">
        <v>32</v>
      </c>
      <c r="D67" s="115">
        <v>200</v>
      </c>
      <c r="E67" s="15" t="s">
        <v>115</v>
      </c>
      <c r="F67" s="17">
        <v>960</v>
      </c>
      <c r="G67" s="17">
        <f>D67*F67</f>
        <v>192000</v>
      </c>
    </row>
    <row r="68" spans="1:7" ht="13.5" customHeight="1" x14ac:dyDescent="0.25">
      <c r="A68" s="4"/>
      <c r="B68" s="9" t="s">
        <v>33</v>
      </c>
      <c r="C68" s="10"/>
      <c r="D68" s="10"/>
      <c r="E68" s="99"/>
      <c r="F68" s="99"/>
      <c r="G68" s="100">
        <f>SUM(G54:G67)</f>
        <v>3463880.5</v>
      </c>
    </row>
    <row r="69" spans="1:7" ht="12" customHeight="1" x14ac:dyDescent="0.25">
      <c r="A69" s="2"/>
      <c r="B69" s="38"/>
      <c r="C69" s="39"/>
      <c r="D69" s="39"/>
      <c r="E69" s="118"/>
      <c r="F69" s="119"/>
      <c r="G69" s="119"/>
    </row>
    <row r="70" spans="1:7" ht="12" customHeight="1" x14ac:dyDescent="0.25">
      <c r="A70" s="4"/>
      <c r="B70" s="30" t="s">
        <v>34</v>
      </c>
      <c r="C70" s="31"/>
      <c r="D70" s="32"/>
      <c r="E70" s="32"/>
      <c r="F70" s="33"/>
      <c r="G70" s="33"/>
    </row>
    <row r="71" spans="1:7" ht="24" customHeight="1" x14ac:dyDescent="0.25">
      <c r="A71" s="4"/>
      <c r="B71" s="41" t="s">
        <v>35</v>
      </c>
      <c r="C71" s="42" t="s">
        <v>30</v>
      </c>
      <c r="D71" s="42" t="s">
        <v>31</v>
      </c>
      <c r="E71" s="41" t="s">
        <v>17</v>
      </c>
      <c r="F71" s="42" t="s">
        <v>18</v>
      </c>
      <c r="G71" s="41" t="s">
        <v>19</v>
      </c>
    </row>
    <row r="72" spans="1:7" ht="12.75" customHeight="1" x14ac:dyDescent="0.25">
      <c r="A72" s="6"/>
      <c r="B72" s="5" t="s">
        <v>98</v>
      </c>
      <c r="C72" s="16" t="s">
        <v>100</v>
      </c>
      <c r="D72" s="120">
        <v>1</v>
      </c>
      <c r="E72" s="15" t="s">
        <v>99</v>
      </c>
      <c r="F72" s="17">
        <v>48000</v>
      </c>
      <c r="G72" s="17">
        <f>D72*F72</f>
        <v>48000</v>
      </c>
    </row>
    <row r="73" spans="1:7" ht="12.75" customHeight="1" x14ac:dyDescent="0.25">
      <c r="A73" s="6"/>
      <c r="B73" s="5" t="s">
        <v>97</v>
      </c>
      <c r="C73" s="16" t="s">
        <v>100</v>
      </c>
      <c r="D73" s="120">
        <v>1</v>
      </c>
      <c r="E73" s="15" t="s">
        <v>26</v>
      </c>
      <c r="F73" s="17">
        <v>33000</v>
      </c>
      <c r="G73" s="17">
        <f t="shared" ref="G73:G74" si="6">D73*F73</f>
        <v>33000</v>
      </c>
    </row>
    <row r="74" spans="1:7" ht="12.75" customHeight="1" x14ac:dyDescent="0.25">
      <c r="A74" s="6"/>
      <c r="B74" s="5" t="s">
        <v>65</v>
      </c>
      <c r="C74" s="16" t="s">
        <v>101</v>
      </c>
      <c r="D74" s="121">
        <v>1000</v>
      </c>
      <c r="E74" s="15" t="s">
        <v>119</v>
      </c>
      <c r="F74" s="17">
        <v>110</v>
      </c>
      <c r="G74" s="17">
        <f t="shared" si="6"/>
        <v>110000</v>
      </c>
    </row>
    <row r="75" spans="1:7" ht="13.5" customHeight="1" x14ac:dyDescent="0.25">
      <c r="A75" s="4"/>
      <c r="B75" s="43" t="s">
        <v>36</v>
      </c>
      <c r="C75" s="44"/>
      <c r="D75" s="96"/>
      <c r="E75" s="96"/>
      <c r="F75" s="96"/>
      <c r="G75" s="97">
        <f>SUM(G72:G74)</f>
        <v>191000</v>
      </c>
    </row>
    <row r="76" spans="1:7" ht="12" customHeight="1" x14ac:dyDescent="0.25">
      <c r="A76" s="2"/>
      <c r="B76" s="45"/>
      <c r="C76" s="45"/>
      <c r="D76" s="45"/>
      <c r="E76" s="45"/>
      <c r="F76" s="46"/>
      <c r="G76" s="46"/>
    </row>
    <row r="77" spans="1:7" ht="12" customHeight="1" x14ac:dyDescent="0.25">
      <c r="A77" s="13"/>
      <c r="B77" s="47" t="s">
        <v>37</v>
      </c>
      <c r="C77" s="48"/>
      <c r="D77" s="48"/>
      <c r="E77" s="48"/>
      <c r="F77" s="48"/>
      <c r="G77" s="49">
        <f>G24+G50+G68+G75</f>
        <v>4355880.9175000004</v>
      </c>
    </row>
    <row r="78" spans="1:7" ht="12" customHeight="1" x14ac:dyDescent="0.25">
      <c r="A78" s="13"/>
      <c r="B78" s="50" t="s">
        <v>38</v>
      </c>
      <c r="C78" s="51"/>
      <c r="D78" s="51"/>
      <c r="E78" s="51"/>
      <c r="F78" s="51"/>
      <c r="G78" s="52">
        <f>G77*0.05</f>
        <v>217794.04587500004</v>
      </c>
    </row>
    <row r="79" spans="1:7" ht="12" customHeight="1" x14ac:dyDescent="0.25">
      <c r="A79" s="13"/>
      <c r="B79" s="53" t="s">
        <v>39</v>
      </c>
      <c r="C79" s="54"/>
      <c r="D79" s="54"/>
      <c r="E79" s="54"/>
      <c r="F79" s="54"/>
      <c r="G79" s="55">
        <f>G78+G77</f>
        <v>4573674.9633750003</v>
      </c>
    </row>
    <row r="80" spans="1:7" ht="12" customHeight="1" x14ac:dyDescent="0.25">
      <c r="A80" s="13"/>
      <c r="B80" s="50" t="s">
        <v>40</v>
      </c>
      <c r="C80" s="51"/>
      <c r="D80" s="51"/>
      <c r="E80" s="51"/>
      <c r="F80" s="51"/>
      <c r="G80" s="52">
        <f>G12</f>
        <v>9800000</v>
      </c>
    </row>
    <row r="81" spans="1:7" ht="12" customHeight="1" x14ac:dyDescent="0.25">
      <c r="A81" s="13"/>
      <c r="B81" s="56" t="s">
        <v>41</v>
      </c>
      <c r="C81" s="57"/>
      <c r="D81" s="57"/>
      <c r="E81" s="57"/>
      <c r="F81" s="57"/>
      <c r="G81" s="98">
        <f>G80-G79</f>
        <v>5226325.0366249997</v>
      </c>
    </row>
    <row r="82" spans="1:7" ht="12" customHeight="1" x14ac:dyDescent="0.25">
      <c r="A82" s="13"/>
      <c r="B82" s="58" t="s">
        <v>71</v>
      </c>
      <c r="C82" s="59"/>
      <c r="D82" s="59"/>
      <c r="E82" s="59"/>
      <c r="F82" s="59"/>
      <c r="G82" s="60"/>
    </row>
    <row r="83" spans="1:7" ht="12.75" customHeight="1" thickBot="1" x14ac:dyDescent="0.3">
      <c r="A83" s="13"/>
      <c r="B83" s="61"/>
      <c r="C83" s="59"/>
      <c r="D83" s="59"/>
      <c r="E83" s="59"/>
      <c r="F83" s="59"/>
      <c r="G83" s="60"/>
    </row>
    <row r="84" spans="1:7" ht="12" customHeight="1" x14ac:dyDescent="0.25">
      <c r="A84" s="13"/>
      <c r="B84" s="62" t="s">
        <v>72</v>
      </c>
      <c r="C84" s="63"/>
      <c r="D84" s="63"/>
      <c r="E84" s="63"/>
      <c r="F84" s="64"/>
      <c r="G84" s="60"/>
    </row>
    <row r="85" spans="1:7" ht="12" customHeight="1" x14ac:dyDescent="0.25">
      <c r="A85" s="13"/>
      <c r="B85" s="65" t="s">
        <v>42</v>
      </c>
      <c r="C85" s="66"/>
      <c r="D85" s="66"/>
      <c r="E85" s="66"/>
      <c r="F85" s="67"/>
      <c r="G85" s="60"/>
    </row>
    <row r="86" spans="1:7" ht="12" customHeight="1" x14ac:dyDescent="0.25">
      <c r="A86" s="13"/>
      <c r="B86" s="65" t="s">
        <v>43</v>
      </c>
      <c r="C86" s="66"/>
      <c r="D86" s="66"/>
      <c r="E86" s="66"/>
      <c r="F86" s="67"/>
      <c r="G86" s="60"/>
    </row>
    <row r="87" spans="1:7" ht="12" customHeight="1" x14ac:dyDescent="0.25">
      <c r="A87" s="13"/>
      <c r="B87" s="65" t="s">
        <v>44</v>
      </c>
      <c r="C87" s="66"/>
      <c r="D87" s="66"/>
      <c r="E87" s="66"/>
      <c r="F87" s="67"/>
      <c r="G87" s="60"/>
    </row>
    <row r="88" spans="1:7" ht="12" customHeight="1" x14ac:dyDescent="0.25">
      <c r="A88" s="13"/>
      <c r="B88" s="65" t="s">
        <v>45</v>
      </c>
      <c r="C88" s="66"/>
      <c r="D88" s="66"/>
      <c r="E88" s="66"/>
      <c r="F88" s="67"/>
      <c r="G88" s="60"/>
    </row>
    <row r="89" spans="1:7" ht="12" customHeight="1" x14ac:dyDescent="0.25">
      <c r="A89" s="13"/>
      <c r="B89" s="65" t="s">
        <v>46</v>
      </c>
      <c r="C89" s="66"/>
      <c r="D89" s="66"/>
      <c r="E89" s="66"/>
      <c r="F89" s="67"/>
      <c r="G89" s="60"/>
    </row>
    <row r="90" spans="1:7" ht="12.75" customHeight="1" thickBot="1" x14ac:dyDescent="0.3">
      <c r="A90" s="13"/>
      <c r="B90" s="68" t="s">
        <v>47</v>
      </c>
      <c r="C90" s="69"/>
      <c r="D90" s="69"/>
      <c r="E90" s="69"/>
      <c r="F90" s="70"/>
      <c r="G90" s="60"/>
    </row>
    <row r="91" spans="1:7" ht="12.75" customHeight="1" x14ac:dyDescent="0.25">
      <c r="A91" s="13"/>
      <c r="B91" s="61"/>
      <c r="C91" s="66"/>
      <c r="D91" s="66"/>
      <c r="E91" s="66"/>
      <c r="F91" s="66"/>
      <c r="G91" s="60"/>
    </row>
    <row r="92" spans="1:7" ht="15" customHeight="1" thickBot="1" x14ac:dyDescent="0.3">
      <c r="A92" s="13"/>
      <c r="B92" s="125" t="s">
        <v>48</v>
      </c>
      <c r="C92" s="126"/>
      <c r="D92" s="71"/>
      <c r="E92" s="72"/>
      <c r="F92" s="72"/>
      <c r="G92" s="60"/>
    </row>
    <row r="93" spans="1:7" ht="12" customHeight="1" x14ac:dyDescent="0.25">
      <c r="A93" s="13"/>
      <c r="B93" s="73" t="s">
        <v>35</v>
      </c>
      <c r="C93" s="74" t="s">
        <v>74</v>
      </c>
      <c r="D93" s="75" t="s">
        <v>49</v>
      </c>
      <c r="E93" s="72"/>
      <c r="F93" s="72"/>
      <c r="G93" s="60"/>
    </row>
    <row r="94" spans="1:7" ht="12" customHeight="1" x14ac:dyDescent="0.25">
      <c r="A94" s="13"/>
      <c r="B94" s="76" t="s">
        <v>50</v>
      </c>
      <c r="C94" s="106">
        <f>G24</f>
        <v>200000</v>
      </c>
      <c r="D94" s="77">
        <f>(C94/C100)</f>
        <v>4.3728511886296409E-2</v>
      </c>
      <c r="E94" s="72"/>
      <c r="F94" s="72"/>
      <c r="G94" s="60"/>
    </row>
    <row r="95" spans="1:7" ht="12" customHeight="1" x14ac:dyDescent="0.25">
      <c r="A95" s="13"/>
      <c r="B95" s="76" t="s">
        <v>51</v>
      </c>
      <c r="C95" s="107">
        <v>0</v>
      </c>
      <c r="D95" s="77">
        <v>0</v>
      </c>
      <c r="E95" s="72"/>
      <c r="F95" s="72"/>
      <c r="G95" s="60"/>
    </row>
    <row r="96" spans="1:7" ht="12" customHeight="1" x14ac:dyDescent="0.25">
      <c r="A96" s="13"/>
      <c r="B96" s="76" t="s">
        <v>52</v>
      </c>
      <c r="C96" s="106">
        <f>G50</f>
        <v>501000.41749999998</v>
      </c>
      <c r="D96" s="77">
        <f>(C96/C100)</f>
        <v>0.10954001355844106</v>
      </c>
      <c r="E96" s="72"/>
      <c r="F96" s="72"/>
      <c r="G96" s="60"/>
    </row>
    <row r="97" spans="1:7" ht="12" customHeight="1" x14ac:dyDescent="0.25">
      <c r="A97" s="13"/>
      <c r="B97" s="76" t="s">
        <v>29</v>
      </c>
      <c r="C97" s="106">
        <f>G68</f>
        <v>3463880.5</v>
      </c>
      <c r="D97" s="77">
        <f>(C97/C100)</f>
        <v>0.75735169808480174</v>
      </c>
      <c r="E97" s="72"/>
      <c r="F97" s="72"/>
      <c r="G97" s="60"/>
    </row>
    <row r="98" spans="1:7" ht="12" customHeight="1" x14ac:dyDescent="0.25">
      <c r="A98" s="13"/>
      <c r="B98" s="76" t="s">
        <v>53</v>
      </c>
      <c r="C98" s="108">
        <f>G75</f>
        <v>191000</v>
      </c>
      <c r="D98" s="77">
        <f>(C98/C100)</f>
        <v>4.1760728851413069E-2</v>
      </c>
      <c r="E98" s="78"/>
      <c r="F98" s="78"/>
      <c r="G98" s="60"/>
    </row>
    <row r="99" spans="1:7" ht="12" customHeight="1" x14ac:dyDescent="0.25">
      <c r="A99" s="13"/>
      <c r="B99" s="76" t="s">
        <v>54</v>
      </c>
      <c r="C99" s="108">
        <f>G78</f>
        <v>217794.04587500004</v>
      </c>
      <c r="D99" s="77">
        <f>(C99/C100)</f>
        <v>4.7619047619047623E-2</v>
      </c>
      <c r="E99" s="78"/>
      <c r="F99" s="78"/>
      <c r="G99" s="60"/>
    </row>
    <row r="100" spans="1:7" ht="12.75" customHeight="1" thickBot="1" x14ac:dyDescent="0.3">
      <c r="A100" s="13"/>
      <c r="B100" s="79" t="s">
        <v>55</v>
      </c>
      <c r="C100" s="104">
        <f>SUM(C94:C99)</f>
        <v>4573674.9633750003</v>
      </c>
      <c r="D100" s="80">
        <f>SUM(D94:D99)</f>
        <v>0.99999999999999989</v>
      </c>
      <c r="E100" s="78"/>
      <c r="F100" s="78"/>
      <c r="G100" s="60"/>
    </row>
    <row r="101" spans="1:7" ht="12" customHeight="1" x14ac:dyDescent="0.25">
      <c r="A101" s="13"/>
      <c r="B101" s="61"/>
      <c r="C101" s="59"/>
      <c r="D101" s="59"/>
      <c r="E101" s="59"/>
      <c r="F101" s="59"/>
      <c r="G101" s="60"/>
    </row>
    <row r="102" spans="1:7" ht="12.75" customHeight="1" x14ac:dyDescent="0.25">
      <c r="A102" s="13"/>
      <c r="B102" s="19"/>
      <c r="C102" s="59"/>
      <c r="D102" s="59"/>
      <c r="E102" s="59"/>
      <c r="F102" s="59"/>
      <c r="G102" s="60"/>
    </row>
    <row r="103" spans="1:7" ht="12" customHeight="1" thickBot="1" x14ac:dyDescent="0.3">
      <c r="A103" s="12"/>
      <c r="B103" s="81"/>
      <c r="C103" s="82" t="s">
        <v>69</v>
      </c>
      <c r="D103" s="83"/>
      <c r="E103" s="84"/>
      <c r="F103" s="85"/>
      <c r="G103" s="60"/>
    </row>
    <row r="104" spans="1:7" ht="12" customHeight="1" x14ac:dyDescent="0.25">
      <c r="A104" s="13"/>
      <c r="B104" s="86" t="s">
        <v>73</v>
      </c>
      <c r="C104" s="102">
        <v>32</v>
      </c>
      <c r="D104" s="102">
        <v>35</v>
      </c>
      <c r="E104" s="103">
        <v>37</v>
      </c>
      <c r="F104" s="87"/>
      <c r="G104" s="88"/>
    </row>
    <row r="105" spans="1:7" ht="12.75" customHeight="1" thickBot="1" x14ac:dyDescent="0.3">
      <c r="A105" s="13"/>
      <c r="B105" s="79" t="s">
        <v>70</v>
      </c>
      <c r="C105" s="104">
        <f>(G79/C104)</f>
        <v>142927.34260546876</v>
      </c>
      <c r="D105" s="104">
        <f>(G79/D104)</f>
        <v>130676.42752500001</v>
      </c>
      <c r="E105" s="105">
        <f>(G79/E104)</f>
        <v>123612.83684797298</v>
      </c>
      <c r="F105" s="87"/>
      <c r="G105" s="88"/>
    </row>
    <row r="106" spans="1:7" ht="15.6" customHeight="1" x14ac:dyDescent="0.25">
      <c r="A106" s="13"/>
      <c r="B106" s="58" t="s">
        <v>56</v>
      </c>
      <c r="C106" s="66"/>
      <c r="D106" s="66"/>
      <c r="E106" s="66"/>
      <c r="F106" s="66"/>
      <c r="G106" s="66"/>
    </row>
    <row r="107" spans="1:7" ht="11.25" customHeight="1" x14ac:dyDescent="0.25">
      <c r="B107" s="89"/>
      <c r="C107" s="89"/>
      <c r="D107" s="89"/>
      <c r="E107" s="89"/>
      <c r="F107" s="89"/>
      <c r="G107" s="89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Semilla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2023-05-04T19:25:34Z</dcterms:modified>
</cp:coreProperties>
</file>