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E 2023\"/>
    </mc:Choice>
  </mc:AlternateContent>
  <bookViews>
    <workbookView xWindow="0" yWindow="0" windowWidth="28800" windowHeight="12330"/>
  </bookViews>
  <sheets>
    <sheet name="PAPA TEMPRANERA" sheetId="1" r:id="rId1"/>
  </sheets>
  <definedNames>
    <definedName name="_xlnm.Print_Area" localSheetId="0">'PAPA TEMPRANERA'!$A$1:$G$103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" i="1" l="1"/>
  <c r="G64" i="1"/>
  <c r="G29" i="1"/>
  <c r="G12" i="1"/>
  <c r="G69" i="1" l="1"/>
  <c r="G68" i="1" l="1"/>
  <c r="G63" i="1"/>
  <c r="G51" i="1"/>
  <c r="G70" i="1" l="1"/>
  <c r="G71" i="1" l="1"/>
  <c r="G76" i="1"/>
  <c r="G58" i="1"/>
  <c r="G42" i="1" l="1"/>
  <c r="C92" i="1" l="1"/>
  <c r="G57" i="1" l="1"/>
  <c r="C95" i="1"/>
  <c r="G61" i="1" l="1"/>
  <c r="G60" i="1" l="1"/>
  <c r="G34" i="1" l="1"/>
  <c r="G35" i="1"/>
  <c r="G36" i="1"/>
  <c r="G37" i="1"/>
  <c r="G38" i="1"/>
  <c r="G39" i="1"/>
  <c r="G40" i="1"/>
  <c r="G41" i="1"/>
  <c r="G43" i="1"/>
  <c r="G22" i="1"/>
  <c r="G23" i="1"/>
  <c r="G49" i="1" l="1"/>
  <c r="G56" i="1" l="1"/>
  <c r="G54" i="1"/>
  <c r="G52" i="1"/>
  <c r="G33" i="1"/>
  <c r="G44" i="1" s="1"/>
  <c r="G21" i="1"/>
  <c r="C94" i="1" l="1"/>
  <c r="G24" i="1"/>
  <c r="C91" i="1" l="1"/>
  <c r="G74" i="1"/>
  <c r="C93" i="1"/>
  <c r="G75" i="1" l="1"/>
  <c r="C102" i="1" s="1"/>
  <c r="C96" i="1"/>
  <c r="C97" i="1" s="1"/>
  <c r="D93" i="1" s="1"/>
  <c r="G77" i="1" l="1"/>
  <c r="E102" i="1"/>
  <c r="D102" i="1"/>
  <c r="D91" i="1"/>
  <c r="D95" i="1"/>
  <c r="D94" i="1"/>
  <c r="D96" i="1"/>
  <c r="D97" i="1" l="1"/>
</calcChain>
</file>

<file path=xl/sharedStrings.xml><?xml version="1.0" encoding="utf-8"?>
<sst xmlns="http://schemas.openxmlformats.org/spreadsheetml/2006/main" count="190" uniqueCount="138">
  <si>
    <t>RUBRO O CULTIVO</t>
  </si>
  <si>
    <t>PAPA TEMPRANA</t>
  </si>
  <si>
    <t>RENDIMIENTO (sacos/Há.)</t>
  </si>
  <si>
    <t xml:space="preserve"> </t>
  </si>
  <si>
    <t>VARIEDAD</t>
  </si>
  <si>
    <t>ASTERIX-PUCARA-ROSARA</t>
  </si>
  <si>
    <t>FECHA ESTIMADA  PRECIO VENTA</t>
  </si>
  <si>
    <t xml:space="preserve">Dic </t>
  </si>
  <si>
    <t>NIVEL TECNOLÓGICO</t>
  </si>
  <si>
    <t>Medio</t>
  </si>
  <si>
    <t>PRECIO ESPERADO ($/saco)</t>
  </si>
  <si>
    <t>REGIÓN</t>
  </si>
  <si>
    <t>Libertador Bernardo O'Higgins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</si>
  <si>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</si>
  <si>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</si>
  <si>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</si>
  <si>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</si>
  <si>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</si>
  <si>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</si>
  <si>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 xml:space="preserve">Dic  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</si>
  <si>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</si>
  <si>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</si>
  <si>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</si>
  <si>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</si>
  <si>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</si>
  <si>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</si>
  <si>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</si>
  <si>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</si>
  <si>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</si>
  <si>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</si>
  <si>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</si>
  <si>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Movimiento Insumos Siembra</t>
  </si>
  <si>
    <t>JH</t>
  </si>
  <si>
    <t>Julio-Sept</t>
  </si>
  <si>
    <t>Septiembr a  Diciembre</t>
  </si>
  <si>
    <t>Recoger y ensacar</t>
  </si>
  <si>
    <t>Noviembre a Diciembr</t>
  </si>
  <si>
    <t>Subtotal Jornadas Hombre</t>
  </si>
  <si>
    <t>JORNADAS ANIMAL</t>
  </si>
  <si>
    <t>JA</t>
  </si>
  <si>
    <t>Subtotal Jornadas Animal</t>
  </si>
  <si>
    <t>MAQUINARIA</t>
  </si>
  <si>
    <t xml:space="preserve">Rastraje </t>
  </si>
  <si>
    <t>JM</t>
  </si>
  <si>
    <t>Mayo</t>
  </si>
  <si>
    <t>Aradura</t>
  </si>
  <si>
    <t>Julio a -Septiembre</t>
  </si>
  <si>
    <t>Arado Cincel</t>
  </si>
  <si>
    <t>Julio a Septiembre</t>
  </si>
  <si>
    <t>Agosto-Septiembre</t>
  </si>
  <si>
    <t>Acarreo Insumos</t>
  </si>
  <si>
    <t>Julio a septiembre</t>
  </si>
  <si>
    <t>Siembra  a maquina</t>
  </si>
  <si>
    <t>Septiembre</t>
  </si>
  <si>
    <t>Aplicación Herb.Post Emergencia</t>
  </si>
  <si>
    <t>Septiembr a-Noviembre</t>
  </si>
  <si>
    <t>Cultivador/Aporca/Fertilizaciòn Nitrògeno</t>
  </si>
  <si>
    <t>Noviembre</t>
  </si>
  <si>
    <t>Octubre a Diciembre</t>
  </si>
  <si>
    <t>aplicación desecantes</t>
  </si>
  <si>
    <t>Noviembre-Diciembre</t>
  </si>
  <si>
    <t>Cosecha mecanizada</t>
  </si>
  <si>
    <t xml:space="preserve"> Diciembre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</si>
  <si>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</si>
  <si>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</si>
  <si>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</si>
  <si>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</si>
  <si>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</si>
  <si>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</si>
  <si>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</si>
  <si>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</si>
  <si>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Julio</t>
  </si>
  <si>
    <t>FERTILIZANTES</t>
  </si>
  <si>
    <t>Mezcla papas</t>
  </si>
  <si>
    <t>Urea</t>
  </si>
  <si>
    <t>kg</t>
  </si>
  <si>
    <t>Septiembre a-Noviembre</t>
  </si>
  <si>
    <t>HERBICIDAS</t>
  </si>
  <si>
    <t>Sencor</t>
  </si>
  <si>
    <t>Lt.</t>
  </si>
  <si>
    <t>Agosto a Octubre</t>
  </si>
  <si>
    <t>FUNGICIDAS</t>
  </si>
  <si>
    <t>Moxan</t>
  </si>
  <si>
    <t>Octubre-Noviembre</t>
  </si>
  <si>
    <t>Polyben 50 WP</t>
  </si>
  <si>
    <t>Agosto</t>
  </si>
  <si>
    <t>Gramoxone</t>
  </si>
  <si>
    <t>lt</t>
  </si>
  <si>
    <t>Noviembre -Diciembre</t>
  </si>
  <si>
    <t>INSECTICIDAS</t>
  </si>
  <si>
    <t xml:space="preserve">karate zeon </t>
  </si>
  <si>
    <t>Septiembre - Noviembre</t>
  </si>
  <si>
    <t>engeo</t>
  </si>
  <si>
    <t>OTROS</t>
  </si>
  <si>
    <t>Aminoterra</t>
  </si>
  <si>
    <t>septiembre-octubre</t>
  </si>
  <si>
    <t>Subtotal Insumos</t>
  </si>
  <si>
    <t>Item</t>
  </si>
  <si>
    <t>Sacos</t>
  </si>
  <si>
    <t>Noviembre a Diciembre</t>
  </si>
  <si>
    <t xml:space="preserve">Giberplus </t>
  </si>
  <si>
    <t>Lt</t>
  </si>
  <si>
    <t xml:space="preserve">Septiembre </t>
  </si>
  <si>
    <t>Flete</t>
  </si>
  <si>
    <t>c/u</t>
  </si>
  <si>
    <t>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</si>
  <si>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</si>
  <si>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</si>
  <si>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</si>
  <si>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</si>
  <si>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</si>
  <si>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</si>
  <si>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</si>
  <si>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</si>
  <si>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</si>
  <si>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esperado ponderado $10335 corresponde a producto transado en ferias Mayoristas (ODEPA 2022)</t>
  </si>
  <si>
    <t>3.  Precio de insumos puesto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</si>
  <si>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</si>
  <si>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</si>
  <si>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</si>
  <si>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Saco de 25 kg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</si>
  <si>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</si>
  <si>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</si>
  <si>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</si>
  <si>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</si>
  <si>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</si>
  <si>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</si>
  <si>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</si>
  <si>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</si>
  <si>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</si>
  <si>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($/saco)</t>
  </si>
  <si>
    <t>Rendimiento (Ton/hà)</t>
  </si>
  <si>
    <t>Costo unitario ($/Ton) (*)</t>
  </si>
  <si>
    <t>(*): Este valor representa el valor mìnimo de venta del producto</t>
  </si>
  <si>
    <t>RENGO</t>
  </si>
  <si>
    <t>todas</t>
  </si>
  <si>
    <t>Riegos (4)</t>
  </si>
  <si>
    <t>Aplicación  fungicidas  e insecticidas (2 aplicac)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</si>
</sst>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5"/>
    <xf numFmtId="164" fontId="4" fillId="0" borderId="15" applyFont="0" applyFill="0" applyBorder="0" applyAlignment="0" applyProtection="0"/>
  </cellStyleXfs>
  <cellXfs count="133">
    <xf numFmtId="0" fontId="0" fillId="0" borderId="0" xfId="0"/>
    <xf numFmtId="49" fontId="1" fillId="2" borderId="5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49" fontId="1" fillId="2" borderId="50" xfId="0" applyNumberFormat="1" applyFont="1" applyFill="1" applyBorder="1"/>
    <xf numFmtId="0" fontId="2" fillId="2" borderId="15" xfId="0" applyFont="1" applyFill="1" applyBorder="1" applyAlignment="1">
      <alignment vertical="center"/>
    </xf>
    <xf numFmtId="0" fontId="1" fillId="2" borderId="1" xfId="0" applyFont="1" applyFill="1" applyBorder="1"/>
    <xf numFmtId="0" fontId="1" fillId="0" borderId="0" xfId="0" applyNumberFormat="1" applyFont="1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49" fontId="6" fillId="3" borderId="5" xfId="0" applyNumberFormat="1" applyFont="1" applyFill="1" applyBorder="1" applyAlignment="1">
      <alignment vertical="center" wrapText="1"/>
    </xf>
    <xf numFmtId="0" fontId="1" fillId="2" borderId="6" xfId="0" applyFont="1" applyFill="1" applyBorder="1"/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4" xfId="0" applyFont="1" applyFill="1" applyBorder="1"/>
    <xf numFmtId="49" fontId="2" fillId="3" borderId="46" xfId="0" applyNumberFormat="1" applyFont="1" applyFill="1" applyBorder="1" applyAlignment="1">
      <alignment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vertical="center"/>
    </xf>
    <xf numFmtId="3" fontId="2" fillId="3" borderId="48" xfId="0" applyNumberFormat="1" applyFont="1" applyFill="1" applyBorder="1" applyAlignment="1">
      <alignment vertical="center"/>
    </xf>
    <xf numFmtId="0" fontId="1" fillId="2" borderId="45" xfId="0" applyFont="1" applyFill="1" applyBorder="1"/>
    <xf numFmtId="3" fontId="1" fillId="2" borderId="45" xfId="0" applyNumberFormat="1" applyFont="1" applyFill="1" applyBorder="1"/>
    <xf numFmtId="49" fontId="1" fillId="2" borderId="15" xfId="0" applyNumberFormat="1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165" fontId="6" fillId="2" borderId="15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49" fontId="3" fillId="2" borderId="35" xfId="0" applyNumberFormat="1" applyFont="1" applyFill="1" applyBorder="1" applyAlignment="1">
      <alignment vertical="center"/>
    </xf>
    <xf numFmtId="0" fontId="1" fillId="2" borderId="36" xfId="0" applyFont="1" applyFill="1" applyBorder="1"/>
    <xf numFmtId="0" fontId="1" fillId="2" borderId="37" xfId="0" applyFont="1" applyFill="1" applyBorder="1"/>
    <xf numFmtId="49" fontId="1" fillId="2" borderId="38" xfId="0" applyNumberFormat="1" applyFont="1" applyFill="1" applyBorder="1" applyAlignment="1">
      <alignment vertical="center"/>
    </xf>
    <xf numFmtId="0" fontId="1" fillId="2" borderId="15" xfId="0" applyFont="1" applyFill="1" applyBorder="1"/>
    <xf numFmtId="0" fontId="1" fillId="2" borderId="39" xfId="0" applyFont="1" applyFill="1" applyBorder="1"/>
    <xf numFmtId="49" fontId="1" fillId="2" borderId="40" xfId="0" applyNumberFormat="1" applyFont="1" applyFill="1" applyBorder="1" applyAlignment="1">
      <alignment vertical="center"/>
    </xf>
    <xf numFmtId="0" fontId="1" fillId="2" borderId="41" xfId="0" applyFont="1" applyFill="1" applyBorder="1"/>
    <xf numFmtId="0" fontId="1" fillId="2" borderId="42" xfId="0" applyFont="1" applyFill="1" applyBorder="1"/>
    <xf numFmtId="0" fontId="1" fillId="9" borderId="34" xfId="0" applyFont="1" applyFill="1" applyBorder="1"/>
    <xf numFmtId="0" fontId="1" fillId="7" borderId="15" xfId="0" applyFont="1" applyFill="1" applyBorder="1"/>
    <xf numFmtId="49" fontId="3" fillId="8" borderId="25" xfId="0" applyNumberFormat="1" applyFont="1" applyFill="1" applyBorder="1" applyAlignment="1">
      <alignment vertical="center"/>
    </xf>
    <xf numFmtId="49" fontId="3" fillId="8" borderId="16" xfId="0" applyNumberFormat="1" applyFont="1" applyFill="1" applyBorder="1" applyAlignment="1">
      <alignment vertical="center"/>
    </xf>
    <xf numFmtId="49" fontId="1" fillId="8" borderId="26" xfId="0" applyNumberFormat="1" applyFont="1" applyFill="1" applyBorder="1"/>
    <xf numFmtId="49" fontId="3" fillId="2" borderId="27" xfId="0" applyNumberFormat="1" applyFont="1" applyFill="1" applyBorder="1" applyAlignment="1">
      <alignment vertical="center"/>
    </xf>
    <xf numFmtId="9" fontId="1" fillId="2" borderId="28" xfId="0" applyNumberFormat="1" applyFont="1" applyFill="1" applyBorder="1"/>
    <xf numFmtId="0" fontId="6" fillId="7" borderId="15" xfId="0" applyFont="1" applyFill="1" applyBorder="1" applyAlignment="1">
      <alignment vertical="center"/>
    </xf>
    <xf numFmtId="49" fontId="3" fillId="8" borderId="29" xfId="0" applyNumberFormat="1" applyFont="1" applyFill="1" applyBorder="1" applyAlignment="1">
      <alignment vertical="center"/>
    </xf>
    <xf numFmtId="166" fontId="3" fillId="8" borderId="30" xfId="0" applyNumberFormat="1" applyFont="1" applyFill="1" applyBorder="1" applyAlignment="1">
      <alignment vertical="center"/>
    </xf>
    <xf numFmtId="9" fontId="3" fillId="8" borderId="31" xfId="0" applyNumberFormat="1" applyFont="1" applyFill="1" applyBorder="1" applyAlignment="1">
      <alignment vertical="center"/>
    </xf>
    <xf numFmtId="165" fontId="3" fillId="2" borderId="15" xfId="0" applyNumberFormat="1" applyFont="1" applyFill="1" applyBorder="1" applyAlignment="1">
      <alignment vertical="center"/>
    </xf>
    <xf numFmtId="0" fontId="3" fillId="7" borderId="15" xfId="0" applyFont="1" applyFill="1" applyBorder="1" applyAlignment="1">
      <alignment vertical="center"/>
    </xf>
    <xf numFmtId="0" fontId="1" fillId="2" borderId="50" xfId="0" applyFont="1" applyFill="1" applyBorder="1"/>
    <xf numFmtId="3" fontId="3" fillId="2" borderId="50" xfId="0" applyNumberFormat="1" applyFont="1" applyFill="1" applyBorder="1" applyAlignment="1">
      <alignment vertical="center"/>
    </xf>
    <xf numFmtId="0" fontId="3" fillId="2" borderId="50" xfId="0" applyNumberFormat="1" applyFont="1" applyFill="1" applyBorder="1" applyAlignment="1">
      <alignment vertical="center"/>
    </xf>
    <xf numFmtId="166" fontId="3" fillId="2" borderId="50" xfId="0" applyNumberFormat="1" applyFont="1" applyFill="1" applyBorder="1" applyAlignment="1">
      <alignment vertical="center"/>
    </xf>
    <xf numFmtId="49" fontId="8" fillId="9" borderId="32" xfId="0" applyNumberFormat="1" applyFont="1" applyFill="1" applyBorder="1" applyAlignment="1">
      <alignment vertical="center"/>
    </xf>
    <xf numFmtId="0" fontId="3" fillId="9" borderId="33" xfId="0" applyFont="1" applyFill="1" applyBorder="1" applyAlignment="1">
      <alignment vertical="center"/>
    </xf>
    <xf numFmtId="49" fontId="1" fillId="2" borderId="50" xfId="0" applyNumberFormat="1" applyFont="1" applyFill="1" applyBorder="1" applyAlignment="1">
      <alignment wrapText="1"/>
    </xf>
    <xf numFmtId="0" fontId="1" fillId="2" borderId="50" xfId="0" applyFont="1" applyFill="1" applyBorder="1" applyAlignment="1">
      <alignment wrapText="1"/>
    </xf>
    <xf numFmtId="49" fontId="2" fillId="3" borderId="50" xfId="0" applyNumberFormat="1" applyFont="1" applyFill="1" applyBorder="1" applyAlignment="1">
      <alignment wrapText="1"/>
    </xf>
    <xf numFmtId="0" fontId="2" fillId="4" borderId="50" xfId="0" applyFont="1" applyFill="1" applyBorder="1" applyAlignment="1">
      <alignment wrapText="1"/>
    </xf>
    <xf numFmtId="0" fontId="0" fillId="2" borderId="4" xfId="0" applyFill="1" applyBorder="1"/>
    <xf numFmtId="0" fontId="1" fillId="10" borderId="51" xfId="0" applyFont="1" applyFill="1" applyBorder="1" applyAlignment="1">
      <alignment horizontal="right"/>
    </xf>
    <xf numFmtId="3" fontId="1" fillId="0" borderId="51" xfId="0" applyNumberFormat="1" applyFont="1" applyFill="1" applyBorder="1" applyAlignment="1">
      <alignment horizontal="right"/>
    </xf>
    <xf numFmtId="0" fontId="0" fillId="0" borderId="0" xfId="0" applyNumberFormat="1"/>
    <xf numFmtId="0" fontId="1" fillId="10" borderId="51" xfId="0" applyFont="1" applyFill="1" applyBorder="1" applyAlignment="1">
      <alignment horizontal="right" vertical="center" wrapText="1"/>
    </xf>
    <xf numFmtId="17" fontId="1" fillId="0" borderId="51" xfId="0" applyNumberFormat="1" applyFont="1" applyFill="1" applyBorder="1" applyAlignment="1">
      <alignment horizontal="right" vertical="center"/>
    </xf>
    <xf numFmtId="0" fontId="1" fillId="10" borderId="51" xfId="0" applyFont="1" applyFill="1" applyBorder="1" applyAlignment="1">
      <alignment horizontal="right" vertical="center"/>
    </xf>
    <xf numFmtId="3" fontId="1" fillId="0" borderId="51" xfId="0" applyNumberFormat="1" applyFont="1" applyFill="1" applyBorder="1" applyAlignment="1">
      <alignment horizontal="right" vertical="center"/>
    </xf>
    <xf numFmtId="3" fontId="1" fillId="0" borderId="51" xfId="0" applyNumberFormat="1" applyFont="1" applyBorder="1" applyAlignment="1">
      <alignment horizontal="right" vertical="center"/>
    </xf>
    <xf numFmtId="0" fontId="1" fillId="0" borderId="51" xfId="0" applyFont="1" applyBorder="1" applyAlignment="1">
      <alignment horizontal="right" vertical="center"/>
    </xf>
    <xf numFmtId="17" fontId="1" fillId="0" borderId="51" xfId="0" applyNumberFormat="1" applyFont="1" applyBorder="1" applyAlignment="1">
      <alignment horizontal="right" vertical="center"/>
    </xf>
    <xf numFmtId="17" fontId="1" fillId="10" borderId="51" xfId="0" applyNumberFormat="1" applyFont="1" applyFill="1" applyBorder="1" applyAlignment="1">
      <alignment horizontal="right" vertical="center"/>
    </xf>
    <xf numFmtId="49" fontId="1" fillId="2" borderId="50" xfId="0" applyNumberFormat="1" applyFont="1" applyFill="1" applyBorder="1"/>
    <xf numFmtId="0" fontId="1" fillId="2" borderId="50" xfId="0" applyFont="1" applyFill="1" applyBorder="1"/>
    <xf numFmtId="0" fontId="1" fillId="0" borderId="51" xfId="0" applyFont="1" applyBorder="1" applyAlignment="1">
      <alignment horizontal="right" vertical="center" wrapText="1"/>
    </xf>
    <xf numFmtId="0" fontId="0" fillId="2" borderId="1" xfId="0" applyFont="1" applyFill="1" applyBorder="1" applyAlignment="1"/>
    <xf numFmtId="0" fontId="9" fillId="2" borderId="7" xfId="0" applyFont="1" applyFill="1" applyBorder="1" applyAlignment="1">
      <alignment wrapText="1"/>
    </xf>
    <xf numFmtId="14" fontId="9" fillId="2" borderId="8" xfId="0" applyNumberFormat="1" applyFont="1" applyFill="1" applyBorder="1" applyAlignment="1"/>
    <xf numFmtId="0" fontId="9" fillId="2" borderId="3" xfId="0" applyFont="1" applyFill="1" applyBorder="1" applyAlignment="1"/>
    <xf numFmtId="0" fontId="9" fillId="2" borderId="8" xfId="0" applyFont="1" applyFill="1" applyBorder="1" applyAlignment="1"/>
    <xf numFmtId="0" fontId="9" fillId="2" borderId="8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0" borderId="0" xfId="0" applyFont="1" applyAlignment="1"/>
    <xf numFmtId="0" fontId="0" fillId="2" borderId="49" xfId="0" applyFont="1" applyFill="1" applyBorder="1" applyAlignment="1"/>
    <xf numFmtId="49" fontId="10" fillId="3" borderId="50" xfId="0" applyNumberFormat="1" applyFont="1" applyFill="1" applyBorder="1" applyAlignment="1">
      <alignment horizontal="center" vertical="center"/>
    </xf>
    <xf numFmtId="0" fontId="10" fillId="4" borderId="50" xfId="0" applyFont="1" applyFill="1" applyBorder="1" applyAlignment="1">
      <alignment horizontal="center"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>
      <alignment horizontal="left"/>
    </xf>
    <xf numFmtId="0" fontId="9" fillId="2" borderId="10" xfId="0" applyFont="1" applyFill="1" applyBorder="1" applyAlignment="1"/>
    <xf numFmtId="0" fontId="9" fillId="2" borderId="10" xfId="0" applyFont="1" applyFill="1" applyBorder="1" applyAlignment="1">
      <alignment horizontal="right"/>
    </xf>
    <xf numFmtId="0" fontId="0" fillId="2" borderId="4" xfId="0" applyFont="1" applyFill="1" applyBorder="1" applyAlignment="1"/>
    <xf numFmtId="0" fontId="1" fillId="2" borderId="2" xfId="0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vertical="center"/>
    </xf>
    <xf numFmtId="3" fontId="1" fillId="2" borderId="11" xfId="0" applyNumberFormat="1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/>
    <xf numFmtId="3" fontId="9" fillId="2" borderId="10" xfId="0" applyNumberFormat="1" applyFont="1" applyFill="1" applyBorder="1" applyAlignment="1">
      <alignment horizontal="right"/>
    </xf>
    <xf numFmtId="0" fontId="9" fillId="2" borderId="13" xfId="0" applyFont="1" applyFill="1" applyBorder="1" applyAlignment="1"/>
    <xf numFmtId="0" fontId="9" fillId="2" borderId="14" xfId="0" applyFont="1" applyFill="1" applyBorder="1" applyAlignment="1"/>
    <xf numFmtId="3" fontId="9" fillId="2" borderId="14" xfId="0" applyNumberFormat="1" applyFont="1" applyFill="1" applyBorder="1" applyAlignment="1"/>
    <xf numFmtId="3" fontId="9" fillId="2" borderId="14" xfId="0" applyNumberFormat="1" applyFont="1" applyFill="1" applyBorder="1" applyAlignment="1">
      <alignment horizontal="right"/>
    </xf>
    <xf numFmtId="0" fontId="0" fillId="2" borderId="44" xfId="0" applyFont="1" applyFill="1" applyBorder="1" applyAlignment="1"/>
    <xf numFmtId="49" fontId="11" fillId="5" borderId="17" xfId="0" applyNumberFormat="1" applyFont="1" applyFill="1" applyBorder="1" applyAlignment="1">
      <alignment vertical="center"/>
    </xf>
    <xf numFmtId="0" fontId="11" fillId="5" borderId="18" xfId="0" applyFont="1" applyFill="1" applyBorder="1" applyAlignment="1">
      <alignment vertical="center"/>
    </xf>
    <xf numFmtId="165" fontId="11" fillId="5" borderId="19" xfId="0" applyNumberFormat="1" applyFont="1" applyFill="1" applyBorder="1" applyAlignment="1">
      <alignment vertical="center"/>
    </xf>
    <xf numFmtId="49" fontId="11" fillId="3" borderId="20" xfId="0" applyNumberFormat="1" applyFont="1" applyFill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165" fontId="11" fillId="3" borderId="21" xfId="0" applyNumberFormat="1" applyFont="1" applyFill="1" applyBorder="1" applyAlignment="1">
      <alignment vertical="center"/>
    </xf>
    <xf numFmtId="49" fontId="11" fillId="5" borderId="20" xfId="0" applyNumberFormat="1" applyFont="1" applyFill="1" applyBorder="1" applyAlignment="1">
      <alignment vertical="center"/>
    </xf>
    <xf numFmtId="0" fontId="11" fillId="5" borderId="11" xfId="0" applyFont="1" applyFill="1" applyBorder="1" applyAlignment="1">
      <alignment vertical="center"/>
    </xf>
    <xf numFmtId="165" fontId="11" fillId="5" borderId="21" xfId="0" applyNumberFormat="1" applyFont="1" applyFill="1" applyBorder="1" applyAlignment="1">
      <alignment vertical="center"/>
    </xf>
    <xf numFmtId="49" fontId="11" fillId="5" borderId="22" xfId="0" applyNumberFormat="1" applyFont="1" applyFill="1" applyBorder="1" applyAlignment="1">
      <alignment vertical="center"/>
    </xf>
    <xf numFmtId="0" fontId="12" fillId="5" borderId="23" xfId="0" applyFont="1" applyFill="1" applyBorder="1" applyAlignment="1">
      <alignment vertical="center"/>
    </xf>
    <xf numFmtId="165" fontId="11" fillId="6" borderId="24" xfId="0" applyNumberFormat="1" applyFont="1" applyFill="1" applyBorder="1" applyAlignment="1">
      <alignment vertical="center"/>
    </xf>
    <xf numFmtId="49" fontId="0" fillId="2" borderId="15" xfId="0" applyNumberFormat="1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165" fontId="11" fillId="2" borderId="15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vertical="center"/>
    </xf>
    <xf numFmtId="0" fontId="3" fillId="8" borderId="43" xfId="0" applyNumberFormat="1" applyFont="1" applyFill="1" applyBorder="1" applyAlignment="1">
      <alignment vertical="center"/>
    </xf>
    <xf numFmtId="0" fontId="6" fillId="9" borderId="52" xfId="0" applyFont="1" applyFill="1" applyBorder="1" applyAlignment="1">
      <alignment vertical="center"/>
    </xf>
    <xf numFmtId="49" fontId="8" fillId="9" borderId="53" xfId="0" applyNumberFormat="1" applyFont="1" applyFill="1" applyBorder="1" applyAlignment="1">
      <alignment vertical="center"/>
    </xf>
    <xf numFmtId="0" fontId="6" fillId="9" borderId="53" xfId="0" applyFont="1" applyFill="1" applyBorder="1" applyAlignment="1">
      <alignment vertical="center"/>
    </xf>
    <xf numFmtId="0" fontId="6" fillId="9" borderId="54" xfId="0" applyFont="1" applyFill="1" applyBorder="1" applyAlignment="1">
      <alignment vertical="center"/>
    </xf>
    <xf numFmtId="49" fontId="3" fillId="8" borderId="55" xfId="0" applyNumberFormat="1" applyFont="1" applyFill="1" applyBorder="1" applyAlignment="1">
      <alignment vertical="center"/>
    </xf>
    <xf numFmtId="166" fontId="3" fillId="8" borderId="56" xfId="0" applyNumberFormat="1" applyFont="1" applyFill="1" applyBorder="1" applyAlignment="1">
      <alignment vertical="center"/>
    </xf>
    <xf numFmtId="49" fontId="3" fillId="8" borderId="57" xfId="0" applyNumberFormat="1" applyFont="1" applyFill="1" applyBorder="1" applyAlignment="1">
      <alignment vertical="center"/>
    </xf>
    <xf numFmtId="166" fontId="3" fillId="8" borderId="58" xfId="0" applyNumberFormat="1" applyFont="1" applyFill="1" applyBorder="1" applyAlignment="1">
      <alignment vertical="center"/>
    </xf>
    <xf numFmtId="166" fontId="3" fillId="8" borderId="59" xfId="0" applyNumberFormat="1" applyFont="1" applyFill="1" applyBorder="1" applyAlignment="1">
      <alignment vertical="center"/>
    </xf>
  </cellXfs>
  <cellStyles count="3">
    <cellStyle name="Millares 6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</xdr:colOff>
      <xdr:row>0</xdr:row>
      <xdr:rowOff>0</xdr:rowOff>
    </xdr:from>
    <xdr:to>
      <xdr:col>7</xdr:col>
      <xdr:colOff>0</xdr:colOff>
      <xdr:row>7</xdr:row>
      <xdr:rowOff>92178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015" y="0"/>
          <a:ext cx="6483053" cy="1425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topLeftCell="B1" zoomScale="124" zoomScaleNormal="124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30.42578125" style="9" customWidth="1"/>
    <col min="3" max="3" width="19.42578125" style="9" customWidth="1"/>
    <col min="4" max="4" width="9.42578125" style="9" customWidth="1"/>
    <col min="5" max="5" width="14.42578125" style="9" customWidth="1"/>
    <col min="6" max="6" width="11" style="9" customWidth="1"/>
    <col min="7" max="7" width="12.42578125" style="9" customWidth="1"/>
    <col min="8" max="255" width="10.85546875" style="9" customWidth="1"/>
    <col min="256" max="16384" width="10.85546875" style="10"/>
  </cols>
  <sheetData>
    <row r="1" spans="1:255" ht="15" customHeight="1" x14ac:dyDescent="0.25">
      <c r="A1" s="8"/>
      <c r="B1" s="8"/>
      <c r="C1" s="8"/>
      <c r="D1" s="8"/>
      <c r="E1" s="8"/>
      <c r="F1" s="8"/>
      <c r="G1" s="8"/>
    </row>
    <row r="2" spans="1:255" ht="15" customHeight="1" x14ac:dyDescent="0.25">
      <c r="A2" s="8"/>
      <c r="B2" s="8"/>
      <c r="C2" s="8"/>
      <c r="D2" s="8"/>
      <c r="E2" s="8"/>
      <c r="F2" s="8"/>
      <c r="G2" s="8"/>
    </row>
    <row r="3" spans="1:255" ht="15" customHeight="1" x14ac:dyDescent="0.25">
      <c r="A3" s="8"/>
      <c r="B3" s="8"/>
      <c r="C3" s="8"/>
      <c r="D3" s="8"/>
      <c r="E3" s="8"/>
      <c r="F3" s="8"/>
      <c r="G3" s="8"/>
    </row>
    <row r="4" spans="1:255" ht="15" customHeight="1" x14ac:dyDescent="0.25">
      <c r="A4" s="8"/>
      <c r="B4" s="8"/>
      <c r="C4" s="8"/>
      <c r="D4" s="8"/>
      <c r="E4" s="8"/>
      <c r="F4" s="8"/>
      <c r="G4" s="8"/>
    </row>
    <row r="5" spans="1:255" ht="15" customHeight="1" x14ac:dyDescent="0.25">
      <c r="A5" s="8"/>
      <c r="B5" s="8"/>
      <c r="C5" s="8"/>
      <c r="D5" s="8"/>
      <c r="E5" s="8"/>
      <c r="F5" s="8"/>
      <c r="G5" s="8"/>
    </row>
    <row r="6" spans="1:255" ht="15" customHeight="1" x14ac:dyDescent="0.25">
      <c r="A6" s="8"/>
      <c r="B6" s="8"/>
      <c r="C6" s="8"/>
      <c r="D6" s="8"/>
      <c r="E6" s="8"/>
      <c r="F6" s="8"/>
      <c r="G6" s="8"/>
    </row>
    <row r="7" spans="1:255" ht="15" customHeight="1" x14ac:dyDescent="0.25">
      <c r="A7" s="8"/>
      <c r="B7" s="8"/>
      <c r="C7" s="8"/>
      <c r="D7" s="8"/>
      <c r="E7" s="8"/>
      <c r="F7" s="8"/>
      <c r="G7" s="8"/>
    </row>
    <row r="8" spans="1:255" ht="15" customHeight="1" x14ac:dyDescent="0.25">
      <c r="A8" s="8"/>
      <c r="B8" s="11"/>
      <c r="C8" s="12"/>
      <c r="D8" s="8"/>
      <c r="E8" s="12"/>
      <c r="F8" s="12"/>
      <c r="G8" s="12"/>
    </row>
    <row r="9" spans="1:255" customFormat="1" ht="12" customHeight="1" x14ac:dyDescent="0.25">
      <c r="A9" s="66"/>
      <c r="B9" s="13" t="s">
        <v>0</v>
      </c>
      <c r="C9" s="67" t="s">
        <v>1</v>
      </c>
      <c r="D9" s="14"/>
      <c r="E9" s="64" t="s">
        <v>2</v>
      </c>
      <c r="F9" s="65"/>
      <c r="G9" s="68">
        <v>900</v>
      </c>
      <c r="H9" s="69" t="s">
        <v>3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  <c r="IU9" s="69"/>
    </row>
    <row r="10" spans="1:255" customFormat="1" ht="25.5" customHeight="1" x14ac:dyDescent="0.25">
      <c r="A10" s="66"/>
      <c r="B10" s="1" t="s">
        <v>4</v>
      </c>
      <c r="C10" s="70" t="s">
        <v>5</v>
      </c>
      <c r="D10" s="14"/>
      <c r="E10" s="62" t="s">
        <v>6</v>
      </c>
      <c r="F10" s="63"/>
      <c r="G10" s="71" t="s">
        <v>7</v>
      </c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  <c r="IU10" s="69"/>
    </row>
    <row r="11" spans="1:255" customFormat="1" ht="18" customHeight="1" x14ac:dyDescent="0.25">
      <c r="A11" s="66"/>
      <c r="B11" s="1" t="s">
        <v>8</v>
      </c>
      <c r="C11" s="72" t="s">
        <v>9</v>
      </c>
      <c r="D11" s="14"/>
      <c r="E11" s="62" t="s">
        <v>10</v>
      </c>
      <c r="F11" s="63"/>
      <c r="G11" s="73">
        <v>10335</v>
      </c>
      <c r="H11" s="69"/>
      <c r="I11" s="69" t="s">
        <v>3</v>
      </c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  <c r="IR11" s="69"/>
      <c r="IS11" s="69"/>
      <c r="IT11" s="69"/>
      <c r="IU11" s="69"/>
    </row>
    <row r="12" spans="1:255" customFormat="1" ht="11.25" customHeight="1" x14ac:dyDescent="0.25">
      <c r="A12" s="66"/>
      <c r="B12" s="1" t="s">
        <v>11</v>
      </c>
      <c r="C12" s="72" t="s">
        <v>12</v>
      </c>
      <c r="D12" s="14"/>
      <c r="E12" s="6" t="s">
        <v>13</v>
      </c>
      <c r="F12" s="56"/>
      <c r="G12" s="74">
        <f>(G9*G11)</f>
        <v>9301500</v>
      </c>
      <c r="H12" s="69" t="s">
        <v>3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  <c r="IT12" s="69"/>
      <c r="IU12" s="69"/>
    </row>
    <row r="13" spans="1:255" customFormat="1" ht="11.25" customHeight="1" x14ac:dyDescent="0.25">
      <c r="A13" s="66"/>
      <c r="B13" s="1" t="s">
        <v>14</v>
      </c>
      <c r="C13" s="72" t="s">
        <v>134</v>
      </c>
      <c r="D13" s="14"/>
      <c r="E13" s="62" t="s">
        <v>15</v>
      </c>
      <c r="F13" s="63"/>
      <c r="G13" s="75" t="s">
        <v>16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  <c r="IR13" s="69"/>
      <c r="IS13" s="69"/>
      <c r="IT13" s="69"/>
      <c r="IU13" s="69"/>
    </row>
    <row r="14" spans="1:255" customFormat="1" ht="15" x14ac:dyDescent="0.25">
      <c r="A14" s="66"/>
      <c r="B14" s="1" t="s">
        <v>17</v>
      </c>
      <c r="C14" s="70" t="s">
        <v>135</v>
      </c>
      <c r="D14" s="14"/>
      <c r="E14" s="62" t="s">
        <v>18</v>
      </c>
      <c r="F14" s="63"/>
      <c r="G14" s="76" t="s">
        <v>19</v>
      </c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  <c r="IU14" s="69"/>
    </row>
    <row r="15" spans="1:255" customFormat="1" ht="25.5" customHeight="1" x14ac:dyDescent="0.25">
      <c r="A15" s="66"/>
      <c r="B15" s="1" t="s">
        <v>20</v>
      </c>
      <c r="C15" s="77">
        <v>44927</v>
      </c>
      <c r="D15" s="14"/>
      <c r="E15" s="78" t="s">
        <v>21</v>
      </c>
      <c r="F15" s="79"/>
      <c r="G15" s="80" t="s">
        <v>22</v>
      </c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  <c r="IU15" s="69"/>
    </row>
    <row r="16" spans="1:255" s="88" customFormat="1" ht="12" customHeight="1" x14ac:dyDescent="0.25">
      <c r="A16" s="81"/>
      <c r="B16" s="82"/>
      <c r="C16" s="83"/>
      <c r="D16" s="84"/>
      <c r="E16" s="85"/>
      <c r="F16" s="85"/>
      <c r="G16" s="86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</row>
    <row r="17" spans="1:255" s="88" customFormat="1" ht="12" customHeight="1" x14ac:dyDescent="0.25">
      <c r="A17" s="89"/>
      <c r="B17" s="90" t="s">
        <v>23</v>
      </c>
      <c r="C17" s="91"/>
      <c r="D17" s="91"/>
      <c r="E17" s="91"/>
      <c r="F17" s="91"/>
      <c r="G17" s="91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</row>
    <row r="18" spans="1:255" s="88" customFormat="1" ht="12" customHeight="1" x14ac:dyDescent="0.25">
      <c r="A18" s="81"/>
      <c r="B18" s="92"/>
      <c r="C18" s="93"/>
      <c r="D18" s="93"/>
      <c r="E18" s="93"/>
      <c r="F18" s="94"/>
      <c r="G18" s="95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</row>
    <row r="19" spans="1:255" s="88" customFormat="1" ht="12" customHeight="1" x14ac:dyDescent="0.25">
      <c r="A19" s="96"/>
      <c r="B19" s="15" t="s">
        <v>24</v>
      </c>
      <c r="C19" s="16"/>
      <c r="D19" s="17"/>
      <c r="E19" s="17"/>
      <c r="F19" s="18"/>
      <c r="G19" s="9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</row>
    <row r="20" spans="1:255" s="88" customFormat="1" ht="24" customHeight="1" x14ac:dyDescent="0.25">
      <c r="A20" s="96"/>
      <c r="B20" s="19" t="s">
        <v>25</v>
      </c>
      <c r="C20" s="20" t="s">
        <v>26</v>
      </c>
      <c r="D20" s="20" t="s">
        <v>27</v>
      </c>
      <c r="E20" s="19" t="s">
        <v>28</v>
      </c>
      <c r="F20" s="20" t="s">
        <v>29</v>
      </c>
      <c r="G20" s="19" t="s">
        <v>30</v>
      </c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</row>
    <row r="21" spans="1:255" customFormat="1" ht="12" customHeight="1" x14ac:dyDescent="0.25">
      <c r="A21" s="66"/>
      <c r="B21" s="21" t="s">
        <v>31</v>
      </c>
      <c r="C21" s="22" t="s">
        <v>32</v>
      </c>
      <c r="D21" s="22">
        <v>1</v>
      </c>
      <c r="E21" s="22" t="s">
        <v>33</v>
      </c>
      <c r="F21" s="98">
        <v>30000</v>
      </c>
      <c r="G21" s="99">
        <f>(D21*F21)</f>
        <v>30000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  <c r="IU21" s="69"/>
    </row>
    <row r="22" spans="1:255" customFormat="1" ht="12" customHeight="1" x14ac:dyDescent="0.25">
      <c r="A22" s="66"/>
      <c r="B22" s="21" t="s">
        <v>136</v>
      </c>
      <c r="C22" s="22" t="s">
        <v>32</v>
      </c>
      <c r="D22" s="22">
        <v>4</v>
      </c>
      <c r="E22" s="22" t="s">
        <v>34</v>
      </c>
      <c r="F22" s="98">
        <v>30000</v>
      </c>
      <c r="G22" s="99">
        <f t="shared" ref="G22:G23" si="0">(D22*F22)</f>
        <v>120000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  <c r="IR22" s="69"/>
      <c r="IS22" s="69"/>
      <c r="IT22" s="69"/>
      <c r="IU22" s="69"/>
    </row>
    <row r="23" spans="1:255" customFormat="1" ht="12" customHeight="1" x14ac:dyDescent="0.25">
      <c r="A23" s="66"/>
      <c r="B23" s="21" t="s">
        <v>35</v>
      </c>
      <c r="C23" s="22" t="s">
        <v>32</v>
      </c>
      <c r="D23" s="22">
        <v>32</v>
      </c>
      <c r="E23" s="22" t="s">
        <v>36</v>
      </c>
      <c r="F23" s="98">
        <v>30000</v>
      </c>
      <c r="G23" s="99">
        <f t="shared" si="0"/>
        <v>960000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  <c r="IT23" s="69"/>
      <c r="IU23" s="69"/>
    </row>
    <row r="24" spans="1:255" s="88" customFormat="1" ht="12.75" customHeight="1" x14ac:dyDescent="0.25">
      <c r="A24" s="96"/>
      <c r="B24" s="2" t="s">
        <v>37</v>
      </c>
      <c r="C24" s="3"/>
      <c r="D24" s="3"/>
      <c r="E24" s="3"/>
      <c r="F24" s="4"/>
      <c r="G24" s="5">
        <f>SUM(G21:G23)</f>
        <v>1110000</v>
      </c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</row>
    <row r="25" spans="1:255" s="87" customFormat="1" ht="12" customHeight="1" x14ac:dyDescent="0.25">
      <c r="A25" s="81"/>
      <c r="B25" s="92"/>
      <c r="C25" s="94"/>
      <c r="D25" s="94"/>
      <c r="E25" s="94"/>
      <c r="F25" s="100"/>
      <c r="G25" s="101"/>
    </row>
    <row r="26" spans="1:255" s="88" customFormat="1" ht="12" customHeight="1" x14ac:dyDescent="0.25">
      <c r="A26" s="96"/>
      <c r="B26" s="15" t="s">
        <v>38</v>
      </c>
      <c r="C26" s="16"/>
      <c r="D26" s="17"/>
      <c r="E26" s="17"/>
      <c r="F26" s="18"/>
      <c r="G26" s="9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  <c r="IS26" s="87"/>
      <c r="IT26" s="87"/>
      <c r="IU26" s="87"/>
    </row>
    <row r="27" spans="1:255" s="88" customFormat="1" ht="24" customHeight="1" x14ac:dyDescent="0.25">
      <c r="A27" s="96"/>
      <c r="B27" s="19" t="s">
        <v>25</v>
      </c>
      <c r="C27" s="20" t="s">
        <v>26</v>
      </c>
      <c r="D27" s="20" t="s">
        <v>27</v>
      </c>
      <c r="E27" s="19" t="s">
        <v>28</v>
      </c>
      <c r="F27" s="20" t="s">
        <v>29</v>
      </c>
      <c r="G27" s="19" t="s">
        <v>30</v>
      </c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  <c r="IR27" s="87"/>
      <c r="IS27" s="87"/>
      <c r="IT27" s="87"/>
      <c r="IU27" s="87"/>
    </row>
    <row r="28" spans="1:255" customFormat="1" ht="12" customHeight="1" x14ac:dyDescent="0.25">
      <c r="A28" s="66"/>
      <c r="B28" s="21"/>
      <c r="C28" s="22" t="s">
        <v>39</v>
      </c>
      <c r="D28" s="22"/>
      <c r="E28" s="22"/>
      <c r="F28" s="98"/>
      <c r="G28" s="9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  <c r="IU28" s="69"/>
    </row>
    <row r="29" spans="1:255" s="88" customFormat="1" ht="12.75" customHeight="1" x14ac:dyDescent="0.25">
      <c r="A29" s="96"/>
      <c r="B29" s="2" t="s">
        <v>40</v>
      </c>
      <c r="C29" s="3"/>
      <c r="D29" s="3"/>
      <c r="E29" s="3"/>
      <c r="F29" s="4"/>
      <c r="G29" s="5">
        <f>SUM(G28)</f>
        <v>0</v>
      </c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87"/>
      <c r="ER29" s="87"/>
      <c r="ES29" s="87"/>
      <c r="ET29" s="87"/>
      <c r="EU29" s="87"/>
      <c r="EV29" s="87"/>
      <c r="EW29" s="87"/>
      <c r="EX29" s="87"/>
      <c r="EY29" s="87"/>
      <c r="EZ29" s="87"/>
      <c r="FA29" s="87"/>
      <c r="FB29" s="87"/>
      <c r="FC29" s="87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  <c r="IR29" s="87"/>
      <c r="IS29" s="87"/>
      <c r="IT29" s="87"/>
      <c r="IU29" s="87"/>
    </row>
    <row r="30" spans="1:255" s="87" customFormat="1" ht="12" customHeight="1" x14ac:dyDescent="0.25">
      <c r="A30" s="81"/>
      <c r="B30" s="102"/>
      <c r="C30" s="103"/>
      <c r="D30" s="103"/>
      <c r="E30" s="103"/>
      <c r="F30" s="104"/>
      <c r="G30" s="105"/>
    </row>
    <row r="31" spans="1:255" s="88" customFormat="1" ht="12" customHeight="1" x14ac:dyDescent="0.25">
      <c r="A31" s="96"/>
      <c r="B31" s="15" t="s">
        <v>41</v>
      </c>
      <c r="C31" s="16"/>
      <c r="D31" s="17"/>
      <c r="E31" s="17"/>
      <c r="F31" s="18"/>
      <c r="G31" s="9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  <c r="FJ31" s="87"/>
      <c r="FK31" s="87"/>
      <c r="FL31" s="87"/>
      <c r="FM31" s="87"/>
      <c r="FN31" s="87"/>
      <c r="FO31" s="87"/>
      <c r="FP31" s="87"/>
      <c r="FQ31" s="87"/>
      <c r="FR31" s="87"/>
      <c r="FS31" s="87"/>
      <c r="FT31" s="87"/>
      <c r="FU31" s="87"/>
      <c r="FV31" s="87"/>
      <c r="FW31" s="87"/>
      <c r="FX31" s="87"/>
      <c r="FY31" s="87"/>
      <c r="FZ31" s="87"/>
      <c r="GA31" s="87"/>
      <c r="GB31" s="87"/>
      <c r="GC31" s="87"/>
      <c r="GD31" s="87"/>
      <c r="GE31" s="87"/>
      <c r="GF31" s="87"/>
      <c r="GG31" s="87"/>
      <c r="GH31" s="87"/>
      <c r="GI31" s="87"/>
      <c r="GJ31" s="87"/>
      <c r="GK31" s="87"/>
      <c r="GL31" s="87"/>
      <c r="GM31" s="87"/>
      <c r="GN31" s="87"/>
      <c r="GO31" s="87"/>
      <c r="GP31" s="87"/>
      <c r="GQ31" s="87"/>
      <c r="GR31" s="87"/>
      <c r="GS31" s="87"/>
      <c r="GT31" s="87"/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/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/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/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</row>
    <row r="32" spans="1:255" s="88" customFormat="1" ht="24" customHeight="1" x14ac:dyDescent="0.25">
      <c r="A32" s="96"/>
      <c r="B32" s="19" t="s">
        <v>25</v>
      </c>
      <c r="C32" s="20" t="s">
        <v>26</v>
      </c>
      <c r="D32" s="20" t="s">
        <v>27</v>
      </c>
      <c r="E32" s="19" t="s">
        <v>28</v>
      </c>
      <c r="F32" s="20" t="s">
        <v>29</v>
      </c>
      <c r="G32" s="19" t="s">
        <v>30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/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7"/>
      <c r="ER32" s="87"/>
      <c r="ES32" s="87"/>
      <c r="ET32" s="87"/>
      <c r="EU32" s="87"/>
      <c r="EV32" s="87"/>
      <c r="EW32" s="87"/>
      <c r="EX32" s="87"/>
      <c r="EY32" s="87"/>
      <c r="EZ32" s="87"/>
      <c r="FA32" s="87"/>
      <c r="FB32" s="87"/>
      <c r="FC32" s="87"/>
      <c r="FD32" s="87"/>
      <c r="FE32" s="87"/>
      <c r="FF32" s="87"/>
      <c r="FG32" s="87"/>
      <c r="FH32" s="87"/>
      <c r="FI32" s="87"/>
      <c r="FJ32" s="87"/>
      <c r="FK32" s="87"/>
      <c r="FL32" s="87"/>
      <c r="FM32" s="87"/>
      <c r="FN32" s="87"/>
      <c r="FO32" s="87"/>
      <c r="FP32" s="87"/>
      <c r="FQ32" s="87"/>
      <c r="FR32" s="87"/>
      <c r="FS32" s="87"/>
      <c r="FT32" s="87"/>
      <c r="FU32" s="87"/>
      <c r="FV32" s="87"/>
      <c r="FW32" s="87"/>
      <c r="FX32" s="87"/>
      <c r="FY32" s="87"/>
      <c r="FZ32" s="87"/>
      <c r="GA32" s="87"/>
      <c r="GB32" s="87"/>
      <c r="GC32" s="87"/>
      <c r="GD32" s="87"/>
      <c r="GE32" s="87"/>
      <c r="GF32" s="87"/>
      <c r="GG32" s="87"/>
      <c r="GH32" s="87"/>
      <c r="GI32" s="87"/>
      <c r="GJ32" s="87"/>
      <c r="GK32" s="87"/>
      <c r="GL32" s="87"/>
      <c r="GM32" s="87"/>
      <c r="GN32" s="87"/>
      <c r="GO32" s="87"/>
      <c r="GP32" s="87"/>
      <c r="GQ32" s="87"/>
      <c r="GR32" s="87"/>
      <c r="GS32" s="87"/>
      <c r="GT32" s="87"/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/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87"/>
      <c r="HT32" s="87"/>
      <c r="HU32" s="87"/>
      <c r="HV32" s="87"/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/>
      <c r="II32" s="87"/>
      <c r="IJ32" s="87"/>
      <c r="IK32" s="87"/>
      <c r="IL32" s="87"/>
      <c r="IM32" s="87"/>
      <c r="IN32" s="87"/>
      <c r="IO32" s="87"/>
      <c r="IP32" s="87"/>
      <c r="IQ32" s="87"/>
      <c r="IR32" s="87"/>
      <c r="IS32" s="87"/>
      <c r="IT32" s="87"/>
      <c r="IU32" s="87"/>
    </row>
    <row r="33" spans="1:255" customFormat="1" ht="12" customHeight="1" x14ac:dyDescent="0.25">
      <c r="A33" s="66"/>
      <c r="B33" s="21" t="s">
        <v>42</v>
      </c>
      <c r="C33" s="22" t="s">
        <v>43</v>
      </c>
      <c r="D33" s="22">
        <v>1</v>
      </c>
      <c r="E33" s="22" t="s">
        <v>44</v>
      </c>
      <c r="F33" s="98">
        <v>35000</v>
      </c>
      <c r="G33" s="99">
        <f t="shared" ref="G33:G43" si="1">(D33*F33)</f>
        <v>35000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  <c r="IU33" s="69"/>
    </row>
    <row r="34" spans="1:255" customFormat="1" ht="12" customHeight="1" x14ac:dyDescent="0.25">
      <c r="A34" s="66"/>
      <c r="B34" s="21" t="s">
        <v>45</v>
      </c>
      <c r="C34" s="22" t="s">
        <v>43</v>
      </c>
      <c r="D34" s="22">
        <v>1</v>
      </c>
      <c r="E34" s="22" t="s">
        <v>46</v>
      </c>
      <c r="F34" s="98">
        <v>90000</v>
      </c>
      <c r="G34" s="99">
        <f t="shared" si="1"/>
        <v>90000</v>
      </c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</row>
    <row r="35" spans="1:255" customFormat="1" ht="12" customHeight="1" x14ac:dyDescent="0.25">
      <c r="A35" s="66"/>
      <c r="B35" s="21" t="s">
        <v>47</v>
      </c>
      <c r="C35" s="22" t="s">
        <v>43</v>
      </c>
      <c r="D35" s="22">
        <v>0.2</v>
      </c>
      <c r="E35" s="22" t="s">
        <v>48</v>
      </c>
      <c r="F35" s="98">
        <v>125000</v>
      </c>
      <c r="G35" s="99">
        <f t="shared" si="1"/>
        <v>25000</v>
      </c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  <c r="IU35" s="69"/>
    </row>
    <row r="36" spans="1:255" customFormat="1" ht="12" customHeight="1" x14ac:dyDescent="0.25">
      <c r="A36" s="66"/>
      <c r="B36" s="21" t="s">
        <v>42</v>
      </c>
      <c r="C36" s="22" t="s">
        <v>43</v>
      </c>
      <c r="D36" s="22">
        <v>0.2</v>
      </c>
      <c r="E36" s="22" t="s">
        <v>49</v>
      </c>
      <c r="F36" s="98">
        <v>125000</v>
      </c>
      <c r="G36" s="99">
        <f t="shared" si="1"/>
        <v>25000</v>
      </c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  <c r="IU36" s="69"/>
    </row>
    <row r="37" spans="1:255" customFormat="1" ht="12" customHeight="1" x14ac:dyDescent="0.25">
      <c r="A37" s="66"/>
      <c r="B37" s="21" t="s">
        <v>50</v>
      </c>
      <c r="C37" s="22" t="s">
        <v>43</v>
      </c>
      <c r="D37" s="22">
        <v>0.2</v>
      </c>
      <c r="E37" s="22" t="s">
        <v>51</v>
      </c>
      <c r="F37" s="98">
        <v>50000</v>
      </c>
      <c r="G37" s="99">
        <f t="shared" si="1"/>
        <v>10000</v>
      </c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  <c r="IN37" s="69"/>
      <c r="IO37" s="69"/>
      <c r="IP37" s="69"/>
      <c r="IQ37" s="69"/>
      <c r="IR37" s="69"/>
      <c r="IS37" s="69"/>
      <c r="IT37" s="69"/>
      <c r="IU37" s="69"/>
    </row>
    <row r="38" spans="1:255" customFormat="1" ht="12" customHeight="1" x14ac:dyDescent="0.25">
      <c r="A38" s="66"/>
      <c r="B38" s="21" t="s">
        <v>52</v>
      </c>
      <c r="C38" s="22" t="s">
        <v>43</v>
      </c>
      <c r="D38" s="22">
        <v>0.25</v>
      </c>
      <c r="E38" s="22" t="s">
        <v>53</v>
      </c>
      <c r="F38" s="98">
        <v>320000</v>
      </c>
      <c r="G38" s="99">
        <f t="shared" si="1"/>
        <v>80000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69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69"/>
      <c r="FC38" s="69"/>
      <c r="FD38" s="69"/>
      <c r="FE38" s="69"/>
      <c r="FF38" s="69"/>
      <c r="FG38" s="69"/>
      <c r="FH38" s="69"/>
      <c r="FI38" s="69"/>
      <c r="FJ38" s="69"/>
      <c r="FK38" s="69"/>
      <c r="FL38" s="69"/>
      <c r="FM38" s="69"/>
      <c r="FN38" s="69"/>
      <c r="FO38" s="69"/>
      <c r="FP38" s="69"/>
      <c r="FQ38" s="69"/>
      <c r="FR38" s="69"/>
      <c r="FS38" s="69"/>
      <c r="FT38" s="69"/>
      <c r="FU38" s="69"/>
      <c r="FV38" s="69"/>
      <c r="FW38" s="69"/>
      <c r="FX38" s="69"/>
      <c r="FY38" s="69"/>
      <c r="FZ38" s="69"/>
      <c r="GA38" s="69"/>
      <c r="GB38" s="69"/>
      <c r="GC38" s="69"/>
      <c r="GD38" s="69"/>
      <c r="GE38" s="69"/>
      <c r="GF38" s="69"/>
      <c r="GG38" s="69"/>
      <c r="GH38" s="69"/>
      <c r="GI38" s="69"/>
      <c r="GJ38" s="69"/>
      <c r="GK38" s="69"/>
      <c r="GL38" s="69"/>
      <c r="GM38" s="69"/>
      <c r="GN38" s="69"/>
      <c r="GO38" s="69"/>
      <c r="GP38" s="69"/>
      <c r="GQ38" s="69"/>
      <c r="GR38" s="69"/>
      <c r="GS38" s="69"/>
      <c r="GT38" s="69"/>
      <c r="GU38" s="69"/>
      <c r="GV38" s="69"/>
      <c r="GW38" s="69"/>
      <c r="GX38" s="69"/>
      <c r="GY38" s="69"/>
      <c r="GZ38" s="69"/>
      <c r="HA38" s="69"/>
      <c r="HB38" s="69"/>
      <c r="HC38" s="69"/>
      <c r="HD38" s="69"/>
      <c r="HE38" s="69"/>
      <c r="HF38" s="69"/>
      <c r="HG38" s="69"/>
      <c r="HH38" s="69"/>
      <c r="HI38" s="69"/>
      <c r="HJ38" s="69"/>
      <c r="HK38" s="69"/>
      <c r="HL38" s="69"/>
      <c r="HM38" s="69"/>
      <c r="HN38" s="69"/>
      <c r="HO38" s="69"/>
      <c r="HP38" s="69"/>
      <c r="HQ38" s="69"/>
      <c r="HR38" s="69"/>
      <c r="HS38" s="69"/>
      <c r="HT38" s="69"/>
      <c r="HU38" s="69"/>
      <c r="HV38" s="69"/>
      <c r="HW38" s="69"/>
      <c r="HX38" s="69"/>
      <c r="HY38" s="69"/>
      <c r="HZ38" s="69"/>
      <c r="IA38" s="69"/>
      <c r="IB38" s="69"/>
      <c r="IC38" s="69"/>
      <c r="ID38" s="69"/>
      <c r="IE38" s="69"/>
      <c r="IF38" s="69"/>
      <c r="IG38" s="69"/>
      <c r="IH38" s="69"/>
      <c r="II38" s="69"/>
      <c r="IJ38" s="69"/>
      <c r="IK38" s="69"/>
      <c r="IL38" s="69"/>
      <c r="IM38" s="69"/>
      <c r="IN38" s="69"/>
      <c r="IO38" s="69"/>
      <c r="IP38" s="69"/>
      <c r="IQ38" s="69"/>
      <c r="IR38" s="69"/>
      <c r="IS38" s="69"/>
      <c r="IT38" s="69"/>
      <c r="IU38" s="69"/>
    </row>
    <row r="39" spans="1:255" customFormat="1" ht="12" customHeight="1" x14ac:dyDescent="0.25">
      <c r="A39" s="66"/>
      <c r="B39" s="21" t="s">
        <v>54</v>
      </c>
      <c r="C39" s="22" t="s">
        <v>43</v>
      </c>
      <c r="D39" s="22">
        <v>1</v>
      </c>
      <c r="E39" s="22" t="s">
        <v>55</v>
      </c>
      <c r="F39" s="98">
        <v>25000</v>
      </c>
      <c r="G39" s="99">
        <f t="shared" si="1"/>
        <v>25000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  <c r="DX39" s="69"/>
      <c r="DY39" s="69"/>
      <c r="DZ39" s="69"/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  <c r="EO39" s="69"/>
      <c r="EP39" s="69"/>
      <c r="EQ39" s="69"/>
      <c r="ER39" s="69"/>
      <c r="ES39" s="69"/>
      <c r="ET39" s="69"/>
      <c r="EU39" s="69"/>
      <c r="EV39" s="69"/>
      <c r="EW39" s="69"/>
      <c r="EX39" s="69"/>
      <c r="EY39" s="69"/>
      <c r="EZ39" s="69"/>
      <c r="FA39" s="69"/>
      <c r="FB39" s="69"/>
      <c r="FC39" s="69"/>
      <c r="FD39" s="69"/>
      <c r="FE39" s="69"/>
      <c r="FF39" s="69"/>
      <c r="FG39" s="69"/>
      <c r="FH39" s="69"/>
      <c r="FI39" s="69"/>
      <c r="FJ39" s="69"/>
      <c r="FK39" s="69"/>
      <c r="FL39" s="69"/>
      <c r="FM39" s="69"/>
      <c r="FN39" s="69"/>
      <c r="FO39" s="69"/>
      <c r="FP39" s="69"/>
      <c r="FQ39" s="69"/>
      <c r="FR39" s="69"/>
      <c r="FS39" s="69"/>
      <c r="FT39" s="69"/>
      <c r="FU39" s="69"/>
      <c r="FV39" s="69"/>
      <c r="FW39" s="69"/>
      <c r="FX39" s="69"/>
      <c r="FY39" s="69"/>
      <c r="FZ39" s="69"/>
      <c r="GA39" s="69"/>
      <c r="GB39" s="69"/>
      <c r="GC39" s="69"/>
      <c r="GD39" s="69"/>
      <c r="GE39" s="69"/>
      <c r="GF39" s="69"/>
      <c r="GG39" s="69"/>
      <c r="GH39" s="69"/>
      <c r="GI39" s="69"/>
      <c r="GJ39" s="69"/>
      <c r="GK39" s="69"/>
      <c r="GL39" s="69"/>
      <c r="GM39" s="69"/>
      <c r="GN39" s="69"/>
      <c r="GO39" s="69"/>
      <c r="GP39" s="69"/>
      <c r="GQ39" s="69"/>
      <c r="GR39" s="69"/>
      <c r="GS39" s="69"/>
      <c r="GT39" s="69"/>
      <c r="GU39" s="69"/>
      <c r="GV39" s="69"/>
      <c r="GW39" s="69"/>
      <c r="GX39" s="69"/>
      <c r="GY39" s="69"/>
      <c r="GZ39" s="69"/>
      <c r="HA39" s="69"/>
      <c r="HB39" s="69"/>
      <c r="HC39" s="69"/>
      <c r="HD39" s="69"/>
      <c r="HE39" s="69"/>
      <c r="HF39" s="69"/>
      <c r="HG39" s="69"/>
      <c r="HH39" s="69"/>
      <c r="HI39" s="69"/>
      <c r="HJ39" s="69"/>
      <c r="HK39" s="69"/>
      <c r="HL39" s="69"/>
      <c r="HM39" s="69"/>
      <c r="HN39" s="69"/>
      <c r="HO39" s="69"/>
      <c r="HP39" s="69"/>
      <c r="HQ39" s="69"/>
      <c r="HR39" s="69"/>
      <c r="HS39" s="69"/>
      <c r="HT39" s="69"/>
      <c r="HU39" s="69"/>
      <c r="HV39" s="69"/>
      <c r="HW39" s="69"/>
      <c r="HX39" s="69"/>
      <c r="HY39" s="69"/>
      <c r="HZ39" s="69"/>
      <c r="IA39" s="69"/>
      <c r="IB39" s="69"/>
      <c r="IC39" s="69"/>
      <c r="ID39" s="69"/>
      <c r="IE39" s="69"/>
      <c r="IF39" s="69"/>
      <c r="IG39" s="69"/>
      <c r="IH39" s="69"/>
      <c r="II39" s="69"/>
      <c r="IJ39" s="69"/>
      <c r="IK39" s="69"/>
      <c r="IL39" s="69"/>
      <c r="IM39" s="69"/>
      <c r="IN39" s="69"/>
      <c r="IO39" s="69"/>
      <c r="IP39" s="69"/>
      <c r="IQ39" s="69"/>
      <c r="IR39" s="69"/>
      <c r="IS39" s="69"/>
      <c r="IT39" s="69"/>
      <c r="IU39" s="69"/>
    </row>
    <row r="40" spans="1:255" customFormat="1" ht="12" customHeight="1" x14ac:dyDescent="0.25">
      <c r="A40" s="66"/>
      <c r="B40" s="21" t="s">
        <v>56</v>
      </c>
      <c r="C40" s="22" t="s">
        <v>43</v>
      </c>
      <c r="D40" s="22">
        <v>0.2</v>
      </c>
      <c r="E40" s="22" t="s">
        <v>57</v>
      </c>
      <c r="F40" s="98">
        <v>125000</v>
      </c>
      <c r="G40" s="99">
        <f t="shared" si="1"/>
        <v>25000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  <c r="FI40" s="69"/>
      <c r="FJ40" s="69"/>
      <c r="FK40" s="69"/>
      <c r="FL40" s="69"/>
      <c r="FM40" s="69"/>
      <c r="FN40" s="69"/>
      <c r="FO40" s="69"/>
      <c r="FP40" s="69"/>
      <c r="FQ40" s="69"/>
      <c r="FR40" s="69"/>
      <c r="FS40" s="69"/>
      <c r="FT40" s="69"/>
      <c r="FU40" s="69"/>
      <c r="FV40" s="69"/>
      <c r="FW40" s="69"/>
      <c r="FX40" s="69"/>
      <c r="FY40" s="69"/>
      <c r="FZ40" s="69"/>
      <c r="GA40" s="69"/>
      <c r="GB40" s="69"/>
      <c r="GC40" s="69"/>
      <c r="GD40" s="69"/>
      <c r="GE40" s="69"/>
      <c r="GF40" s="69"/>
      <c r="GG40" s="69"/>
      <c r="GH40" s="69"/>
      <c r="GI40" s="69"/>
      <c r="GJ40" s="69"/>
      <c r="GK40" s="69"/>
      <c r="GL40" s="69"/>
      <c r="GM40" s="69"/>
      <c r="GN40" s="69"/>
      <c r="GO40" s="69"/>
      <c r="GP40" s="69"/>
      <c r="GQ40" s="69"/>
      <c r="GR40" s="69"/>
      <c r="GS40" s="69"/>
      <c r="GT40" s="69"/>
      <c r="GU40" s="69"/>
      <c r="GV40" s="69"/>
      <c r="GW40" s="69"/>
      <c r="GX40" s="69"/>
      <c r="GY40" s="69"/>
      <c r="GZ40" s="69"/>
      <c r="HA40" s="69"/>
      <c r="HB40" s="69"/>
      <c r="HC40" s="69"/>
      <c r="HD40" s="69"/>
      <c r="HE40" s="69"/>
      <c r="HF40" s="69"/>
      <c r="HG40" s="69"/>
      <c r="HH40" s="69"/>
      <c r="HI40" s="69"/>
      <c r="HJ40" s="69"/>
      <c r="HK40" s="69"/>
      <c r="HL40" s="69"/>
      <c r="HM40" s="69"/>
      <c r="HN40" s="69"/>
      <c r="HO40" s="69"/>
      <c r="HP40" s="69"/>
      <c r="HQ40" s="69"/>
      <c r="HR40" s="69"/>
      <c r="HS40" s="69"/>
      <c r="HT40" s="69"/>
      <c r="HU40" s="69"/>
      <c r="HV40" s="69"/>
      <c r="HW40" s="69"/>
      <c r="HX40" s="69"/>
      <c r="HY40" s="69"/>
      <c r="HZ40" s="69"/>
      <c r="IA40" s="69"/>
      <c r="IB40" s="69"/>
      <c r="IC40" s="69"/>
      <c r="ID40" s="69"/>
      <c r="IE40" s="69"/>
      <c r="IF40" s="69"/>
      <c r="IG40" s="69"/>
      <c r="IH40" s="69"/>
      <c r="II40" s="69"/>
      <c r="IJ40" s="69"/>
      <c r="IK40" s="69"/>
      <c r="IL40" s="69"/>
      <c r="IM40" s="69"/>
      <c r="IN40" s="69"/>
      <c r="IO40" s="69"/>
      <c r="IP40" s="69"/>
      <c r="IQ40" s="69"/>
      <c r="IR40" s="69"/>
      <c r="IS40" s="69"/>
      <c r="IT40" s="69"/>
      <c r="IU40" s="69"/>
    </row>
    <row r="41" spans="1:255" customFormat="1" ht="12" customHeight="1" x14ac:dyDescent="0.25">
      <c r="A41" s="66"/>
      <c r="B41" s="21" t="s">
        <v>137</v>
      </c>
      <c r="C41" s="22" t="s">
        <v>43</v>
      </c>
      <c r="D41" s="22">
        <v>2</v>
      </c>
      <c r="E41" s="22" t="s">
        <v>58</v>
      </c>
      <c r="F41" s="98">
        <v>25000</v>
      </c>
      <c r="G41" s="99">
        <f t="shared" si="1"/>
        <v>50000</v>
      </c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  <c r="FI41" s="69"/>
      <c r="FJ41" s="69"/>
      <c r="FK41" s="69"/>
      <c r="FL41" s="69"/>
      <c r="FM41" s="69"/>
      <c r="FN41" s="69"/>
      <c r="FO41" s="69"/>
      <c r="FP41" s="69"/>
      <c r="FQ41" s="69"/>
      <c r="FR41" s="69"/>
      <c r="FS41" s="69"/>
      <c r="FT41" s="69"/>
      <c r="FU41" s="69"/>
      <c r="FV41" s="69"/>
      <c r="FW41" s="69"/>
      <c r="FX41" s="69"/>
      <c r="FY41" s="69"/>
      <c r="FZ41" s="69"/>
      <c r="GA41" s="69"/>
      <c r="GB41" s="69"/>
      <c r="GC41" s="69"/>
      <c r="GD41" s="69"/>
      <c r="GE41" s="69"/>
      <c r="GF41" s="69"/>
      <c r="GG41" s="69"/>
      <c r="GH41" s="69"/>
      <c r="GI41" s="69"/>
      <c r="GJ41" s="69"/>
      <c r="GK41" s="69"/>
      <c r="GL41" s="69"/>
      <c r="GM41" s="69"/>
      <c r="GN41" s="69"/>
      <c r="GO41" s="69"/>
      <c r="GP41" s="69"/>
      <c r="GQ41" s="69"/>
      <c r="GR41" s="69"/>
      <c r="GS41" s="69"/>
      <c r="GT41" s="69"/>
      <c r="GU41" s="69"/>
      <c r="GV41" s="69"/>
      <c r="GW41" s="69"/>
      <c r="GX41" s="69"/>
      <c r="GY41" s="69"/>
      <c r="GZ41" s="69"/>
      <c r="HA41" s="69"/>
      <c r="HB41" s="69"/>
      <c r="HC41" s="69"/>
      <c r="HD41" s="69"/>
      <c r="HE41" s="69"/>
      <c r="HF41" s="69"/>
      <c r="HG41" s="69"/>
      <c r="HH41" s="69"/>
      <c r="HI41" s="69"/>
      <c r="HJ41" s="69"/>
      <c r="HK41" s="69"/>
      <c r="HL41" s="69"/>
      <c r="HM41" s="69"/>
      <c r="HN41" s="69"/>
      <c r="HO41" s="69"/>
      <c r="HP41" s="69"/>
      <c r="HQ41" s="69"/>
      <c r="HR41" s="69"/>
      <c r="HS41" s="69"/>
      <c r="HT41" s="69"/>
      <c r="HU41" s="69"/>
      <c r="HV41" s="69"/>
      <c r="HW41" s="69"/>
      <c r="HX41" s="69"/>
      <c r="HY41" s="69"/>
      <c r="HZ41" s="69"/>
      <c r="IA41" s="69"/>
      <c r="IB41" s="69"/>
      <c r="IC41" s="69"/>
      <c r="ID41" s="69"/>
      <c r="IE41" s="69"/>
      <c r="IF41" s="69"/>
      <c r="IG41" s="69"/>
      <c r="IH41" s="69"/>
      <c r="II41" s="69"/>
      <c r="IJ41" s="69"/>
      <c r="IK41" s="69"/>
      <c r="IL41" s="69"/>
      <c r="IM41" s="69"/>
      <c r="IN41" s="69"/>
      <c r="IO41" s="69"/>
      <c r="IP41" s="69"/>
      <c r="IQ41" s="69"/>
      <c r="IR41" s="69"/>
      <c r="IS41" s="69"/>
      <c r="IT41" s="69"/>
      <c r="IU41" s="69"/>
    </row>
    <row r="42" spans="1:255" customFormat="1" ht="12" customHeight="1" x14ac:dyDescent="0.25">
      <c r="A42" s="66"/>
      <c r="B42" s="21" t="s">
        <v>59</v>
      </c>
      <c r="C42" s="22" t="s">
        <v>43</v>
      </c>
      <c r="D42" s="22">
        <v>1</v>
      </c>
      <c r="E42" s="22" t="s">
        <v>60</v>
      </c>
      <c r="F42" s="98">
        <v>25000</v>
      </c>
      <c r="G42" s="99">
        <f t="shared" si="1"/>
        <v>25000</v>
      </c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  <c r="FG42" s="69"/>
      <c r="FH42" s="69"/>
      <c r="FI42" s="69"/>
      <c r="FJ42" s="69"/>
      <c r="FK42" s="69"/>
      <c r="FL42" s="69"/>
      <c r="FM42" s="69"/>
      <c r="FN42" s="69"/>
      <c r="FO42" s="69"/>
      <c r="FP42" s="69"/>
      <c r="FQ42" s="69"/>
      <c r="FR42" s="69"/>
      <c r="FS42" s="69"/>
      <c r="FT42" s="69"/>
      <c r="FU42" s="69"/>
      <c r="FV42" s="69"/>
      <c r="FW42" s="69"/>
      <c r="FX42" s="69"/>
      <c r="FY42" s="69"/>
      <c r="FZ42" s="69"/>
      <c r="GA42" s="69"/>
      <c r="GB42" s="69"/>
      <c r="GC42" s="69"/>
      <c r="GD42" s="69"/>
      <c r="GE42" s="69"/>
      <c r="GF42" s="69"/>
      <c r="GG42" s="69"/>
      <c r="GH42" s="69"/>
      <c r="GI42" s="69"/>
      <c r="GJ42" s="69"/>
      <c r="GK42" s="69"/>
      <c r="GL42" s="69"/>
      <c r="GM42" s="69"/>
      <c r="GN42" s="69"/>
      <c r="GO42" s="69"/>
      <c r="GP42" s="69"/>
      <c r="GQ42" s="69"/>
      <c r="GR42" s="69"/>
      <c r="GS42" s="69"/>
      <c r="GT42" s="69"/>
      <c r="GU42" s="69"/>
      <c r="GV42" s="69"/>
      <c r="GW42" s="69"/>
      <c r="GX42" s="69"/>
      <c r="GY42" s="69"/>
      <c r="GZ42" s="69"/>
      <c r="HA42" s="69"/>
      <c r="HB42" s="69"/>
      <c r="HC42" s="69"/>
      <c r="HD42" s="69"/>
      <c r="HE42" s="69"/>
      <c r="HF42" s="69"/>
      <c r="HG42" s="69"/>
      <c r="HH42" s="69"/>
      <c r="HI42" s="69"/>
      <c r="HJ42" s="69"/>
      <c r="HK42" s="69"/>
      <c r="HL42" s="69"/>
      <c r="HM42" s="69"/>
      <c r="HN42" s="69"/>
      <c r="HO42" s="69"/>
      <c r="HP42" s="69"/>
      <c r="HQ42" s="69"/>
      <c r="HR42" s="69"/>
      <c r="HS42" s="69"/>
      <c r="HT42" s="69"/>
      <c r="HU42" s="69"/>
      <c r="HV42" s="69"/>
      <c r="HW42" s="69"/>
      <c r="HX42" s="69"/>
      <c r="HY42" s="69"/>
      <c r="HZ42" s="69"/>
      <c r="IA42" s="69"/>
      <c r="IB42" s="69"/>
      <c r="IC42" s="69"/>
      <c r="ID42" s="69"/>
      <c r="IE42" s="69"/>
      <c r="IF42" s="69"/>
      <c r="IG42" s="69"/>
      <c r="IH42" s="69"/>
      <c r="II42" s="69"/>
      <c r="IJ42" s="69"/>
      <c r="IK42" s="69"/>
      <c r="IL42" s="69"/>
      <c r="IM42" s="69"/>
      <c r="IN42" s="69"/>
      <c r="IO42" s="69"/>
      <c r="IP42" s="69"/>
      <c r="IQ42" s="69"/>
      <c r="IR42" s="69"/>
      <c r="IS42" s="69"/>
      <c r="IT42" s="69"/>
      <c r="IU42" s="69"/>
    </row>
    <row r="43" spans="1:255" customFormat="1" ht="12" customHeight="1" x14ac:dyDescent="0.25">
      <c r="A43" s="66"/>
      <c r="B43" s="21" t="s">
        <v>61</v>
      </c>
      <c r="C43" s="22" t="s">
        <v>43</v>
      </c>
      <c r="D43" s="22">
        <v>1</v>
      </c>
      <c r="E43" s="22" t="s">
        <v>62</v>
      </c>
      <c r="F43" s="98">
        <v>200000</v>
      </c>
      <c r="G43" s="99">
        <f t="shared" si="1"/>
        <v>200000</v>
      </c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  <c r="FI43" s="69"/>
      <c r="FJ43" s="69"/>
      <c r="FK43" s="69"/>
      <c r="FL43" s="69"/>
      <c r="FM43" s="69"/>
      <c r="FN43" s="69"/>
      <c r="FO43" s="69"/>
      <c r="FP43" s="69"/>
      <c r="FQ43" s="69"/>
      <c r="FR43" s="69"/>
      <c r="FS43" s="69"/>
      <c r="FT43" s="69"/>
      <c r="FU43" s="69"/>
      <c r="FV43" s="69"/>
      <c r="FW43" s="69"/>
      <c r="FX43" s="69"/>
      <c r="FY43" s="69"/>
      <c r="FZ43" s="69"/>
      <c r="GA43" s="69"/>
      <c r="GB43" s="69"/>
      <c r="GC43" s="69"/>
      <c r="GD43" s="69"/>
      <c r="GE43" s="69"/>
      <c r="GF43" s="69"/>
      <c r="GG43" s="69"/>
      <c r="GH43" s="69"/>
      <c r="GI43" s="69"/>
      <c r="GJ43" s="69"/>
      <c r="GK43" s="69"/>
      <c r="GL43" s="69"/>
      <c r="GM43" s="69"/>
      <c r="GN43" s="69"/>
      <c r="GO43" s="69"/>
      <c r="GP43" s="69"/>
      <c r="GQ43" s="69"/>
      <c r="GR43" s="69"/>
      <c r="GS43" s="69"/>
      <c r="GT43" s="69"/>
      <c r="GU43" s="69"/>
      <c r="GV43" s="69"/>
      <c r="GW43" s="69"/>
      <c r="GX43" s="69"/>
      <c r="GY43" s="69"/>
      <c r="GZ43" s="69"/>
      <c r="HA43" s="69"/>
      <c r="HB43" s="69"/>
      <c r="HC43" s="69"/>
      <c r="HD43" s="69"/>
      <c r="HE43" s="69"/>
      <c r="HF43" s="69"/>
      <c r="HG43" s="69"/>
      <c r="HH43" s="69"/>
      <c r="HI43" s="69"/>
      <c r="HJ43" s="69"/>
      <c r="HK43" s="69"/>
      <c r="HL43" s="69"/>
      <c r="HM43" s="69"/>
      <c r="HN43" s="69"/>
      <c r="HO43" s="69"/>
      <c r="HP43" s="69"/>
      <c r="HQ43" s="69"/>
      <c r="HR43" s="69"/>
      <c r="HS43" s="69"/>
      <c r="HT43" s="69"/>
      <c r="HU43" s="69"/>
      <c r="HV43" s="69"/>
      <c r="HW43" s="69"/>
      <c r="HX43" s="69"/>
      <c r="HY43" s="69"/>
      <c r="HZ43" s="69"/>
      <c r="IA43" s="69"/>
      <c r="IB43" s="69"/>
      <c r="IC43" s="69"/>
      <c r="ID43" s="69"/>
      <c r="IE43" s="69"/>
      <c r="IF43" s="69"/>
      <c r="IG43" s="69"/>
      <c r="IH43" s="69"/>
      <c r="II43" s="69"/>
      <c r="IJ43" s="69"/>
      <c r="IK43" s="69"/>
      <c r="IL43" s="69"/>
      <c r="IM43" s="69"/>
      <c r="IN43" s="69"/>
      <c r="IO43" s="69"/>
      <c r="IP43" s="69"/>
      <c r="IQ43" s="69"/>
      <c r="IR43" s="69"/>
      <c r="IS43" s="69"/>
      <c r="IT43" s="69"/>
      <c r="IU43" s="69"/>
    </row>
    <row r="44" spans="1:255" s="88" customFormat="1" ht="12.75" customHeight="1" x14ac:dyDescent="0.25">
      <c r="A44" s="96"/>
      <c r="B44" s="2" t="s">
        <v>63</v>
      </c>
      <c r="C44" s="3"/>
      <c r="D44" s="3"/>
      <c r="E44" s="3"/>
      <c r="F44" s="4"/>
      <c r="G44" s="5">
        <f>SUM(G33:G43)</f>
        <v>590000</v>
      </c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  <c r="DB44" s="87"/>
      <c r="DC44" s="87"/>
      <c r="DD44" s="87"/>
      <c r="DE44" s="87"/>
      <c r="DF44" s="87"/>
      <c r="DG44" s="87"/>
      <c r="DH44" s="87"/>
      <c r="DI44" s="87"/>
      <c r="DJ44" s="87"/>
      <c r="DK44" s="87"/>
      <c r="DL44" s="87"/>
      <c r="DM44" s="87"/>
      <c r="DN44" s="87"/>
      <c r="DO44" s="87"/>
      <c r="DP44" s="87"/>
      <c r="DQ44" s="87"/>
      <c r="DR44" s="87"/>
      <c r="DS44" s="87"/>
      <c r="DT44" s="87"/>
      <c r="DU44" s="87"/>
      <c r="DV44" s="87"/>
      <c r="DW44" s="87"/>
      <c r="DX44" s="87"/>
      <c r="DY44" s="87"/>
      <c r="DZ44" s="87"/>
      <c r="EA44" s="87"/>
      <c r="EB44" s="87"/>
      <c r="EC44" s="87"/>
      <c r="ED44" s="87"/>
      <c r="EE44" s="87"/>
      <c r="EF44" s="87"/>
      <c r="EG44" s="87"/>
      <c r="EH44" s="87"/>
      <c r="EI44" s="87"/>
      <c r="EJ44" s="87"/>
      <c r="EK44" s="87"/>
      <c r="EL44" s="87"/>
      <c r="EM44" s="87"/>
      <c r="EN44" s="87"/>
      <c r="EO44" s="87"/>
      <c r="EP44" s="87"/>
      <c r="EQ44" s="87"/>
      <c r="ER44" s="87"/>
      <c r="ES44" s="87"/>
      <c r="ET44" s="87"/>
      <c r="EU44" s="87"/>
      <c r="EV44" s="87"/>
      <c r="EW44" s="87"/>
      <c r="EX44" s="87"/>
      <c r="EY44" s="87"/>
      <c r="EZ44" s="87"/>
      <c r="FA44" s="87"/>
      <c r="FB44" s="87"/>
      <c r="FC44" s="87"/>
      <c r="FD44" s="87"/>
      <c r="FE44" s="87"/>
      <c r="FF44" s="87"/>
      <c r="FG44" s="87"/>
      <c r="FH44" s="87"/>
      <c r="FI44" s="87"/>
      <c r="FJ44" s="87"/>
      <c r="FK44" s="87"/>
      <c r="FL44" s="87"/>
      <c r="FM44" s="87"/>
      <c r="FN44" s="87"/>
      <c r="FO44" s="87"/>
      <c r="FP44" s="87"/>
      <c r="FQ44" s="87"/>
      <c r="FR44" s="87"/>
      <c r="FS44" s="87"/>
      <c r="FT44" s="87"/>
      <c r="FU44" s="87"/>
      <c r="FV44" s="87"/>
      <c r="FW44" s="87"/>
      <c r="FX44" s="87"/>
      <c r="FY44" s="87"/>
      <c r="FZ44" s="87"/>
      <c r="GA44" s="87"/>
      <c r="GB44" s="87"/>
      <c r="GC44" s="87"/>
      <c r="GD44" s="87"/>
      <c r="GE44" s="87"/>
      <c r="GF44" s="87"/>
      <c r="GG44" s="87"/>
      <c r="GH44" s="87"/>
      <c r="GI44" s="87"/>
      <c r="GJ44" s="87"/>
      <c r="GK44" s="87"/>
      <c r="GL44" s="87"/>
      <c r="GM44" s="87"/>
      <c r="GN44" s="87"/>
      <c r="GO44" s="87"/>
      <c r="GP44" s="87"/>
      <c r="GQ44" s="87"/>
      <c r="GR44" s="87"/>
      <c r="GS44" s="87"/>
      <c r="GT44" s="87"/>
      <c r="GU44" s="87"/>
      <c r="GV44" s="87"/>
      <c r="GW44" s="87"/>
      <c r="GX44" s="87"/>
      <c r="GY44" s="87"/>
      <c r="GZ44" s="87"/>
      <c r="HA44" s="87"/>
      <c r="HB44" s="87"/>
      <c r="HC44" s="87"/>
      <c r="HD44" s="87"/>
      <c r="HE44" s="87"/>
      <c r="HF44" s="87"/>
      <c r="HG44" s="87"/>
      <c r="HH44" s="87"/>
      <c r="HI44" s="87"/>
      <c r="HJ44" s="87"/>
      <c r="HK44" s="87"/>
      <c r="HL44" s="87"/>
      <c r="HM44" s="87"/>
      <c r="HN44" s="87"/>
      <c r="HO44" s="87"/>
      <c r="HP44" s="87"/>
      <c r="HQ44" s="87"/>
      <c r="HR44" s="87"/>
      <c r="HS44" s="87"/>
      <c r="HT44" s="87"/>
      <c r="HU44" s="87"/>
      <c r="HV44" s="87"/>
      <c r="HW44" s="87"/>
      <c r="HX44" s="87"/>
      <c r="HY44" s="87"/>
      <c r="HZ44" s="87"/>
      <c r="IA44" s="87"/>
      <c r="IB44" s="87"/>
      <c r="IC44" s="87"/>
      <c r="ID44" s="87"/>
      <c r="IE44" s="87"/>
      <c r="IF44" s="87"/>
      <c r="IG44" s="87"/>
      <c r="IH44" s="87"/>
      <c r="II44" s="87"/>
      <c r="IJ44" s="87"/>
      <c r="IK44" s="87"/>
      <c r="IL44" s="87"/>
      <c r="IM44" s="87"/>
      <c r="IN44" s="87"/>
      <c r="IO44" s="87"/>
      <c r="IP44" s="87"/>
      <c r="IQ44" s="87"/>
      <c r="IR44" s="87"/>
      <c r="IS44" s="87"/>
      <c r="IT44" s="87"/>
      <c r="IU44" s="87"/>
    </row>
    <row r="45" spans="1:255" s="87" customFormat="1" ht="12" customHeight="1" x14ac:dyDescent="0.25">
      <c r="A45" s="81"/>
      <c r="B45" s="102"/>
      <c r="C45" s="103"/>
      <c r="D45" s="103"/>
      <c r="E45" s="103"/>
      <c r="F45" s="104"/>
      <c r="G45" s="105"/>
    </row>
    <row r="46" spans="1:255" s="88" customFormat="1" ht="12" customHeight="1" x14ac:dyDescent="0.25">
      <c r="A46" s="96"/>
      <c r="B46" s="15" t="s">
        <v>64</v>
      </c>
      <c r="C46" s="16"/>
      <c r="D46" s="17"/>
      <c r="E46" s="17"/>
      <c r="F46" s="18"/>
      <c r="G46" s="9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7"/>
      <c r="CE46" s="87"/>
      <c r="CF46" s="87"/>
      <c r="CG46" s="87"/>
      <c r="CH46" s="87"/>
      <c r="CI46" s="87"/>
      <c r="CJ46" s="87"/>
      <c r="CK46" s="87"/>
      <c r="CL46" s="87"/>
      <c r="CM46" s="87"/>
      <c r="CN46" s="87"/>
      <c r="CO46" s="87"/>
      <c r="CP46" s="87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87"/>
      <c r="DC46" s="87"/>
      <c r="DD46" s="87"/>
      <c r="DE46" s="87"/>
      <c r="DF46" s="87"/>
      <c r="DG46" s="87"/>
      <c r="DH46" s="87"/>
      <c r="DI46" s="87"/>
      <c r="DJ46" s="87"/>
      <c r="DK46" s="87"/>
      <c r="DL46" s="87"/>
      <c r="DM46" s="87"/>
      <c r="DN46" s="87"/>
      <c r="DO46" s="87"/>
      <c r="DP46" s="87"/>
      <c r="DQ46" s="87"/>
      <c r="DR46" s="87"/>
      <c r="DS46" s="87"/>
      <c r="DT46" s="87"/>
      <c r="DU46" s="87"/>
      <c r="DV46" s="87"/>
      <c r="DW46" s="87"/>
      <c r="DX46" s="87"/>
      <c r="DY46" s="87"/>
      <c r="DZ46" s="87"/>
      <c r="EA46" s="87"/>
      <c r="EB46" s="87"/>
      <c r="EC46" s="87"/>
      <c r="ED46" s="87"/>
      <c r="EE46" s="87"/>
      <c r="EF46" s="87"/>
      <c r="EG46" s="87"/>
      <c r="EH46" s="87"/>
      <c r="EI46" s="87"/>
      <c r="EJ46" s="87"/>
      <c r="EK46" s="87"/>
      <c r="EL46" s="87"/>
      <c r="EM46" s="87"/>
      <c r="EN46" s="87"/>
      <c r="EO46" s="87"/>
      <c r="EP46" s="87"/>
      <c r="EQ46" s="87"/>
      <c r="ER46" s="87"/>
      <c r="ES46" s="87"/>
      <c r="ET46" s="87"/>
      <c r="EU46" s="87"/>
      <c r="EV46" s="87"/>
      <c r="EW46" s="87"/>
      <c r="EX46" s="87"/>
      <c r="EY46" s="87"/>
      <c r="EZ46" s="87"/>
      <c r="FA46" s="87"/>
      <c r="FB46" s="87"/>
      <c r="FC46" s="87"/>
      <c r="FD46" s="87"/>
      <c r="FE46" s="87"/>
      <c r="FF46" s="87"/>
      <c r="FG46" s="87"/>
      <c r="FH46" s="87"/>
      <c r="FI46" s="87"/>
      <c r="FJ46" s="87"/>
      <c r="FK46" s="87"/>
      <c r="FL46" s="87"/>
      <c r="FM46" s="87"/>
      <c r="FN46" s="87"/>
      <c r="FO46" s="87"/>
      <c r="FP46" s="87"/>
      <c r="FQ46" s="87"/>
      <c r="FR46" s="87"/>
      <c r="FS46" s="87"/>
      <c r="FT46" s="87"/>
      <c r="FU46" s="87"/>
      <c r="FV46" s="87"/>
      <c r="FW46" s="87"/>
      <c r="FX46" s="87"/>
      <c r="FY46" s="87"/>
      <c r="FZ46" s="87"/>
      <c r="GA46" s="87"/>
      <c r="GB46" s="87"/>
      <c r="GC46" s="87"/>
      <c r="GD46" s="87"/>
      <c r="GE46" s="87"/>
      <c r="GF46" s="87"/>
      <c r="GG46" s="87"/>
      <c r="GH46" s="87"/>
      <c r="GI46" s="87"/>
      <c r="GJ46" s="87"/>
      <c r="GK46" s="87"/>
      <c r="GL46" s="87"/>
      <c r="GM46" s="87"/>
      <c r="GN46" s="87"/>
      <c r="GO46" s="87"/>
      <c r="GP46" s="87"/>
      <c r="GQ46" s="87"/>
      <c r="GR46" s="87"/>
      <c r="GS46" s="87"/>
      <c r="GT46" s="87"/>
      <c r="GU46" s="87"/>
      <c r="GV46" s="87"/>
      <c r="GW46" s="87"/>
      <c r="GX46" s="87"/>
      <c r="GY46" s="87"/>
      <c r="GZ46" s="87"/>
      <c r="HA46" s="87"/>
      <c r="HB46" s="87"/>
      <c r="HC46" s="87"/>
      <c r="HD46" s="87"/>
      <c r="HE46" s="87"/>
      <c r="HF46" s="87"/>
      <c r="HG46" s="87"/>
      <c r="HH46" s="87"/>
      <c r="HI46" s="87"/>
      <c r="HJ46" s="87"/>
      <c r="HK46" s="87"/>
      <c r="HL46" s="87"/>
      <c r="HM46" s="87"/>
      <c r="HN46" s="87"/>
      <c r="HO46" s="87"/>
      <c r="HP46" s="87"/>
      <c r="HQ46" s="87"/>
      <c r="HR46" s="87"/>
      <c r="HS46" s="87"/>
      <c r="HT46" s="87"/>
      <c r="HU46" s="87"/>
      <c r="HV46" s="87"/>
      <c r="HW46" s="87"/>
      <c r="HX46" s="87"/>
      <c r="HY46" s="87"/>
      <c r="HZ46" s="87"/>
      <c r="IA46" s="87"/>
      <c r="IB46" s="87"/>
      <c r="IC46" s="87"/>
      <c r="ID46" s="87"/>
      <c r="IE46" s="87"/>
      <c r="IF46" s="87"/>
      <c r="IG46" s="87"/>
      <c r="IH46" s="87"/>
      <c r="II46" s="87"/>
      <c r="IJ46" s="87"/>
      <c r="IK46" s="87"/>
      <c r="IL46" s="87"/>
      <c r="IM46" s="87"/>
      <c r="IN46" s="87"/>
      <c r="IO46" s="87"/>
      <c r="IP46" s="87"/>
      <c r="IQ46" s="87"/>
      <c r="IR46" s="87"/>
      <c r="IS46" s="87"/>
      <c r="IT46" s="87"/>
      <c r="IU46" s="87"/>
    </row>
    <row r="47" spans="1:255" s="88" customFormat="1" ht="24" customHeight="1" x14ac:dyDescent="0.25">
      <c r="A47" s="96"/>
      <c r="B47" s="19" t="s">
        <v>65</v>
      </c>
      <c r="C47" s="20" t="s">
        <v>66</v>
      </c>
      <c r="D47" s="20" t="s">
        <v>67</v>
      </c>
      <c r="E47" s="19" t="s">
        <v>28</v>
      </c>
      <c r="F47" s="20" t="s">
        <v>29</v>
      </c>
      <c r="G47" s="19" t="s">
        <v>30</v>
      </c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  <c r="CH47" s="87"/>
      <c r="CI47" s="87"/>
      <c r="CJ47" s="87"/>
      <c r="CK47" s="87"/>
      <c r="CL47" s="87"/>
      <c r="CM47" s="87"/>
      <c r="CN47" s="87"/>
      <c r="CO47" s="87"/>
      <c r="CP47" s="87"/>
      <c r="CQ47" s="87"/>
      <c r="CR47" s="87"/>
      <c r="CS47" s="87"/>
      <c r="CT47" s="87"/>
      <c r="CU47" s="87"/>
      <c r="CV47" s="87"/>
      <c r="CW47" s="87"/>
      <c r="CX47" s="87"/>
      <c r="CY47" s="87"/>
      <c r="CZ47" s="87"/>
      <c r="DA47" s="87"/>
      <c r="DB47" s="87"/>
      <c r="DC47" s="87"/>
      <c r="DD47" s="87"/>
      <c r="DE47" s="87"/>
      <c r="DF47" s="87"/>
      <c r="DG47" s="87"/>
      <c r="DH47" s="87"/>
      <c r="DI47" s="87"/>
      <c r="DJ47" s="87"/>
      <c r="DK47" s="87"/>
      <c r="DL47" s="87"/>
      <c r="DM47" s="87"/>
      <c r="DN47" s="87"/>
      <c r="DO47" s="87"/>
      <c r="DP47" s="87"/>
      <c r="DQ47" s="87"/>
      <c r="DR47" s="87"/>
      <c r="DS47" s="87"/>
      <c r="DT47" s="87"/>
      <c r="DU47" s="87"/>
      <c r="DV47" s="87"/>
      <c r="DW47" s="87"/>
      <c r="DX47" s="87"/>
      <c r="DY47" s="87"/>
      <c r="DZ47" s="87"/>
      <c r="EA47" s="87"/>
      <c r="EB47" s="87"/>
      <c r="EC47" s="87"/>
      <c r="ED47" s="87"/>
      <c r="EE47" s="87"/>
      <c r="EF47" s="87"/>
      <c r="EG47" s="87"/>
      <c r="EH47" s="87"/>
      <c r="EI47" s="87"/>
      <c r="EJ47" s="87"/>
      <c r="EK47" s="87"/>
      <c r="EL47" s="87"/>
      <c r="EM47" s="87"/>
      <c r="EN47" s="87"/>
      <c r="EO47" s="87"/>
      <c r="EP47" s="87"/>
      <c r="EQ47" s="87"/>
      <c r="ER47" s="87"/>
      <c r="ES47" s="87"/>
      <c r="ET47" s="87"/>
      <c r="EU47" s="87"/>
      <c r="EV47" s="87"/>
      <c r="EW47" s="87"/>
      <c r="EX47" s="87"/>
      <c r="EY47" s="87"/>
      <c r="EZ47" s="87"/>
      <c r="FA47" s="87"/>
      <c r="FB47" s="87"/>
      <c r="FC47" s="87"/>
      <c r="FD47" s="87"/>
      <c r="FE47" s="87"/>
      <c r="FF47" s="87"/>
      <c r="FG47" s="87"/>
      <c r="FH47" s="87"/>
      <c r="FI47" s="87"/>
      <c r="FJ47" s="87"/>
      <c r="FK47" s="87"/>
      <c r="FL47" s="87"/>
      <c r="FM47" s="87"/>
      <c r="FN47" s="87"/>
      <c r="FO47" s="87"/>
      <c r="FP47" s="87"/>
      <c r="FQ47" s="87"/>
      <c r="FR47" s="87"/>
      <c r="FS47" s="87"/>
      <c r="FT47" s="87"/>
      <c r="FU47" s="87"/>
      <c r="FV47" s="87"/>
      <c r="FW47" s="87"/>
      <c r="FX47" s="87"/>
      <c r="FY47" s="87"/>
      <c r="FZ47" s="87"/>
      <c r="GA47" s="87"/>
      <c r="GB47" s="87"/>
      <c r="GC47" s="87"/>
      <c r="GD47" s="87"/>
      <c r="GE47" s="87"/>
      <c r="GF47" s="87"/>
      <c r="GG47" s="87"/>
      <c r="GH47" s="87"/>
      <c r="GI47" s="87"/>
      <c r="GJ47" s="87"/>
      <c r="GK47" s="87"/>
      <c r="GL47" s="87"/>
      <c r="GM47" s="87"/>
      <c r="GN47" s="87"/>
      <c r="GO47" s="87"/>
      <c r="GP47" s="87"/>
      <c r="GQ47" s="87"/>
      <c r="GR47" s="87"/>
      <c r="GS47" s="87"/>
      <c r="GT47" s="87"/>
      <c r="GU47" s="87"/>
      <c r="GV47" s="87"/>
      <c r="GW47" s="87"/>
      <c r="GX47" s="87"/>
      <c r="GY47" s="87"/>
      <c r="GZ47" s="87"/>
      <c r="HA47" s="87"/>
      <c r="HB47" s="87"/>
      <c r="HC47" s="87"/>
      <c r="HD47" s="87"/>
      <c r="HE47" s="87"/>
      <c r="HF47" s="87"/>
      <c r="HG47" s="87"/>
      <c r="HH47" s="87"/>
      <c r="HI47" s="87"/>
      <c r="HJ47" s="87"/>
      <c r="HK47" s="87"/>
      <c r="HL47" s="87"/>
      <c r="HM47" s="87"/>
      <c r="HN47" s="87"/>
      <c r="HO47" s="87"/>
      <c r="HP47" s="87"/>
      <c r="HQ47" s="87"/>
      <c r="HR47" s="87"/>
      <c r="HS47" s="87"/>
      <c r="HT47" s="87"/>
      <c r="HU47" s="87"/>
      <c r="HV47" s="87"/>
      <c r="HW47" s="87"/>
      <c r="HX47" s="87"/>
      <c r="HY47" s="87"/>
      <c r="HZ47" s="87"/>
      <c r="IA47" s="87"/>
      <c r="IB47" s="87"/>
      <c r="IC47" s="87"/>
      <c r="ID47" s="87"/>
      <c r="IE47" s="87"/>
      <c r="IF47" s="87"/>
      <c r="IG47" s="87"/>
      <c r="IH47" s="87"/>
      <c r="II47" s="87"/>
      <c r="IJ47" s="87"/>
      <c r="IK47" s="87"/>
      <c r="IL47" s="87"/>
      <c r="IM47" s="87"/>
      <c r="IN47" s="87"/>
      <c r="IO47" s="87"/>
      <c r="IP47" s="87"/>
      <c r="IQ47" s="87"/>
      <c r="IR47" s="87"/>
      <c r="IS47" s="87"/>
      <c r="IT47" s="87"/>
      <c r="IU47" s="87"/>
    </row>
    <row r="48" spans="1:255" customFormat="1" ht="12" customHeight="1" x14ac:dyDescent="0.25">
      <c r="A48" s="66"/>
      <c r="B48" s="122" t="s">
        <v>68</v>
      </c>
      <c r="C48" s="22"/>
      <c r="D48" s="22"/>
      <c r="E48" s="22"/>
      <c r="F48" s="98"/>
      <c r="G48" s="9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69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69"/>
      <c r="EE48" s="69"/>
      <c r="EF48" s="69"/>
      <c r="EG48" s="69"/>
      <c r="EH48" s="69"/>
      <c r="EI48" s="69"/>
      <c r="EJ48" s="69"/>
      <c r="EK48" s="69"/>
      <c r="EL48" s="69"/>
      <c r="EM48" s="69"/>
      <c r="EN48" s="69"/>
      <c r="EO48" s="69"/>
      <c r="EP48" s="69"/>
      <c r="EQ48" s="69"/>
      <c r="ER48" s="69"/>
      <c r="ES48" s="69"/>
      <c r="ET48" s="69"/>
      <c r="EU48" s="69"/>
      <c r="EV48" s="69"/>
      <c r="EW48" s="69"/>
      <c r="EX48" s="69"/>
      <c r="EY48" s="69"/>
      <c r="EZ48" s="69"/>
      <c r="FA48" s="69"/>
      <c r="FB48" s="69"/>
      <c r="FC48" s="69"/>
      <c r="FD48" s="69"/>
      <c r="FE48" s="69"/>
      <c r="FF48" s="69"/>
      <c r="FG48" s="69"/>
      <c r="FH48" s="69"/>
      <c r="FI48" s="69"/>
      <c r="FJ48" s="69"/>
      <c r="FK48" s="69"/>
      <c r="FL48" s="69"/>
      <c r="FM48" s="69"/>
      <c r="FN48" s="69"/>
      <c r="FO48" s="69"/>
      <c r="FP48" s="69"/>
      <c r="FQ48" s="69"/>
      <c r="FR48" s="69"/>
      <c r="FS48" s="69"/>
      <c r="FT48" s="69"/>
      <c r="FU48" s="69"/>
      <c r="FV48" s="69"/>
      <c r="FW48" s="69"/>
      <c r="FX48" s="69"/>
      <c r="FY48" s="69"/>
      <c r="FZ48" s="69"/>
      <c r="GA48" s="69"/>
      <c r="GB48" s="69"/>
      <c r="GC48" s="69"/>
      <c r="GD48" s="69"/>
      <c r="GE48" s="69"/>
      <c r="GF48" s="69"/>
      <c r="GG48" s="69"/>
      <c r="GH48" s="69"/>
      <c r="GI48" s="69"/>
      <c r="GJ48" s="69"/>
      <c r="GK48" s="69"/>
      <c r="GL48" s="69"/>
      <c r="GM48" s="69"/>
      <c r="GN48" s="69"/>
      <c r="GO48" s="69"/>
      <c r="GP48" s="69"/>
      <c r="GQ48" s="69"/>
      <c r="GR48" s="69"/>
      <c r="GS48" s="69"/>
      <c r="GT48" s="69"/>
      <c r="GU48" s="69"/>
      <c r="GV48" s="69"/>
      <c r="GW48" s="69"/>
      <c r="GX48" s="69"/>
      <c r="GY48" s="69"/>
      <c r="GZ48" s="69"/>
      <c r="HA48" s="69"/>
      <c r="HB48" s="69"/>
      <c r="HC48" s="69"/>
      <c r="HD48" s="69"/>
      <c r="HE48" s="69"/>
      <c r="HF48" s="69"/>
      <c r="HG48" s="69"/>
      <c r="HH48" s="69"/>
      <c r="HI48" s="69"/>
      <c r="HJ48" s="69"/>
      <c r="HK48" s="69"/>
      <c r="HL48" s="69"/>
      <c r="HM48" s="69"/>
      <c r="HN48" s="69"/>
      <c r="HO48" s="69"/>
      <c r="HP48" s="69"/>
      <c r="HQ48" s="69"/>
      <c r="HR48" s="69"/>
      <c r="HS48" s="69"/>
      <c r="HT48" s="69"/>
      <c r="HU48" s="69"/>
      <c r="HV48" s="69"/>
      <c r="HW48" s="69"/>
      <c r="HX48" s="69"/>
      <c r="HY48" s="69"/>
      <c r="HZ48" s="69"/>
      <c r="IA48" s="69"/>
      <c r="IB48" s="69"/>
      <c r="IC48" s="69"/>
      <c r="ID48" s="69"/>
      <c r="IE48" s="69"/>
      <c r="IF48" s="69"/>
      <c r="IG48" s="69"/>
      <c r="IH48" s="69"/>
      <c r="II48" s="69"/>
      <c r="IJ48" s="69"/>
      <c r="IK48" s="69"/>
      <c r="IL48" s="69"/>
      <c r="IM48" s="69"/>
      <c r="IN48" s="69"/>
      <c r="IO48" s="69"/>
      <c r="IP48" s="69"/>
      <c r="IQ48" s="69"/>
      <c r="IR48" s="69"/>
      <c r="IS48" s="69"/>
      <c r="IT48" s="69"/>
      <c r="IU48" s="69"/>
    </row>
    <row r="49" spans="1:255" customFormat="1" ht="12" customHeight="1" x14ac:dyDescent="0.25">
      <c r="A49" s="66"/>
      <c r="B49" s="21" t="s">
        <v>69</v>
      </c>
      <c r="C49" s="22" t="s">
        <v>70</v>
      </c>
      <c r="D49" s="22">
        <v>3000</v>
      </c>
      <c r="E49" s="22" t="s">
        <v>71</v>
      </c>
      <c r="F49" s="98">
        <v>500</v>
      </c>
      <c r="G49" s="99">
        <f>F49*D49</f>
        <v>1500000</v>
      </c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69"/>
      <c r="EG49" s="69"/>
      <c r="EH49" s="69"/>
      <c r="EI49" s="69"/>
      <c r="EJ49" s="69"/>
      <c r="EK49" s="69"/>
      <c r="EL49" s="69"/>
      <c r="EM49" s="69"/>
      <c r="EN49" s="69"/>
      <c r="EO49" s="69"/>
      <c r="EP49" s="69"/>
      <c r="EQ49" s="69"/>
      <c r="ER49" s="69"/>
      <c r="ES49" s="69"/>
      <c r="ET49" s="69"/>
      <c r="EU49" s="69"/>
      <c r="EV49" s="69"/>
      <c r="EW49" s="69"/>
      <c r="EX49" s="69"/>
      <c r="EY49" s="69"/>
      <c r="EZ49" s="69"/>
      <c r="FA49" s="69"/>
      <c r="FB49" s="69"/>
      <c r="FC49" s="69"/>
      <c r="FD49" s="69"/>
      <c r="FE49" s="69"/>
      <c r="FF49" s="69"/>
      <c r="FG49" s="69"/>
      <c r="FH49" s="69"/>
      <c r="FI49" s="69"/>
      <c r="FJ49" s="69"/>
      <c r="FK49" s="69"/>
      <c r="FL49" s="69"/>
      <c r="FM49" s="69"/>
      <c r="FN49" s="69"/>
      <c r="FO49" s="69"/>
      <c r="FP49" s="69"/>
      <c r="FQ49" s="69"/>
      <c r="FR49" s="69"/>
      <c r="FS49" s="69"/>
      <c r="FT49" s="69"/>
      <c r="FU49" s="69"/>
      <c r="FV49" s="69"/>
      <c r="FW49" s="69"/>
      <c r="FX49" s="69"/>
      <c r="FY49" s="69"/>
      <c r="FZ49" s="69"/>
      <c r="GA49" s="69"/>
      <c r="GB49" s="69"/>
      <c r="GC49" s="69"/>
      <c r="GD49" s="69"/>
      <c r="GE49" s="69"/>
      <c r="GF49" s="69"/>
      <c r="GG49" s="69"/>
      <c r="GH49" s="69"/>
      <c r="GI49" s="69"/>
      <c r="GJ49" s="69"/>
      <c r="GK49" s="69"/>
      <c r="GL49" s="69"/>
      <c r="GM49" s="69"/>
      <c r="GN49" s="69"/>
      <c r="GO49" s="69"/>
      <c r="GP49" s="69"/>
      <c r="GQ49" s="69"/>
      <c r="GR49" s="69"/>
      <c r="GS49" s="69"/>
      <c r="GT49" s="69"/>
      <c r="GU49" s="69"/>
      <c r="GV49" s="69"/>
      <c r="GW49" s="69"/>
      <c r="GX49" s="69"/>
      <c r="GY49" s="69"/>
      <c r="GZ49" s="69"/>
      <c r="HA49" s="69"/>
      <c r="HB49" s="69"/>
      <c r="HC49" s="69"/>
      <c r="HD49" s="69"/>
      <c r="HE49" s="69"/>
      <c r="HF49" s="69"/>
      <c r="HG49" s="69"/>
      <c r="HH49" s="69"/>
      <c r="HI49" s="69"/>
      <c r="HJ49" s="69"/>
      <c r="HK49" s="69"/>
      <c r="HL49" s="69"/>
      <c r="HM49" s="69"/>
      <c r="HN49" s="69"/>
      <c r="HO49" s="69"/>
      <c r="HP49" s="69"/>
      <c r="HQ49" s="69"/>
      <c r="HR49" s="69"/>
      <c r="HS49" s="69"/>
      <c r="HT49" s="69"/>
      <c r="HU49" s="69"/>
      <c r="HV49" s="69"/>
      <c r="HW49" s="69"/>
      <c r="HX49" s="69"/>
      <c r="HY49" s="69"/>
      <c r="HZ49" s="69"/>
      <c r="IA49" s="69"/>
      <c r="IB49" s="69"/>
      <c r="IC49" s="69"/>
      <c r="ID49" s="69"/>
      <c r="IE49" s="69"/>
      <c r="IF49" s="69"/>
      <c r="IG49" s="69"/>
      <c r="IH49" s="69"/>
      <c r="II49" s="69"/>
      <c r="IJ49" s="69"/>
      <c r="IK49" s="69"/>
      <c r="IL49" s="69"/>
      <c r="IM49" s="69"/>
      <c r="IN49" s="69"/>
      <c r="IO49" s="69"/>
      <c r="IP49" s="69"/>
      <c r="IQ49" s="69"/>
      <c r="IR49" s="69"/>
      <c r="IS49" s="69"/>
      <c r="IT49" s="69"/>
      <c r="IU49" s="69"/>
    </row>
    <row r="50" spans="1:255" customFormat="1" ht="12" customHeight="1" x14ac:dyDescent="0.25">
      <c r="A50" s="66"/>
      <c r="B50" s="122" t="s">
        <v>72</v>
      </c>
      <c r="C50" s="22"/>
      <c r="D50" s="22"/>
      <c r="E50" s="22"/>
      <c r="F50" s="98"/>
      <c r="G50" s="99" t="s">
        <v>3</v>
      </c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69"/>
      <c r="DI50" s="69"/>
      <c r="DJ50" s="69"/>
      <c r="DK50" s="69"/>
      <c r="DL50" s="69"/>
      <c r="DM50" s="69"/>
      <c r="DN50" s="69"/>
      <c r="DO50" s="69"/>
      <c r="DP50" s="69"/>
      <c r="DQ50" s="69"/>
      <c r="DR50" s="69"/>
      <c r="DS50" s="69"/>
      <c r="DT50" s="69"/>
      <c r="DU50" s="69"/>
      <c r="DV50" s="69"/>
      <c r="DW50" s="69"/>
      <c r="DX50" s="69"/>
      <c r="DY50" s="69"/>
      <c r="DZ50" s="69"/>
      <c r="EA50" s="69"/>
      <c r="EB50" s="69"/>
      <c r="EC50" s="69"/>
      <c r="ED50" s="69"/>
      <c r="EE50" s="69"/>
      <c r="EF50" s="69"/>
      <c r="EG50" s="69"/>
      <c r="EH50" s="69"/>
      <c r="EI50" s="69"/>
      <c r="EJ50" s="69"/>
      <c r="EK50" s="69"/>
      <c r="EL50" s="69"/>
      <c r="EM50" s="69"/>
      <c r="EN50" s="69"/>
      <c r="EO50" s="69"/>
      <c r="EP50" s="69"/>
      <c r="EQ50" s="69"/>
      <c r="ER50" s="69"/>
      <c r="ES50" s="69"/>
      <c r="ET50" s="69"/>
      <c r="EU50" s="69"/>
      <c r="EV50" s="69"/>
      <c r="EW50" s="69"/>
      <c r="EX50" s="69"/>
      <c r="EY50" s="69"/>
      <c r="EZ50" s="69"/>
      <c r="FA50" s="69"/>
      <c r="FB50" s="69"/>
      <c r="FC50" s="69"/>
      <c r="FD50" s="69"/>
      <c r="FE50" s="69"/>
      <c r="FF50" s="69"/>
      <c r="FG50" s="69"/>
      <c r="FH50" s="69"/>
      <c r="FI50" s="69"/>
      <c r="FJ50" s="69"/>
      <c r="FK50" s="69"/>
      <c r="FL50" s="69"/>
      <c r="FM50" s="69"/>
      <c r="FN50" s="69"/>
      <c r="FO50" s="69"/>
      <c r="FP50" s="69"/>
      <c r="FQ50" s="69"/>
      <c r="FR50" s="69"/>
      <c r="FS50" s="69"/>
      <c r="FT50" s="69"/>
      <c r="FU50" s="69"/>
      <c r="FV50" s="69"/>
      <c r="FW50" s="69"/>
      <c r="FX50" s="69"/>
      <c r="FY50" s="69"/>
      <c r="FZ50" s="69"/>
      <c r="GA50" s="69"/>
      <c r="GB50" s="69"/>
      <c r="GC50" s="69"/>
      <c r="GD50" s="69"/>
      <c r="GE50" s="69"/>
      <c r="GF50" s="69"/>
      <c r="GG50" s="69"/>
      <c r="GH50" s="69"/>
      <c r="GI50" s="69"/>
      <c r="GJ50" s="69"/>
      <c r="GK50" s="69"/>
      <c r="GL50" s="69"/>
      <c r="GM50" s="69"/>
      <c r="GN50" s="69"/>
      <c r="GO50" s="69"/>
      <c r="GP50" s="69"/>
      <c r="GQ50" s="69"/>
      <c r="GR50" s="69"/>
      <c r="GS50" s="69"/>
      <c r="GT50" s="69"/>
      <c r="GU50" s="69"/>
      <c r="GV50" s="69"/>
      <c r="GW50" s="69"/>
      <c r="GX50" s="69"/>
      <c r="GY50" s="69"/>
      <c r="GZ50" s="69"/>
      <c r="HA50" s="69"/>
      <c r="HB50" s="69"/>
      <c r="HC50" s="69"/>
      <c r="HD50" s="69"/>
      <c r="HE50" s="69"/>
      <c r="HF50" s="69"/>
      <c r="HG50" s="69"/>
      <c r="HH50" s="69"/>
      <c r="HI50" s="69"/>
      <c r="HJ50" s="69"/>
      <c r="HK50" s="69"/>
      <c r="HL50" s="69"/>
      <c r="HM50" s="69"/>
      <c r="HN50" s="69"/>
      <c r="HO50" s="69"/>
      <c r="HP50" s="69"/>
      <c r="HQ50" s="69"/>
      <c r="HR50" s="69"/>
      <c r="HS50" s="69"/>
      <c r="HT50" s="69"/>
      <c r="HU50" s="69"/>
      <c r="HV50" s="69"/>
      <c r="HW50" s="69"/>
      <c r="HX50" s="69"/>
      <c r="HY50" s="69"/>
      <c r="HZ50" s="69"/>
      <c r="IA50" s="69"/>
      <c r="IB50" s="69"/>
      <c r="IC50" s="69"/>
      <c r="ID50" s="69"/>
      <c r="IE50" s="69"/>
      <c r="IF50" s="69"/>
      <c r="IG50" s="69"/>
      <c r="IH50" s="69"/>
      <c r="II50" s="69"/>
      <c r="IJ50" s="69"/>
      <c r="IK50" s="69"/>
      <c r="IL50" s="69"/>
      <c r="IM50" s="69"/>
      <c r="IN50" s="69"/>
      <c r="IO50" s="69"/>
      <c r="IP50" s="69"/>
      <c r="IQ50" s="69"/>
      <c r="IR50" s="69"/>
      <c r="IS50" s="69"/>
      <c r="IT50" s="69"/>
      <c r="IU50" s="69"/>
    </row>
    <row r="51" spans="1:255" customFormat="1" ht="12" customHeight="1" x14ac:dyDescent="0.25">
      <c r="A51" s="66"/>
      <c r="B51" s="21" t="s">
        <v>73</v>
      </c>
      <c r="C51" s="22" t="s">
        <v>70</v>
      </c>
      <c r="D51" s="22">
        <v>500</v>
      </c>
      <c r="E51" s="22" t="s">
        <v>48</v>
      </c>
      <c r="F51" s="98">
        <v>1440</v>
      </c>
      <c r="G51" s="99">
        <f>(D51*F51)</f>
        <v>720000</v>
      </c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69"/>
      <c r="DH51" s="69"/>
      <c r="DI51" s="69"/>
      <c r="DJ51" s="69"/>
      <c r="DK51" s="69"/>
      <c r="DL51" s="69"/>
      <c r="DM51" s="69"/>
      <c r="DN51" s="69"/>
      <c r="DO51" s="69"/>
      <c r="DP51" s="69"/>
      <c r="DQ51" s="69"/>
      <c r="DR51" s="69"/>
      <c r="DS51" s="69"/>
      <c r="DT51" s="69"/>
      <c r="DU51" s="69"/>
      <c r="DV51" s="69"/>
      <c r="DW51" s="69"/>
      <c r="DX51" s="69"/>
      <c r="DY51" s="69"/>
      <c r="DZ51" s="69"/>
      <c r="EA51" s="69"/>
      <c r="EB51" s="69"/>
      <c r="EC51" s="69"/>
      <c r="ED51" s="69"/>
      <c r="EE51" s="69"/>
      <c r="EF51" s="69"/>
      <c r="EG51" s="69"/>
      <c r="EH51" s="69"/>
      <c r="EI51" s="69"/>
      <c r="EJ51" s="69"/>
      <c r="EK51" s="69"/>
      <c r="EL51" s="69"/>
      <c r="EM51" s="69"/>
      <c r="EN51" s="69"/>
      <c r="EO51" s="69"/>
      <c r="EP51" s="69"/>
      <c r="EQ51" s="69"/>
      <c r="ER51" s="69"/>
      <c r="ES51" s="69"/>
      <c r="ET51" s="69"/>
      <c r="EU51" s="69"/>
      <c r="EV51" s="69"/>
      <c r="EW51" s="69"/>
      <c r="EX51" s="69"/>
      <c r="EY51" s="69"/>
      <c r="EZ51" s="69"/>
      <c r="FA51" s="69"/>
      <c r="FB51" s="69"/>
      <c r="FC51" s="69"/>
      <c r="FD51" s="69"/>
      <c r="FE51" s="69"/>
      <c r="FF51" s="69"/>
      <c r="FG51" s="69"/>
      <c r="FH51" s="69"/>
      <c r="FI51" s="69"/>
      <c r="FJ51" s="69"/>
      <c r="FK51" s="69"/>
      <c r="FL51" s="69"/>
      <c r="FM51" s="69"/>
      <c r="FN51" s="69"/>
      <c r="FO51" s="69"/>
      <c r="FP51" s="69"/>
      <c r="FQ51" s="69"/>
      <c r="FR51" s="69"/>
      <c r="FS51" s="69"/>
      <c r="FT51" s="69"/>
      <c r="FU51" s="69"/>
      <c r="FV51" s="69"/>
      <c r="FW51" s="69"/>
      <c r="FX51" s="69"/>
      <c r="FY51" s="69"/>
      <c r="FZ51" s="69"/>
      <c r="GA51" s="69"/>
      <c r="GB51" s="69"/>
      <c r="GC51" s="69"/>
      <c r="GD51" s="69"/>
      <c r="GE51" s="69"/>
      <c r="GF51" s="69"/>
      <c r="GG51" s="69"/>
      <c r="GH51" s="69"/>
      <c r="GI51" s="69"/>
      <c r="GJ51" s="69"/>
      <c r="GK51" s="69"/>
      <c r="GL51" s="69"/>
      <c r="GM51" s="69"/>
      <c r="GN51" s="69"/>
      <c r="GO51" s="69"/>
      <c r="GP51" s="69"/>
      <c r="GQ51" s="69"/>
      <c r="GR51" s="69"/>
      <c r="GS51" s="69"/>
      <c r="GT51" s="69"/>
      <c r="GU51" s="69"/>
      <c r="GV51" s="69"/>
      <c r="GW51" s="69"/>
      <c r="GX51" s="69"/>
      <c r="GY51" s="69"/>
      <c r="GZ51" s="69"/>
      <c r="HA51" s="69"/>
      <c r="HB51" s="69"/>
      <c r="HC51" s="69"/>
      <c r="HD51" s="69"/>
      <c r="HE51" s="69"/>
      <c r="HF51" s="69"/>
      <c r="HG51" s="69"/>
      <c r="HH51" s="69"/>
      <c r="HI51" s="69"/>
      <c r="HJ51" s="69"/>
      <c r="HK51" s="69"/>
      <c r="HL51" s="69"/>
      <c r="HM51" s="69"/>
      <c r="HN51" s="69"/>
      <c r="HO51" s="69"/>
      <c r="HP51" s="69"/>
      <c r="HQ51" s="69"/>
      <c r="HR51" s="69"/>
      <c r="HS51" s="69"/>
      <c r="HT51" s="69"/>
      <c r="HU51" s="69"/>
      <c r="HV51" s="69"/>
      <c r="HW51" s="69"/>
      <c r="HX51" s="69"/>
      <c r="HY51" s="69"/>
      <c r="HZ51" s="69"/>
      <c r="IA51" s="69"/>
      <c r="IB51" s="69"/>
      <c r="IC51" s="69"/>
      <c r="ID51" s="69"/>
      <c r="IE51" s="69"/>
      <c r="IF51" s="69"/>
      <c r="IG51" s="69"/>
      <c r="IH51" s="69"/>
      <c r="II51" s="69"/>
      <c r="IJ51" s="69"/>
      <c r="IK51" s="69"/>
      <c r="IL51" s="69"/>
      <c r="IM51" s="69"/>
      <c r="IN51" s="69"/>
      <c r="IO51" s="69"/>
      <c r="IP51" s="69"/>
      <c r="IQ51" s="69"/>
      <c r="IR51" s="69"/>
      <c r="IS51" s="69"/>
      <c r="IT51" s="69"/>
      <c r="IU51" s="69"/>
    </row>
    <row r="52" spans="1:255" customFormat="1" ht="12" customHeight="1" x14ac:dyDescent="0.25">
      <c r="A52" s="66"/>
      <c r="B52" s="21" t="s">
        <v>74</v>
      </c>
      <c r="C52" s="22" t="s">
        <v>75</v>
      </c>
      <c r="D52" s="22">
        <v>500</v>
      </c>
      <c r="E52" s="22" t="s">
        <v>76</v>
      </c>
      <c r="F52" s="98">
        <v>1280</v>
      </c>
      <c r="G52" s="99">
        <f>(D52*F52)</f>
        <v>640000</v>
      </c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  <c r="DH52" s="69"/>
      <c r="DI52" s="69"/>
      <c r="DJ52" s="69"/>
      <c r="DK52" s="69"/>
      <c r="DL52" s="69"/>
      <c r="DM52" s="69"/>
      <c r="DN52" s="69"/>
      <c r="DO52" s="69"/>
      <c r="DP52" s="69"/>
      <c r="DQ52" s="69"/>
      <c r="DR52" s="69"/>
      <c r="DS52" s="69"/>
      <c r="DT52" s="69"/>
      <c r="DU52" s="69"/>
      <c r="DV52" s="69"/>
      <c r="DW52" s="69"/>
      <c r="DX52" s="69"/>
      <c r="DY52" s="69"/>
      <c r="DZ52" s="69"/>
      <c r="EA52" s="69"/>
      <c r="EB52" s="69"/>
      <c r="EC52" s="69"/>
      <c r="ED52" s="69"/>
      <c r="EE52" s="69"/>
      <c r="EF52" s="69"/>
      <c r="EG52" s="69"/>
      <c r="EH52" s="69"/>
      <c r="EI52" s="69"/>
      <c r="EJ52" s="69"/>
      <c r="EK52" s="69"/>
      <c r="EL52" s="69"/>
      <c r="EM52" s="69"/>
      <c r="EN52" s="69"/>
      <c r="EO52" s="69"/>
      <c r="EP52" s="69"/>
      <c r="EQ52" s="69"/>
      <c r="ER52" s="69"/>
      <c r="ES52" s="69"/>
      <c r="ET52" s="69"/>
      <c r="EU52" s="69"/>
      <c r="EV52" s="69"/>
      <c r="EW52" s="69"/>
      <c r="EX52" s="69"/>
      <c r="EY52" s="69"/>
      <c r="EZ52" s="69"/>
      <c r="FA52" s="69"/>
      <c r="FB52" s="69"/>
      <c r="FC52" s="69"/>
      <c r="FD52" s="69"/>
      <c r="FE52" s="69"/>
      <c r="FF52" s="69"/>
      <c r="FG52" s="69"/>
      <c r="FH52" s="69"/>
      <c r="FI52" s="69"/>
      <c r="FJ52" s="69"/>
      <c r="FK52" s="69"/>
      <c r="FL52" s="69"/>
      <c r="FM52" s="69"/>
      <c r="FN52" s="69"/>
      <c r="FO52" s="69"/>
      <c r="FP52" s="69"/>
      <c r="FQ52" s="69"/>
      <c r="FR52" s="69"/>
      <c r="FS52" s="69"/>
      <c r="FT52" s="69"/>
      <c r="FU52" s="69"/>
      <c r="FV52" s="69"/>
      <c r="FW52" s="69"/>
      <c r="FX52" s="69"/>
      <c r="FY52" s="69"/>
      <c r="FZ52" s="69"/>
      <c r="GA52" s="69"/>
      <c r="GB52" s="69"/>
      <c r="GC52" s="69"/>
      <c r="GD52" s="69"/>
      <c r="GE52" s="69"/>
      <c r="GF52" s="69"/>
      <c r="GG52" s="69"/>
      <c r="GH52" s="69"/>
      <c r="GI52" s="69"/>
      <c r="GJ52" s="69"/>
      <c r="GK52" s="69"/>
      <c r="GL52" s="69"/>
      <c r="GM52" s="69"/>
      <c r="GN52" s="69"/>
      <c r="GO52" s="69"/>
      <c r="GP52" s="69"/>
      <c r="GQ52" s="69"/>
      <c r="GR52" s="69"/>
      <c r="GS52" s="69"/>
      <c r="GT52" s="69"/>
      <c r="GU52" s="69"/>
      <c r="GV52" s="69"/>
      <c r="GW52" s="69"/>
      <c r="GX52" s="69"/>
      <c r="GY52" s="69"/>
      <c r="GZ52" s="69"/>
      <c r="HA52" s="69"/>
      <c r="HB52" s="69"/>
      <c r="HC52" s="69"/>
      <c r="HD52" s="69"/>
      <c r="HE52" s="69"/>
      <c r="HF52" s="69"/>
      <c r="HG52" s="69"/>
      <c r="HH52" s="69"/>
      <c r="HI52" s="69"/>
      <c r="HJ52" s="69"/>
      <c r="HK52" s="69"/>
      <c r="HL52" s="69"/>
      <c r="HM52" s="69"/>
      <c r="HN52" s="69"/>
      <c r="HO52" s="69"/>
      <c r="HP52" s="69"/>
      <c r="HQ52" s="69"/>
      <c r="HR52" s="69"/>
      <c r="HS52" s="69"/>
      <c r="HT52" s="69"/>
      <c r="HU52" s="69"/>
      <c r="HV52" s="69"/>
      <c r="HW52" s="69"/>
      <c r="HX52" s="69"/>
      <c r="HY52" s="69"/>
      <c r="HZ52" s="69"/>
      <c r="IA52" s="69"/>
      <c r="IB52" s="69"/>
      <c r="IC52" s="69"/>
      <c r="ID52" s="69"/>
      <c r="IE52" s="69"/>
      <c r="IF52" s="69"/>
      <c r="IG52" s="69"/>
      <c r="IH52" s="69"/>
      <c r="II52" s="69"/>
      <c r="IJ52" s="69"/>
      <c r="IK52" s="69"/>
      <c r="IL52" s="69"/>
      <c r="IM52" s="69"/>
      <c r="IN52" s="69"/>
      <c r="IO52" s="69"/>
      <c r="IP52" s="69"/>
      <c r="IQ52" s="69"/>
      <c r="IR52" s="69"/>
      <c r="IS52" s="69"/>
      <c r="IT52" s="69"/>
      <c r="IU52" s="69"/>
    </row>
    <row r="53" spans="1:255" customFormat="1" ht="12" customHeight="1" x14ac:dyDescent="0.25">
      <c r="A53" s="66"/>
      <c r="B53" s="122" t="s">
        <v>77</v>
      </c>
      <c r="C53" s="22"/>
      <c r="D53" s="22"/>
      <c r="E53" s="22"/>
      <c r="F53" s="98"/>
      <c r="G53" s="99"/>
      <c r="H53" s="69"/>
      <c r="I53" s="69"/>
      <c r="J53" s="69" t="s">
        <v>3</v>
      </c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69"/>
      <c r="DS53" s="69"/>
      <c r="DT53" s="69"/>
      <c r="DU53" s="69"/>
      <c r="DV53" s="69"/>
      <c r="DW53" s="69"/>
      <c r="DX53" s="69"/>
      <c r="DY53" s="69"/>
      <c r="DZ53" s="69"/>
      <c r="EA53" s="69"/>
      <c r="EB53" s="69"/>
      <c r="EC53" s="69"/>
      <c r="ED53" s="69"/>
      <c r="EE53" s="69"/>
      <c r="EF53" s="69"/>
      <c r="EG53" s="69"/>
      <c r="EH53" s="69"/>
      <c r="EI53" s="69"/>
      <c r="EJ53" s="69"/>
      <c r="EK53" s="69"/>
      <c r="EL53" s="69"/>
      <c r="EM53" s="69"/>
      <c r="EN53" s="69"/>
      <c r="EO53" s="69"/>
      <c r="EP53" s="69"/>
      <c r="EQ53" s="69"/>
      <c r="ER53" s="69"/>
      <c r="ES53" s="69"/>
      <c r="ET53" s="69"/>
      <c r="EU53" s="69"/>
      <c r="EV53" s="69"/>
      <c r="EW53" s="69"/>
      <c r="EX53" s="69"/>
      <c r="EY53" s="69"/>
      <c r="EZ53" s="69"/>
      <c r="FA53" s="69"/>
      <c r="FB53" s="69"/>
      <c r="FC53" s="69"/>
      <c r="FD53" s="69"/>
      <c r="FE53" s="69"/>
      <c r="FF53" s="69"/>
      <c r="FG53" s="69"/>
      <c r="FH53" s="69"/>
      <c r="FI53" s="69"/>
      <c r="FJ53" s="69"/>
      <c r="FK53" s="69"/>
      <c r="FL53" s="69"/>
      <c r="FM53" s="69"/>
      <c r="FN53" s="69"/>
      <c r="FO53" s="69"/>
      <c r="FP53" s="69"/>
      <c r="FQ53" s="69"/>
      <c r="FR53" s="69"/>
      <c r="FS53" s="69"/>
      <c r="FT53" s="69"/>
      <c r="FU53" s="69"/>
      <c r="FV53" s="69"/>
      <c r="FW53" s="69"/>
      <c r="FX53" s="69"/>
      <c r="FY53" s="69"/>
      <c r="FZ53" s="69"/>
      <c r="GA53" s="69"/>
      <c r="GB53" s="69"/>
      <c r="GC53" s="69"/>
      <c r="GD53" s="69"/>
      <c r="GE53" s="69"/>
      <c r="GF53" s="69"/>
      <c r="GG53" s="69"/>
      <c r="GH53" s="69"/>
      <c r="GI53" s="69"/>
      <c r="GJ53" s="69"/>
      <c r="GK53" s="69"/>
      <c r="GL53" s="69"/>
      <c r="GM53" s="69"/>
      <c r="GN53" s="69"/>
      <c r="GO53" s="69"/>
      <c r="GP53" s="69"/>
      <c r="GQ53" s="69"/>
      <c r="GR53" s="69"/>
      <c r="GS53" s="69"/>
      <c r="GT53" s="69"/>
      <c r="GU53" s="69"/>
      <c r="GV53" s="69"/>
      <c r="GW53" s="69"/>
      <c r="GX53" s="69"/>
      <c r="GY53" s="69"/>
      <c r="GZ53" s="69"/>
      <c r="HA53" s="69"/>
      <c r="HB53" s="69"/>
      <c r="HC53" s="69"/>
      <c r="HD53" s="69"/>
      <c r="HE53" s="69"/>
      <c r="HF53" s="69"/>
      <c r="HG53" s="69"/>
      <c r="HH53" s="69"/>
      <c r="HI53" s="69"/>
      <c r="HJ53" s="69"/>
      <c r="HK53" s="69"/>
      <c r="HL53" s="69"/>
      <c r="HM53" s="69"/>
      <c r="HN53" s="69"/>
      <c r="HO53" s="69"/>
      <c r="HP53" s="69"/>
      <c r="HQ53" s="69"/>
      <c r="HR53" s="69"/>
      <c r="HS53" s="69"/>
      <c r="HT53" s="69"/>
      <c r="HU53" s="69"/>
      <c r="HV53" s="69"/>
      <c r="HW53" s="69"/>
      <c r="HX53" s="69"/>
      <c r="HY53" s="69"/>
      <c r="HZ53" s="69"/>
      <c r="IA53" s="69"/>
      <c r="IB53" s="69"/>
      <c r="IC53" s="69"/>
      <c r="ID53" s="69"/>
      <c r="IE53" s="69"/>
      <c r="IF53" s="69"/>
      <c r="IG53" s="69"/>
      <c r="IH53" s="69"/>
      <c r="II53" s="69"/>
      <c r="IJ53" s="69"/>
      <c r="IK53" s="69"/>
      <c r="IL53" s="69"/>
      <c r="IM53" s="69"/>
      <c r="IN53" s="69"/>
      <c r="IO53" s="69"/>
      <c r="IP53" s="69"/>
      <c r="IQ53" s="69"/>
      <c r="IR53" s="69"/>
      <c r="IS53" s="69"/>
      <c r="IT53" s="69"/>
      <c r="IU53" s="69"/>
    </row>
    <row r="54" spans="1:255" customFormat="1" ht="12" customHeight="1" x14ac:dyDescent="0.25">
      <c r="A54" s="66"/>
      <c r="B54" s="21" t="s">
        <v>78</v>
      </c>
      <c r="C54" s="22" t="s">
        <v>79</v>
      </c>
      <c r="D54" s="22">
        <v>1</v>
      </c>
      <c r="E54" s="22" t="s">
        <v>80</v>
      </c>
      <c r="F54" s="98">
        <v>28000</v>
      </c>
      <c r="G54" s="99">
        <f>(D54*F54)</f>
        <v>28000</v>
      </c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  <c r="EN54" s="69"/>
      <c r="EO54" s="69"/>
      <c r="EP54" s="69"/>
      <c r="EQ54" s="69"/>
      <c r="ER54" s="69"/>
      <c r="ES54" s="69"/>
      <c r="ET54" s="69"/>
      <c r="EU54" s="69"/>
      <c r="EV54" s="69"/>
      <c r="EW54" s="69"/>
      <c r="EX54" s="69"/>
      <c r="EY54" s="69"/>
      <c r="EZ54" s="69"/>
      <c r="FA54" s="69"/>
      <c r="FB54" s="69"/>
      <c r="FC54" s="69"/>
      <c r="FD54" s="69"/>
      <c r="FE54" s="69"/>
      <c r="FF54" s="69"/>
      <c r="FG54" s="69"/>
      <c r="FH54" s="69"/>
      <c r="FI54" s="69"/>
      <c r="FJ54" s="69"/>
      <c r="FK54" s="69"/>
      <c r="FL54" s="69"/>
      <c r="FM54" s="69"/>
      <c r="FN54" s="69"/>
      <c r="FO54" s="69"/>
      <c r="FP54" s="69"/>
      <c r="FQ54" s="69"/>
      <c r="FR54" s="69"/>
      <c r="FS54" s="69"/>
      <c r="FT54" s="69"/>
      <c r="FU54" s="69"/>
      <c r="FV54" s="69"/>
      <c r="FW54" s="69"/>
      <c r="FX54" s="69"/>
      <c r="FY54" s="69"/>
      <c r="FZ54" s="69"/>
      <c r="GA54" s="69"/>
      <c r="GB54" s="69"/>
      <c r="GC54" s="69"/>
      <c r="GD54" s="69"/>
      <c r="GE54" s="69"/>
      <c r="GF54" s="69"/>
      <c r="GG54" s="69"/>
      <c r="GH54" s="69"/>
      <c r="GI54" s="69"/>
      <c r="GJ54" s="69"/>
      <c r="GK54" s="69"/>
      <c r="GL54" s="69"/>
      <c r="GM54" s="69"/>
      <c r="GN54" s="69"/>
      <c r="GO54" s="69"/>
      <c r="GP54" s="69"/>
      <c r="GQ54" s="69"/>
      <c r="GR54" s="69"/>
      <c r="GS54" s="69"/>
      <c r="GT54" s="69"/>
      <c r="GU54" s="69"/>
      <c r="GV54" s="69"/>
      <c r="GW54" s="69"/>
      <c r="GX54" s="69"/>
      <c r="GY54" s="69"/>
      <c r="GZ54" s="69"/>
      <c r="HA54" s="69"/>
      <c r="HB54" s="69"/>
      <c r="HC54" s="69"/>
      <c r="HD54" s="69"/>
      <c r="HE54" s="69"/>
      <c r="HF54" s="69"/>
      <c r="HG54" s="69"/>
      <c r="HH54" s="69"/>
      <c r="HI54" s="69"/>
      <c r="HJ54" s="69"/>
      <c r="HK54" s="69"/>
      <c r="HL54" s="69"/>
      <c r="HM54" s="69"/>
      <c r="HN54" s="69"/>
      <c r="HO54" s="69"/>
      <c r="HP54" s="69"/>
      <c r="HQ54" s="69"/>
      <c r="HR54" s="69"/>
      <c r="HS54" s="69"/>
      <c r="HT54" s="69"/>
      <c r="HU54" s="69"/>
      <c r="HV54" s="69"/>
      <c r="HW54" s="69"/>
      <c r="HX54" s="69"/>
      <c r="HY54" s="69"/>
      <c r="HZ54" s="69"/>
      <c r="IA54" s="69"/>
      <c r="IB54" s="69"/>
      <c r="IC54" s="69"/>
      <c r="ID54" s="69"/>
      <c r="IE54" s="69"/>
      <c r="IF54" s="69"/>
      <c r="IG54" s="69"/>
      <c r="IH54" s="69"/>
      <c r="II54" s="69"/>
      <c r="IJ54" s="69"/>
      <c r="IK54" s="69"/>
      <c r="IL54" s="69"/>
      <c r="IM54" s="69"/>
      <c r="IN54" s="69"/>
      <c r="IO54" s="69"/>
      <c r="IP54" s="69"/>
      <c r="IQ54" s="69"/>
      <c r="IR54" s="69"/>
      <c r="IS54" s="69"/>
      <c r="IT54" s="69"/>
      <c r="IU54" s="69"/>
    </row>
    <row r="55" spans="1:255" customFormat="1" ht="12" customHeight="1" x14ac:dyDescent="0.25">
      <c r="A55" s="66"/>
      <c r="B55" s="122" t="s">
        <v>81</v>
      </c>
      <c r="C55" s="22"/>
      <c r="D55" s="22"/>
      <c r="E55" s="22"/>
      <c r="F55" s="98"/>
      <c r="G55" s="99"/>
      <c r="H55" s="69"/>
      <c r="I55" s="69"/>
      <c r="J55" s="69"/>
      <c r="K55" s="69" t="s">
        <v>3</v>
      </c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  <c r="DI55" s="69"/>
      <c r="DJ55" s="69"/>
      <c r="DK55" s="69"/>
      <c r="DL55" s="69"/>
      <c r="DM55" s="69"/>
      <c r="DN55" s="69"/>
      <c r="DO55" s="69"/>
      <c r="DP55" s="69"/>
      <c r="DQ55" s="69"/>
      <c r="DR55" s="69"/>
      <c r="DS55" s="69"/>
      <c r="DT55" s="69"/>
      <c r="DU55" s="69"/>
      <c r="DV55" s="69"/>
      <c r="DW55" s="69"/>
      <c r="DX55" s="69"/>
      <c r="DY55" s="69"/>
      <c r="DZ55" s="69"/>
      <c r="EA55" s="69"/>
      <c r="EB55" s="69"/>
      <c r="EC55" s="69"/>
      <c r="ED55" s="69"/>
      <c r="EE55" s="69"/>
      <c r="EF55" s="69"/>
      <c r="EG55" s="69"/>
      <c r="EH55" s="69"/>
      <c r="EI55" s="69"/>
      <c r="EJ55" s="69"/>
      <c r="EK55" s="69"/>
      <c r="EL55" s="69"/>
      <c r="EM55" s="69"/>
      <c r="EN55" s="69"/>
      <c r="EO55" s="69"/>
      <c r="EP55" s="69"/>
      <c r="EQ55" s="69"/>
      <c r="ER55" s="69"/>
      <c r="ES55" s="69"/>
      <c r="ET55" s="69"/>
      <c r="EU55" s="69"/>
      <c r="EV55" s="69"/>
      <c r="EW55" s="69"/>
      <c r="EX55" s="69"/>
      <c r="EY55" s="69"/>
      <c r="EZ55" s="69"/>
      <c r="FA55" s="69"/>
      <c r="FB55" s="69"/>
      <c r="FC55" s="69"/>
      <c r="FD55" s="69"/>
      <c r="FE55" s="69"/>
      <c r="FF55" s="69"/>
      <c r="FG55" s="69"/>
      <c r="FH55" s="69"/>
      <c r="FI55" s="69"/>
      <c r="FJ55" s="69"/>
      <c r="FK55" s="69"/>
      <c r="FL55" s="69"/>
      <c r="FM55" s="69"/>
      <c r="FN55" s="69"/>
      <c r="FO55" s="69"/>
      <c r="FP55" s="69"/>
      <c r="FQ55" s="69"/>
      <c r="FR55" s="69"/>
      <c r="FS55" s="69"/>
      <c r="FT55" s="69"/>
      <c r="FU55" s="69"/>
      <c r="FV55" s="69"/>
      <c r="FW55" s="69"/>
      <c r="FX55" s="69"/>
      <c r="FY55" s="69"/>
      <c r="FZ55" s="69"/>
      <c r="GA55" s="69"/>
      <c r="GB55" s="69"/>
      <c r="GC55" s="69"/>
      <c r="GD55" s="69"/>
      <c r="GE55" s="69"/>
      <c r="GF55" s="69"/>
      <c r="GG55" s="69"/>
      <c r="GH55" s="69"/>
      <c r="GI55" s="69"/>
      <c r="GJ55" s="69"/>
      <c r="GK55" s="69"/>
      <c r="GL55" s="69"/>
      <c r="GM55" s="69"/>
      <c r="GN55" s="69"/>
      <c r="GO55" s="69"/>
      <c r="GP55" s="69"/>
      <c r="GQ55" s="69"/>
      <c r="GR55" s="69"/>
      <c r="GS55" s="69"/>
      <c r="GT55" s="69"/>
      <c r="GU55" s="69"/>
      <c r="GV55" s="69"/>
      <c r="GW55" s="69"/>
      <c r="GX55" s="69"/>
      <c r="GY55" s="69"/>
      <c r="GZ55" s="69"/>
      <c r="HA55" s="69"/>
      <c r="HB55" s="69"/>
      <c r="HC55" s="69"/>
      <c r="HD55" s="69"/>
      <c r="HE55" s="69"/>
      <c r="HF55" s="69"/>
      <c r="HG55" s="69"/>
      <c r="HH55" s="69"/>
      <c r="HI55" s="69"/>
      <c r="HJ55" s="69"/>
      <c r="HK55" s="69"/>
      <c r="HL55" s="69"/>
      <c r="HM55" s="69"/>
      <c r="HN55" s="69"/>
      <c r="HO55" s="69"/>
      <c r="HP55" s="69"/>
      <c r="HQ55" s="69"/>
      <c r="HR55" s="69"/>
      <c r="HS55" s="69"/>
      <c r="HT55" s="69"/>
      <c r="HU55" s="69"/>
      <c r="HV55" s="69"/>
      <c r="HW55" s="69"/>
      <c r="HX55" s="69"/>
      <c r="HY55" s="69"/>
      <c r="HZ55" s="69"/>
      <c r="IA55" s="69"/>
      <c r="IB55" s="69"/>
      <c r="IC55" s="69"/>
      <c r="ID55" s="69"/>
      <c r="IE55" s="69"/>
      <c r="IF55" s="69"/>
      <c r="IG55" s="69"/>
      <c r="IH55" s="69"/>
      <c r="II55" s="69"/>
      <c r="IJ55" s="69"/>
      <c r="IK55" s="69"/>
      <c r="IL55" s="69"/>
      <c r="IM55" s="69"/>
      <c r="IN55" s="69"/>
      <c r="IO55" s="69"/>
      <c r="IP55" s="69"/>
      <c r="IQ55" s="69"/>
      <c r="IR55" s="69"/>
      <c r="IS55" s="69"/>
      <c r="IT55" s="69"/>
      <c r="IU55" s="69"/>
    </row>
    <row r="56" spans="1:255" customFormat="1" ht="12" customHeight="1" x14ac:dyDescent="0.25">
      <c r="A56" s="66"/>
      <c r="B56" s="21" t="s">
        <v>82</v>
      </c>
      <c r="C56" s="22" t="s">
        <v>70</v>
      </c>
      <c r="D56" s="22">
        <v>2</v>
      </c>
      <c r="E56" s="22" t="s">
        <v>83</v>
      </c>
      <c r="F56" s="98">
        <v>21900</v>
      </c>
      <c r="G56" s="99">
        <f>(D56*F56)</f>
        <v>43800</v>
      </c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  <c r="DD56" s="69"/>
      <c r="DE56" s="69"/>
      <c r="DF56" s="69"/>
      <c r="DG56" s="69"/>
      <c r="DH56" s="69"/>
      <c r="DI56" s="69"/>
      <c r="DJ56" s="69"/>
      <c r="DK56" s="69"/>
      <c r="DL56" s="69"/>
      <c r="DM56" s="69"/>
      <c r="DN56" s="69"/>
      <c r="DO56" s="69"/>
      <c r="DP56" s="69"/>
      <c r="DQ56" s="69"/>
      <c r="DR56" s="69"/>
      <c r="DS56" s="69"/>
      <c r="DT56" s="69"/>
      <c r="DU56" s="69"/>
      <c r="DV56" s="69"/>
      <c r="DW56" s="69"/>
      <c r="DX56" s="69"/>
      <c r="DY56" s="69"/>
      <c r="DZ56" s="69"/>
      <c r="EA56" s="69"/>
      <c r="EB56" s="69"/>
      <c r="EC56" s="69"/>
      <c r="ED56" s="69"/>
      <c r="EE56" s="69"/>
      <c r="EF56" s="69"/>
      <c r="EG56" s="69"/>
      <c r="EH56" s="69"/>
      <c r="EI56" s="69"/>
      <c r="EJ56" s="69"/>
      <c r="EK56" s="69"/>
      <c r="EL56" s="69"/>
      <c r="EM56" s="69"/>
      <c r="EN56" s="69"/>
      <c r="EO56" s="69"/>
      <c r="EP56" s="69"/>
      <c r="EQ56" s="69"/>
      <c r="ER56" s="69"/>
      <c r="ES56" s="69"/>
      <c r="ET56" s="69"/>
      <c r="EU56" s="69"/>
      <c r="EV56" s="69"/>
      <c r="EW56" s="69"/>
      <c r="EX56" s="69"/>
      <c r="EY56" s="69"/>
      <c r="EZ56" s="69"/>
      <c r="FA56" s="69"/>
      <c r="FB56" s="69"/>
      <c r="FC56" s="69"/>
      <c r="FD56" s="69"/>
      <c r="FE56" s="69"/>
      <c r="FF56" s="69"/>
      <c r="FG56" s="69"/>
      <c r="FH56" s="69"/>
      <c r="FI56" s="69"/>
      <c r="FJ56" s="69"/>
      <c r="FK56" s="69"/>
      <c r="FL56" s="69"/>
      <c r="FM56" s="69"/>
      <c r="FN56" s="69"/>
      <c r="FO56" s="69"/>
      <c r="FP56" s="69"/>
      <c r="FQ56" s="69"/>
      <c r="FR56" s="69"/>
      <c r="FS56" s="69"/>
      <c r="FT56" s="69"/>
      <c r="FU56" s="69"/>
      <c r="FV56" s="69"/>
      <c r="FW56" s="69"/>
      <c r="FX56" s="69"/>
      <c r="FY56" s="69"/>
      <c r="FZ56" s="69"/>
      <c r="GA56" s="69"/>
      <c r="GB56" s="69"/>
      <c r="GC56" s="69"/>
      <c r="GD56" s="69"/>
      <c r="GE56" s="69"/>
      <c r="GF56" s="69"/>
      <c r="GG56" s="69"/>
      <c r="GH56" s="69"/>
      <c r="GI56" s="69"/>
      <c r="GJ56" s="69"/>
      <c r="GK56" s="69"/>
      <c r="GL56" s="69"/>
      <c r="GM56" s="69"/>
      <c r="GN56" s="69"/>
      <c r="GO56" s="69"/>
      <c r="GP56" s="69"/>
      <c r="GQ56" s="69"/>
      <c r="GR56" s="69"/>
      <c r="GS56" s="69"/>
      <c r="GT56" s="69"/>
      <c r="GU56" s="69"/>
      <c r="GV56" s="69"/>
      <c r="GW56" s="69"/>
      <c r="GX56" s="69"/>
      <c r="GY56" s="69"/>
      <c r="GZ56" s="69"/>
      <c r="HA56" s="69"/>
      <c r="HB56" s="69"/>
      <c r="HC56" s="69"/>
      <c r="HD56" s="69"/>
      <c r="HE56" s="69"/>
      <c r="HF56" s="69"/>
      <c r="HG56" s="69"/>
      <c r="HH56" s="69"/>
      <c r="HI56" s="69"/>
      <c r="HJ56" s="69"/>
      <c r="HK56" s="69"/>
      <c r="HL56" s="69"/>
      <c r="HM56" s="69"/>
      <c r="HN56" s="69"/>
      <c r="HO56" s="69"/>
      <c r="HP56" s="69"/>
      <c r="HQ56" s="69"/>
      <c r="HR56" s="69"/>
      <c r="HS56" s="69"/>
      <c r="HT56" s="69"/>
      <c r="HU56" s="69"/>
      <c r="HV56" s="69"/>
      <c r="HW56" s="69"/>
      <c r="HX56" s="69"/>
      <c r="HY56" s="69"/>
      <c r="HZ56" s="69"/>
      <c r="IA56" s="69"/>
      <c r="IB56" s="69"/>
      <c r="IC56" s="69"/>
      <c r="ID56" s="69"/>
      <c r="IE56" s="69"/>
      <c r="IF56" s="69"/>
      <c r="IG56" s="69"/>
      <c r="IH56" s="69"/>
      <c r="II56" s="69"/>
      <c r="IJ56" s="69"/>
      <c r="IK56" s="69"/>
      <c r="IL56" s="69"/>
      <c r="IM56" s="69"/>
      <c r="IN56" s="69"/>
      <c r="IO56" s="69"/>
      <c r="IP56" s="69"/>
      <c r="IQ56" s="69"/>
      <c r="IR56" s="69"/>
      <c r="IS56" s="69"/>
      <c r="IT56" s="69"/>
      <c r="IU56" s="69"/>
    </row>
    <row r="57" spans="1:255" customFormat="1" ht="12" customHeight="1" x14ac:dyDescent="0.25">
      <c r="A57" s="66"/>
      <c r="B57" s="21" t="s">
        <v>84</v>
      </c>
      <c r="C57" s="22" t="s">
        <v>75</v>
      </c>
      <c r="D57" s="22">
        <v>1</v>
      </c>
      <c r="E57" s="22" t="s">
        <v>85</v>
      </c>
      <c r="F57" s="98">
        <v>19000</v>
      </c>
      <c r="G57" s="99">
        <f>F57*D57</f>
        <v>19000</v>
      </c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69"/>
      <c r="DV57" s="69"/>
      <c r="DW57" s="69"/>
      <c r="DX57" s="69"/>
      <c r="DY57" s="69"/>
      <c r="DZ57" s="69"/>
      <c r="EA57" s="69"/>
      <c r="EB57" s="69"/>
      <c r="EC57" s="69"/>
      <c r="ED57" s="69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69"/>
      <c r="IP57" s="69"/>
      <c r="IQ57" s="69"/>
      <c r="IR57" s="69"/>
      <c r="IS57" s="69"/>
      <c r="IT57" s="69"/>
      <c r="IU57" s="69"/>
    </row>
    <row r="58" spans="1:255" customFormat="1" ht="12" customHeight="1" x14ac:dyDescent="0.25">
      <c r="A58" s="66"/>
      <c r="B58" s="21" t="s">
        <v>86</v>
      </c>
      <c r="C58" s="22" t="s">
        <v>87</v>
      </c>
      <c r="D58" s="22">
        <v>5</v>
      </c>
      <c r="E58" s="22" t="s">
        <v>88</v>
      </c>
      <c r="F58" s="98">
        <v>8000</v>
      </c>
      <c r="G58" s="99">
        <f>F58*D58</f>
        <v>40000</v>
      </c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  <c r="EN58" s="69"/>
      <c r="EO58" s="69"/>
      <c r="EP58" s="69"/>
      <c r="EQ58" s="69"/>
      <c r="ER58" s="69"/>
      <c r="ES58" s="69"/>
      <c r="ET58" s="69"/>
      <c r="EU58" s="69"/>
      <c r="EV58" s="69"/>
      <c r="EW58" s="69"/>
      <c r="EX58" s="69"/>
      <c r="EY58" s="69"/>
      <c r="EZ58" s="69"/>
      <c r="FA58" s="69"/>
      <c r="FB58" s="69"/>
      <c r="FC58" s="69"/>
      <c r="FD58" s="69"/>
      <c r="FE58" s="69"/>
      <c r="FF58" s="69"/>
      <c r="FG58" s="69"/>
      <c r="FH58" s="69"/>
      <c r="FI58" s="69"/>
      <c r="FJ58" s="69"/>
      <c r="FK58" s="69"/>
      <c r="FL58" s="69"/>
      <c r="FM58" s="69"/>
      <c r="FN58" s="69"/>
      <c r="FO58" s="69"/>
      <c r="FP58" s="69"/>
      <c r="FQ58" s="69"/>
      <c r="FR58" s="69"/>
      <c r="FS58" s="69"/>
      <c r="FT58" s="69"/>
      <c r="FU58" s="69"/>
      <c r="FV58" s="69"/>
      <c r="FW58" s="69"/>
      <c r="FX58" s="69"/>
      <c r="FY58" s="69"/>
      <c r="FZ58" s="69"/>
      <c r="GA58" s="69"/>
      <c r="GB58" s="69"/>
      <c r="GC58" s="69"/>
      <c r="GD58" s="69"/>
      <c r="GE58" s="69"/>
      <c r="GF58" s="69"/>
      <c r="GG58" s="69"/>
      <c r="GH58" s="69"/>
      <c r="GI58" s="69"/>
      <c r="GJ58" s="69"/>
      <c r="GK58" s="69"/>
      <c r="GL58" s="69"/>
      <c r="GM58" s="69"/>
      <c r="GN58" s="69"/>
      <c r="GO58" s="69"/>
      <c r="GP58" s="69"/>
      <c r="GQ58" s="69"/>
      <c r="GR58" s="69"/>
      <c r="GS58" s="69"/>
      <c r="GT58" s="69"/>
      <c r="GU58" s="69"/>
      <c r="GV58" s="69"/>
      <c r="GW58" s="69"/>
      <c r="GX58" s="69"/>
      <c r="GY58" s="69"/>
      <c r="GZ58" s="69"/>
      <c r="HA58" s="69"/>
      <c r="HB58" s="69"/>
      <c r="HC58" s="69"/>
      <c r="HD58" s="69"/>
      <c r="HE58" s="69"/>
      <c r="HF58" s="69"/>
      <c r="HG58" s="69"/>
      <c r="HH58" s="69"/>
      <c r="HI58" s="69"/>
      <c r="HJ58" s="69"/>
      <c r="HK58" s="69"/>
      <c r="HL58" s="69"/>
      <c r="HM58" s="69"/>
      <c r="HN58" s="69"/>
      <c r="HO58" s="69"/>
      <c r="HP58" s="69"/>
      <c r="HQ58" s="69"/>
      <c r="HR58" s="69"/>
      <c r="HS58" s="69"/>
      <c r="HT58" s="69"/>
      <c r="HU58" s="69"/>
      <c r="HV58" s="69"/>
      <c r="HW58" s="69"/>
      <c r="HX58" s="69"/>
      <c r="HY58" s="69"/>
      <c r="HZ58" s="69"/>
      <c r="IA58" s="69"/>
      <c r="IB58" s="69"/>
      <c r="IC58" s="69"/>
      <c r="ID58" s="69"/>
      <c r="IE58" s="69"/>
      <c r="IF58" s="69"/>
      <c r="IG58" s="69"/>
      <c r="IH58" s="69"/>
      <c r="II58" s="69"/>
      <c r="IJ58" s="69"/>
      <c r="IK58" s="69"/>
      <c r="IL58" s="69"/>
      <c r="IM58" s="69"/>
      <c r="IN58" s="69"/>
      <c r="IO58" s="69"/>
      <c r="IP58" s="69"/>
      <c r="IQ58" s="69"/>
      <c r="IR58" s="69"/>
      <c r="IS58" s="69"/>
      <c r="IT58" s="69"/>
      <c r="IU58" s="69"/>
    </row>
    <row r="59" spans="1:255" customFormat="1" ht="12" customHeight="1" x14ac:dyDescent="0.25">
      <c r="A59" s="66"/>
      <c r="B59" s="122" t="s">
        <v>89</v>
      </c>
      <c r="C59" s="22"/>
      <c r="D59" s="22"/>
      <c r="E59" s="22"/>
      <c r="F59" s="98"/>
      <c r="G59" s="9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  <c r="FA59" s="69"/>
      <c r="FB59" s="69"/>
      <c r="FC59" s="69"/>
      <c r="FD59" s="69"/>
      <c r="FE59" s="69"/>
      <c r="FF59" s="69"/>
      <c r="FG59" s="69"/>
      <c r="FH59" s="69"/>
      <c r="FI59" s="69"/>
      <c r="FJ59" s="69"/>
      <c r="FK59" s="69"/>
      <c r="FL59" s="69"/>
      <c r="FM59" s="69"/>
      <c r="FN59" s="69"/>
      <c r="FO59" s="69"/>
      <c r="FP59" s="69"/>
      <c r="FQ59" s="69"/>
      <c r="FR59" s="69"/>
      <c r="FS59" s="69"/>
      <c r="FT59" s="69"/>
      <c r="FU59" s="69"/>
      <c r="FV59" s="69"/>
      <c r="FW59" s="69"/>
      <c r="FX59" s="69"/>
      <c r="FY59" s="69"/>
      <c r="FZ59" s="69"/>
      <c r="GA59" s="69"/>
      <c r="GB59" s="69"/>
      <c r="GC59" s="69"/>
      <c r="GD59" s="69"/>
      <c r="GE59" s="69"/>
      <c r="GF59" s="69"/>
      <c r="GG59" s="69"/>
      <c r="GH59" s="69"/>
      <c r="GI59" s="69"/>
      <c r="GJ59" s="69"/>
      <c r="GK59" s="69"/>
      <c r="GL59" s="69"/>
      <c r="GM59" s="69"/>
      <c r="GN59" s="69"/>
      <c r="GO59" s="69"/>
      <c r="GP59" s="69"/>
      <c r="GQ59" s="69"/>
      <c r="GR59" s="69"/>
      <c r="GS59" s="69"/>
      <c r="GT59" s="69"/>
      <c r="GU59" s="69"/>
      <c r="GV59" s="69"/>
      <c r="GW59" s="69"/>
      <c r="GX59" s="69"/>
      <c r="GY59" s="69"/>
      <c r="GZ59" s="69"/>
      <c r="HA59" s="69"/>
      <c r="HB59" s="69"/>
      <c r="HC59" s="69"/>
      <c r="HD59" s="69"/>
      <c r="HE59" s="69"/>
      <c r="HF59" s="69"/>
      <c r="HG59" s="69"/>
      <c r="HH59" s="69"/>
      <c r="HI59" s="69"/>
      <c r="HJ59" s="69"/>
      <c r="HK59" s="69"/>
      <c r="HL59" s="69"/>
      <c r="HM59" s="69"/>
      <c r="HN59" s="69"/>
      <c r="HO59" s="69"/>
      <c r="HP59" s="69"/>
      <c r="HQ59" s="69"/>
      <c r="HR59" s="69"/>
      <c r="HS59" s="69"/>
      <c r="HT59" s="69"/>
      <c r="HU59" s="69"/>
      <c r="HV59" s="69"/>
      <c r="HW59" s="69"/>
      <c r="HX59" s="69"/>
      <c r="HY59" s="69"/>
      <c r="HZ59" s="69"/>
      <c r="IA59" s="69"/>
      <c r="IB59" s="69"/>
      <c r="IC59" s="69"/>
      <c r="ID59" s="69"/>
      <c r="IE59" s="69"/>
      <c r="IF59" s="69"/>
      <c r="IG59" s="69"/>
      <c r="IH59" s="69"/>
      <c r="II59" s="69"/>
      <c r="IJ59" s="69"/>
      <c r="IK59" s="69"/>
      <c r="IL59" s="69"/>
      <c r="IM59" s="69"/>
      <c r="IN59" s="69"/>
      <c r="IO59" s="69"/>
      <c r="IP59" s="69"/>
      <c r="IQ59" s="69"/>
      <c r="IR59" s="69"/>
      <c r="IS59" s="69"/>
      <c r="IT59" s="69"/>
      <c r="IU59" s="69"/>
    </row>
    <row r="60" spans="1:255" customFormat="1" ht="12" customHeight="1" x14ac:dyDescent="0.25">
      <c r="A60" s="66"/>
      <c r="B60" s="21" t="s">
        <v>90</v>
      </c>
      <c r="C60" s="22" t="s">
        <v>87</v>
      </c>
      <c r="D60" s="22">
        <v>0.5</v>
      </c>
      <c r="E60" s="22" t="s">
        <v>91</v>
      </c>
      <c r="F60" s="98">
        <v>44600</v>
      </c>
      <c r="G60" s="99">
        <f t="shared" ref="G60" si="2">D60*F60</f>
        <v>22300</v>
      </c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  <c r="EO60" s="69"/>
      <c r="EP60" s="69"/>
      <c r="EQ60" s="69"/>
      <c r="ER60" s="69"/>
      <c r="ES60" s="69"/>
      <c r="ET60" s="6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69"/>
      <c r="FF60" s="69"/>
      <c r="FG60" s="69"/>
      <c r="FH60" s="69"/>
      <c r="FI60" s="69"/>
      <c r="FJ60" s="69"/>
      <c r="FK60" s="69"/>
      <c r="FL60" s="69"/>
      <c r="FM60" s="69"/>
      <c r="FN60" s="69"/>
      <c r="FO60" s="69"/>
      <c r="FP60" s="69"/>
      <c r="FQ60" s="69"/>
      <c r="FR60" s="69"/>
      <c r="FS60" s="69"/>
      <c r="FT60" s="69"/>
      <c r="FU60" s="69"/>
      <c r="FV60" s="69"/>
      <c r="FW60" s="69"/>
      <c r="FX60" s="69"/>
      <c r="FY60" s="69"/>
      <c r="FZ60" s="69"/>
      <c r="GA60" s="69"/>
      <c r="GB60" s="69"/>
      <c r="GC60" s="69"/>
      <c r="GD60" s="69"/>
      <c r="GE60" s="69"/>
      <c r="GF60" s="69"/>
      <c r="GG60" s="69"/>
      <c r="GH60" s="69"/>
      <c r="GI60" s="69"/>
      <c r="GJ60" s="69"/>
      <c r="GK60" s="69"/>
      <c r="GL60" s="69"/>
      <c r="GM60" s="69"/>
      <c r="GN60" s="69"/>
      <c r="GO60" s="69"/>
      <c r="GP60" s="69"/>
      <c r="GQ60" s="69"/>
      <c r="GR60" s="69"/>
      <c r="GS60" s="69"/>
      <c r="GT60" s="69"/>
      <c r="GU60" s="69"/>
      <c r="GV60" s="69"/>
      <c r="GW60" s="69"/>
      <c r="GX60" s="69"/>
      <c r="GY60" s="69"/>
      <c r="GZ60" s="69"/>
      <c r="HA60" s="69"/>
      <c r="HB60" s="69"/>
      <c r="HC60" s="69"/>
      <c r="HD60" s="69"/>
      <c r="HE60" s="69"/>
      <c r="HF60" s="69"/>
      <c r="HG60" s="69"/>
      <c r="HH60" s="69"/>
      <c r="HI60" s="69"/>
      <c r="HJ60" s="69"/>
      <c r="HK60" s="69"/>
      <c r="HL60" s="69"/>
      <c r="HM60" s="69"/>
      <c r="HN60" s="69"/>
      <c r="HO60" s="69"/>
      <c r="HP60" s="69"/>
      <c r="HQ60" s="69"/>
      <c r="HR60" s="69"/>
      <c r="HS60" s="69"/>
      <c r="HT60" s="69"/>
      <c r="HU60" s="69"/>
      <c r="HV60" s="69"/>
      <c r="HW60" s="69"/>
      <c r="HX60" s="69"/>
      <c r="HY60" s="69"/>
      <c r="HZ60" s="69"/>
      <c r="IA60" s="69"/>
      <c r="IB60" s="69"/>
      <c r="IC60" s="69"/>
      <c r="ID60" s="69"/>
      <c r="IE60" s="69"/>
      <c r="IF60" s="69"/>
      <c r="IG60" s="69"/>
      <c r="IH60" s="69"/>
      <c r="II60" s="69"/>
      <c r="IJ60" s="69"/>
      <c r="IK60" s="69"/>
      <c r="IL60" s="69"/>
      <c r="IM60" s="69"/>
      <c r="IN60" s="69"/>
      <c r="IO60" s="69"/>
      <c r="IP60" s="69"/>
      <c r="IQ60" s="69"/>
      <c r="IR60" s="69"/>
      <c r="IS60" s="69"/>
      <c r="IT60" s="69"/>
      <c r="IU60" s="69"/>
    </row>
    <row r="61" spans="1:255" customFormat="1" ht="12" customHeight="1" x14ac:dyDescent="0.25">
      <c r="A61" s="66"/>
      <c r="B61" s="21" t="s">
        <v>92</v>
      </c>
      <c r="C61" s="22" t="s">
        <v>79</v>
      </c>
      <c r="D61" s="22">
        <v>0.5</v>
      </c>
      <c r="E61" s="22" t="s">
        <v>91</v>
      </c>
      <c r="F61" s="98">
        <v>106000</v>
      </c>
      <c r="G61" s="99">
        <f t="shared" ref="G61" si="3">(D61*F61)</f>
        <v>53000</v>
      </c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69"/>
      <c r="EX61" s="69"/>
      <c r="EY61" s="69"/>
      <c r="EZ61" s="69"/>
      <c r="FA61" s="69"/>
      <c r="FB61" s="69"/>
      <c r="FC61" s="69"/>
      <c r="FD61" s="69"/>
      <c r="FE61" s="69"/>
      <c r="FF61" s="69"/>
      <c r="FG61" s="69"/>
      <c r="FH61" s="69"/>
      <c r="FI61" s="69"/>
      <c r="FJ61" s="69"/>
      <c r="FK61" s="69"/>
      <c r="FL61" s="69"/>
      <c r="FM61" s="69"/>
      <c r="FN61" s="69"/>
      <c r="FO61" s="69"/>
      <c r="FP61" s="69"/>
      <c r="FQ61" s="69"/>
      <c r="FR61" s="69"/>
      <c r="FS61" s="69"/>
      <c r="FT61" s="69"/>
      <c r="FU61" s="69"/>
      <c r="FV61" s="69"/>
      <c r="FW61" s="69"/>
      <c r="FX61" s="69"/>
      <c r="FY61" s="69"/>
      <c r="FZ61" s="69"/>
      <c r="GA61" s="69"/>
      <c r="GB61" s="69"/>
      <c r="GC61" s="69"/>
      <c r="GD61" s="69"/>
      <c r="GE61" s="69"/>
      <c r="GF61" s="69"/>
      <c r="GG61" s="69"/>
      <c r="GH61" s="69"/>
      <c r="GI61" s="69"/>
      <c r="GJ61" s="69"/>
      <c r="GK61" s="69"/>
      <c r="GL61" s="69"/>
      <c r="GM61" s="69"/>
      <c r="GN61" s="69"/>
      <c r="GO61" s="69"/>
      <c r="GP61" s="69"/>
      <c r="GQ61" s="69"/>
      <c r="GR61" s="69"/>
      <c r="GS61" s="69"/>
      <c r="GT61" s="69"/>
      <c r="GU61" s="69"/>
      <c r="GV61" s="69"/>
      <c r="GW61" s="69"/>
      <c r="GX61" s="69"/>
      <c r="GY61" s="69"/>
      <c r="GZ61" s="69"/>
      <c r="HA61" s="69"/>
      <c r="HB61" s="69"/>
      <c r="HC61" s="69"/>
      <c r="HD61" s="69"/>
      <c r="HE61" s="69"/>
      <c r="HF61" s="69"/>
      <c r="HG61" s="69"/>
      <c r="HH61" s="69"/>
      <c r="HI61" s="69"/>
      <c r="HJ61" s="69"/>
      <c r="HK61" s="69"/>
      <c r="HL61" s="69"/>
      <c r="HM61" s="69"/>
      <c r="HN61" s="69"/>
      <c r="HO61" s="69"/>
      <c r="HP61" s="69"/>
      <c r="HQ61" s="69"/>
      <c r="HR61" s="69"/>
      <c r="HS61" s="69"/>
      <c r="HT61" s="69"/>
      <c r="HU61" s="69"/>
      <c r="HV61" s="69"/>
      <c r="HW61" s="69"/>
      <c r="HX61" s="69"/>
      <c r="HY61" s="69"/>
      <c r="HZ61" s="69"/>
      <c r="IA61" s="69"/>
      <c r="IB61" s="69"/>
      <c r="IC61" s="69"/>
      <c r="ID61" s="69"/>
      <c r="IE61" s="69"/>
      <c r="IF61" s="69"/>
      <c r="IG61" s="69"/>
      <c r="IH61" s="69"/>
      <c r="II61" s="69"/>
      <c r="IJ61" s="69"/>
      <c r="IK61" s="69"/>
      <c r="IL61" s="69"/>
      <c r="IM61" s="69"/>
      <c r="IN61" s="69"/>
      <c r="IO61" s="69"/>
      <c r="IP61" s="69"/>
      <c r="IQ61" s="69"/>
      <c r="IR61" s="69"/>
      <c r="IS61" s="69"/>
      <c r="IT61" s="69"/>
      <c r="IU61" s="69"/>
    </row>
    <row r="62" spans="1:255" customFormat="1" ht="12" customHeight="1" x14ac:dyDescent="0.25">
      <c r="A62" s="66"/>
      <c r="B62" s="122" t="s">
        <v>93</v>
      </c>
      <c r="C62" s="22"/>
      <c r="D62" s="22"/>
      <c r="E62" s="22"/>
      <c r="F62" s="98"/>
      <c r="G62" s="9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  <c r="IT62" s="69"/>
      <c r="IU62" s="69"/>
    </row>
    <row r="63" spans="1:255" customFormat="1" ht="12" customHeight="1" x14ac:dyDescent="0.25">
      <c r="A63" s="66"/>
      <c r="B63" s="21" t="s">
        <v>94</v>
      </c>
      <c r="C63" s="22" t="s">
        <v>87</v>
      </c>
      <c r="D63" s="22">
        <v>20</v>
      </c>
      <c r="E63" s="22" t="s">
        <v>95</v>
      </c>
      <c r="F63" s="98">
        <v>3000</v>
      </c>
      <c r="G63" s="99">
        <f>+F63*D63</f>
        <v>60000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</row>
    <row r="64" spans="1:255" s="88" customFormat="1" ht="12.75" customHeight="1" x14ac:dyDescent="0.25">
      <c r="A64" s="96"/>
      <c r="B64" s="2" t="s">
        <v>96</v>
      </c>
      <c r="C64" s="3"/>
      <c r="D64" s="3"/>
      <c r="E64" s="3"/>
      <c r="F64" s="4"/>
      <c r="G64" s="5">
        <f>SUM(G48:G63)</f>
        <v>3126100</v>
      </c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  <c r="BV64" s="87"/>
      <c r="BW64" s="87"/>
      <c r="BX64" s="87"/>
      <c r="BY64" s="87"/>
      <c r="BZ64" s="87"/>
      <c r="CA64" s="87"/>
      <c r="CB64" s="87"/>
      <c r="CC64" s="87"/>
      <c r="CD64" s="87"/>
      <c r="CE64" s="87"/>
      <c r="CF64" s="87"/>
      <c r="CG64" s="87"/>
      <c r="CH64" s="87"/>
      <c r="CI64" s="87"/>
      <c r="CJ64" s="87"/>
      <c r="CK64" s="87"/>
      <c r="CL64" s="87"/>
      <c r="CM64" s="87"/>
      <c r="CN64" s="87"/>
      <c r="CO64" s="87"/>
      <c r="CP64" s="87"/>
      <c r="CQ64" s="87"/>
      <c r="CR64" s="87"/>
      <c r="CS64" s="87"/>
      <c r="CT64" s="87"/>
      <c r="CU64" s="87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X64" s="87"/>
      <c r="FY64" s="87"/>
      <c r="FZ64" s="87"/>
      <c r="GA64" s="87"/>
      <c r="GB64" s="87"/>
      <c r="GC64" s="87"/>
      <c r="GD64" s="87"/>
      <c r="GE64" s="87"/>
      <c r="GF64" s="87"/>
      <c r="GG64" s="87"/>
      <c r="GH64" s="87"/>
      <c r="GI64" s="87"/>
      <c r="GJ64" s="87"/>
      <c r="GK64" s="87"/>
      <c r="GL64" s="87"/>
      <c r="GM64" s="87"/>
      <c r="GN64" s="87"/>
      <c r="GO64" s="87"/>
      <c r="GP64" s="87"/>
      <c r="GQ64" s="87"/>
      <c r="GR64" s="87"/>
      <c r="GS64" s="87"/>
      <c r="GT64" s="87"/>
      <c r="GU64" s="87"/>
      <c r="GV64" s="87"/>
      <c r="GW64" s="87"/>
      <c r="GX64" s="87"/>
      <c r="GY64" s="87"/>
      <c r="GZ64" s="87"/>
      <c r="HA64" s="87"/>
      <c r="HB64" s="87"/>
      <c r="HC64" s="87"/>
      <c r="HD64" s="87"/>
      <c r="HE64" s="87"/>
      <c r="HF64" s="87"/>
      <c r="HG64" s="87"/>
      <c r="HH64" s="87"/>
      <c r="HI64" s="87"/>
      <c r="HJ64" s="87"/>
      <c r="HK64" s="87"/>
      <c r="HL64" s="87"/>
      <c r="HM64" s="87"/>
      <c r="HN64" s="87"/>
      <c r="HO64" s="87"/>
      <c r="HP64" s="87"/>
      <c r="HQ64" s="87"/>
      <c r="HR64" s="87"/>
      <c r="HS64" s="87"/>
      <c r="HT64" s="87"/>
      <c r="HU64" s="87"/>
      <c r="HV64" s="87"/>
      <c r="HW64" s="87"/>
      <c r="HX64" s="87"/>
      <c r="HY64" s="87"/>
      <c r="HZ64" s="87"/>
      <c r="IA64" s="87"/>
      <c r="IB64" s="87"/>
      <c r="IC64" s="87"/>
      <c r="ID64" s="87"/>
      <c r="IE64" s="87"/>
      <c r="IF64" s="87"/>
      <c r="IG64" s="87"/>
      <c r="IH64" s="87"/>
      <c r="II64" s="87"/>
      <c r="IJ64" s="87"/>
      <c r="IK64" s="87"/>
      <c r="IL64" s="87"/>
      <c r="IM64" s="87"/>
      <c r="IN64" s="87"/>
      <c r="IO64" s="87"/>
      <c r="IP64" s="87"/>
      <c r="IQ64" s="87"/>
      <c r="IR64" s="87"/>
      <c r="IS64" s="87"/>
      <c r="IT64" s="87"/>
      <c r="IU64" s="87"/>
    </row>
    <row r="65" spans="1:255" s="87" customFormat="1" ht="12" customHeight="1" x14ac:dyDescent="0.25">
      <c r="A65" s="81"/>
      <c r="B65" s="102"/>
      <c r="C65" s="103"/>
      <c r="D65" s="103"/>
      <c r="E65" s="103"/>
      <c r="F65" s="104"/>
      <c r="G65" s="105" t="s">
        <v>3</v>
      </c>
    </row>
    <row r="66" spans="1:255" s="88" customFormat="1" ht="12" customHeight="1" x14ac:dyDescent="0.25">
      <c r="A66" s="96"/>
      <c r="B66" s="15" t="s">
        <v>93</v>
      </c>
      <c r="C66" s="16"/>
      <c r="D66" s="17"/>
      <c r="E66" s="17"/>
      <c r="F66" s="18"/>
      <c r="G66" s="9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87"/>
      <c r="CA66" s="87"/>
      <c r="CB66" s="87"/>
      <c r="CC66" s="87"/>
      <c r="CD66" s="87"/>
      <c r="CE66" s="87"/>
      <c r="CF66" s="87"/>
      <c r="CG66" s="87"/>
      <c r="CH66" s="87"/>
      <c r="CI66" s="87"/>
      <c r="CJ66" s="87"/>
      <c r="CK66" s="87"/>
      <c r="CL66" s="87"/>
      <c r="CM66" s="87"/>
      <c r="CN66" s="87"/>
      <c r="CO66" s="87"/>
      <c r="CP66" s="87"/>
      <c r="CQ66" s="87"/>
      <c r="CR66" s="87"/>
      <c r="CS66" s="87"/>
      <c r="CT66" s="87"/>
      <c r="CU66" s="87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X66" s="87"/>
      <c r="FY66" s="87"/>
      <c r="FZ66" s="87"/>
      <c r="GA66" s="87"/>
      <c r="GB66" s="87"/>
      <c r="GC66" s="87"/>
      <c r="GD66" s="87"/>
      <c r="GE66" s="87"/>
      <c r="GF66" s="87"/>
      <c r="GG66" s="87"/>
      <c r="GH66" s="87"/>
      <c r="GI66" s="87"/>
      <c r="GJ66" s="87"/>
      <c r="GK66" s="87"/>
      <c r="GL66" s="87"/>
      <c r="GM66" s="87"/>
      <c r="GN66" s="87"/>
      <c r="GO66" s="87"/>
      <c r="GP66" s="87"/>
      <c r="GQ66" s="87"/>
      <c r="GR66" s="87"/>
      <c r="GS66" s="87"/>
      <c r="GT66" s="87"/>
      <c r="GU66" s="87"/>
      <c r="GV66" s="87"/>
      <c r="GW66" s="87"/>
      <c r="GX66" s="87"/>
      <c r="GY66" s="87"/>
      <c r="GZ66" s="87"/>
      <c r="HA66" s="87"/>
      <c r="HB66" s="87"/>
      <c r="HC66" s="87"/>
      <c r="HD66" s="87"/>
      <c r="HE66" s="87"/>
      <c r="HF66" s="87"/>
      <c r="HG66" s="87"/>
      <c r="HH66" s="87"/>
      <c r="HI66" s="87"/>
      <c r="HJ66" s="87"/>
      <c r="HK66" s="87"/>
      <c r="HL66" s="87"/>
      <c r="HM66" s="87"/>
      <c r="HN66" s="87"/>
      <c r="HO66" s="87"/>
      <c r="HP66" s="87"/>
      <c r="HQ66" s="87"/>
      <c r="HR66" s="87"/>
      <c r="HS66" s="87"/>
      <c r="HT66" s="87"/>
      <c r="HU66" s="87"/>
      <c r="HV66" s="87"/>
      <c r="HW66" s="87"/>
      <c r="HX66" s="87"/>
      <c r="HY66" s="87"/>
      <c r="HZ66" s="87"/>
      <c r="IA66" s="87"/>
      <c r="IB66" s="87"/>
      <c r="IC66" s="87"/>
      <c r="ID66" s="87"/>
      <c r="IE66" s="87"/>
      <c r="IF66" s="87"/>
      <c r="IG66" s="87"/>
      <c r="IH66" s="87"/>
      <c r="II66" s="87"/>
      <c r="IJ66" s="87"/>
      <c r="IK66" s="87"/>
      <c r="IL66" s="87"/>
      <c r="IM66" s="87"/>
      <c r="IN66" s="87"/>
      <c r="IO66" s="87"/>
      <c r="IP66" s="87"/>
      <c r="IQ66" s="87"/>
      <c r="IR66" s="87"/>
      <c r="IS66" s="87"/>
      <c r="IT66" s="87"/>
      <c r="IU66" s="87"/>
    </row>
    <row r="67" spans="1:255" s="88" customFormat="1" ht="24" customHeight="1" x14ac:dyDescent="0.25">
      <c r="A67" s="96"/>
      <c r="B67" s="19" t="s">
        <v>97</v>
      </c>
      <c r="C67" s="20" t="s">
        <v>66</v>
      </c>
      <c r="D67" s="20" t="s">
        <v>67</v>
      </c>
      <c r="E67" s="19" t="s">
        <v>28</v>
      </c>
      <c r="F67" s="20" t="s">
        <v>29</v>
      </c>
      <c r="G67" s="19" t="s">
        <v>30</v>
      </c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  <c r="BM67" s="87"/>
      <c r="BN67" s="87"/>
      <c r="BO67" s="87"/>
      <c r="BP67" s="87"/>
      <c r="BQ67" s="87"/>
      <c r="BR67" s="87"/>
      <c r="BS67" s="87"/>
      <c r="BT67" s="87"/>
      <c r="BU67" s="87"/>
      <c r="BV67" s="87"/>
      <c r="BW67" s="87"/>
      <c r="BX67" s="87"/>
      <c r="BY67" s="87"/>
      <c r="BZ67" s="87"/>
      <c r="CA67" s="87"/>
      <c r="CB67" s="87"/>
      <c r="CC67" s="87"/>
      <c r="CD67" s="87"/>
      <c r="CE67" s="87"/>
      <c r="CF67" s="87"/>
      <c r="CG67" s="87"/>
      <c r="CH67" s="87"/>
      <c r="CI67" s="87"/>
      <c r="CJ67" s="87"/>
      <c r="CK67" s="87"/>
      <c r="CL67" s="87"/>
      <c r="CM67" s="87"/>
      <c r="CN67" s="87"/>
      <c r="CO67" s="87"/>
      <c r="CP67" s="87"/>
      <c r="CQ67" s="87"/>
      <c r="CR67" s="87"/>
      <c r="CS67" s="87"/>
      <c r="CT67" s="87"/>
      <c r="CU67" s="87"/>
      <c r="CV67" s="87"/>
      <c r="CW67" s="87"/>
      <c r="CX67" s="87"/>
      <c r="CY67" s="87"/>
      <c r="CZ67" s="87"/>
      <c r="DA67" s="87"/>
      <c r="DB67" s="87"/>
      <c r="DC67" s="87"/>
      <c r="DD67" s="87"/>
      <c r="DE67" s="87"/>
      <c r="DF67" s="87"/>
      <c r="DG67" s="87"/>
      <c r="DH67" s="87"/>
      <c r="DI67" s="87"/>
      <c r="DJ67" s="87"/>
      <c r="DK67" s="87"/>
      <c r="DL67" s="87"/>
      <c r="DM67" s="87"/>
      <c r="DN67" s="87"/>
      <c r="DO67" s="87"/>
      <c r="DP67" s="87"/>
      <c r="DQ67" s="87"/>
      <c r="DR67" s="87"/>
      <c r="DS67" s="87"/>
      <c r="DT67" s="87"/>
      <c r="DU67" s="87"/>
      <c r="DV67" s="87"/>
      <c r="DW67" s="87"/>
      <c r="DX67" s="87"/>
      <c r="DY67" s="87"/>
      <c r="DZ67" s="87"/>
      <c r="EA67" s="87"/>
      <c r="EB67" s="87"/>
      <c r="EC67" s="87"/>
      <c r="ED67" s="87"/>
      <c r="EE67" s="87"/>
      <c r="EF67" s="87"/>
      <c r="EG67" s="87"/>
      <c r="EH67" s="87"/>
      <c r="EI67" s="87"/>
      <c r="EJ67" s="87"/>
      <c r="EK67" s="87"/>
      <c r="EL67" s="87"/>
      <c r="EM67" s="87"/>
      <c r="EN67" s="87"/>
      <c r="EO67" s="87"/>
      <c r="EP67" s="87"/>
      <c r="EQ67" s="87"/>
      <c r="ER67" s="87"/>
      <c r="ES67" s="87"/>
      <c r="ET67" s="87"/>
      <c r="EU67" s="87"/>
      <c r="EV67" s="87"/>
      <c r="EW67" s="87"/>
      <c r="EX67" s="87"/>
      <c r="EY67" s="87"/>
      <c r="EZ67" s="87"/>
      <c r="FA67" s="87"/>
      <c r="FB67" s="87"/>
      <c r="FC67" s="87"/>
      <c r="FD67" s="87"/>
      <c r="FE67" s="87"/>
      <c r="FF67" s="87"/>
      <c r="FG67" s="87"/>
      <c r="FH67" s="87"/>
      <c r="FI67" s="87"/>
      <c r="FJ67" s="87"/>
      <c r="FK67" s="87"/>
      <c r="FL67" s="87"/>
      <c r="FM67" s="87"/>
      <c r="FN67" s="87"/>
      <c r="FO67" s="87"/>
      <c r="FP67" s="87"/>
      <c r="FQ67" s="87"/>
      <c r="FR67" s="87"/>
      <c r="FS67" s="87"/>
      <c r="FT67" s="87"/>
      <c r="FU67" s="87"/>
      <c r="FV67" s="87"/>
      <c r="FW67" s="87"/>
      <c r="FX67" s="87"/>
      <c r="FY67" s="87"/>
      <c r="FZ67" s="87"/>
      <c r="GA67" s="87"/>
      <c r="GB67" s="87"/>
      <c r="GC67" s="87"/>
      <c r="GD67" s="87"/>
      <c r="GE67" s="87"/>
      <c r="GF67" s="87"/>
      <c r="GG67" s="87"/>
      <c r="GH67" s="87"/>
      <c r="GI67" s="87"/>
      <c r="GJ67" s="87"/>
      <c r="GK67" s="87"/>
      <c r="GL67" s="87"/>
      <c r="GM67" s="87"/>
      <c r="GN67" s="87"/>
      <c r="GO67" s="87"/>
      <c r="GP67" s="87"/>
      <c r="GQ67" s="87"/>
      <c r="GR67" s="87"/>
      <c r="GS67" s="87"/>
      <c r="GT67" s="87"/>
      <c r="GU67" s="87"/>
      <c r="GV67" s="87"/>
      <c r="GW67" s="87"/>
      <c r="GX67" s="87"/>
      <c r="GY67" s="87"/>
      <c r="GZ67" s="87"/>
      <c r="HA67" s="87"/>
      <c r="HB67" s="87"/>
      <c r="HC67" s="87"/>
      <c r="HD67" s="87"/>
      <c r="HE67" s="87"/>
      <c r="HF67" s="87"/>
      <c r="HG67" s="87"/>
      <c r="HH67" s="87"/>
      <c r="HI67" s="87"/>
      <c r="HJ67" s="87"/>
      <c r="HK67" s="87"/>
      <c r="HL67" s="87"/>
      <c r="HM67" s="87"/>
      <c r="HN67" s="87"/>
      <c r="HO67" s="87"/>
      <c r="HP67" s="87"/>
      <c r="HQ67" s="87"/>
      <c r="HR67" s="87"/>
      <c r="HS67" s="87"/>
      <c r="HT67" s="87"/>
      <c r="HU67" s="87"/>
      <c r="HV67" s="87"/>
      <c r="HW67" s="87"/>
      <c r="HX67" s="87"/>
      <c r="HY67" s="87"/>
      <c r="HZ67" s="87"/>
      <c r="IA67" s="87"/>
      <c r="IB67" s="87"/>
      <c r="IC67" s="87"/>
      <c r="ID67" s="87"/>
      <c r="IE67" s="87"/>
      <c r="IF67" s="87"/>
      <c r="IG67" s="87"/>
      <c r="IH67" s="87"/>
      <c r="II67" s="87"/>
      <c r="IJ67" s="87"/>
      <c r="IK67" s="87"/>
      <c r="IL67" s="87"/>
      <c r="IM67" s="87"/>
      <c r="IN67" s="87"/>
      <c r="IO67" s="87"/>
      <c r="IP67" s="87"/>
      <c r="IQ67" s="87"/>
      <c r="IR67" s="87"/>
      <c r="IS67" s="87"/>
      <c r="IT67" s="87"/>
      <c r="IU67" s="87"/>
    </row>
    <row r="68" spans="1:255" customFormat="1" ht="12" customHeight="1" x14ac:dyDescent="0.25">
      <c r="A68" s="66"/>
      <c r="B68" s="21" t="s">
        <v>98</v>
      </c>
      <c r="C68" s="22" t="s">
        <v>26</v>
      </c>
      <c r="D68" s="22">
        <v>1000</v>
      </c>
      <c r="E68" s="22" t="s">
        <v>99</v>
      </c>
      <c r="F68" s="98">
        <v>282</v>
      </c>
      <c r="G68" s="99">
        <f>+F68*D68</f>
        <v>282000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customFormat="1" ht="12" customHeight="1" x14ac:dyDescent="0.25">
      <c r="A69" s="66"/>
      <c r="B69" s="21" t="s">
        <v>100</v>
      </c>
      <c r="C69" s="22" t="s">
        <v>101</v>
      </c>
      <c r="D69" s="22">
        <v>5</v>
      </c>
      <c r="E69" s="22" t="s">
        <v>102</v>
      </c>
      <c r="F69" s="98">
        <v>10454</v>
      </c>
      <c r="G69" s="99">
        <f>+F69*D69</f>
        <v>52270</v>
      </c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</row>
    <row r="70" spans="1:255" customFormat="1" ht="12" customHeight="1" x14ac:dyDescent="0.25">
      <c r="A70" s="66"/>
      <c r="B70" s="21" t="s">
        <v>103</v>
      </c>
      <c r="C70" s="22" t="s">
        <v>104</v>
      </c>
      <c r="D70" s="22">
        <v>1</v>
      </c>
      <c r="E70" s="22" t="s">
        <v>105</v>
      </c>
      <c r="F70" s="98">
        <v>200000</v>
      </c>
      <c r="G70" s="99">
        <f t="shared" ref="G70" si="4">+F70*D70</f>
        <v>200000</v>
      </c>
      <c r="H70" s="69"/>
      <c r="I70" s="69"/>
      <c r="J70" s="69" t="s">
        <v>3</v>
      </c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ht="12" customHeight="1" x14ac:dyDescent="0.25">
      <c r="A71" s="23"/>
      <c r="B71" s="24" t="s">
        <v>106</v>
      </c>
      <c r="C71" s="25"/>
      <c r="D71" s="25"/>
      <c r="E71" s="25"/>
      <c r="F71" s="26"/>
      <c r="G71" s="27">
        <f>SUM(G68:G70)</f>
        <v>534270</v>
      </c>
    </row>
    <row r="72" spans="1:255" ht="12" customHeight="1" x14ac:dyDescent="0.25">
      <c r="A72" s="8"/>
      <c r="B72" s="28"/>
      <c r="C72" s="28"/>
      <c r="D72" s="28"/>
      <c r="E72" s="28"/>
      <c r="F72" s="29"/>
      <c r="G72" s="29"/>
    </row>
    <row r="73" spans="1:255" s="88" customFormat="1" ht="12" customHeight="1" x14ac:dyDescent="0.25">
      <c r="A73" s="106"/>
      <c r="B73" s="107" t="s">
        <v>107</v>
      </c>
      <c r="C73" s="108"/>
      <c r="D73" s="108"/>
      <c r="E73" s="108"/>
      <c r="F73" s="108"/>
      <c r="G73" s="109">
        <f>G24+G44+G64+G71+G29</f>
        <v>5360370</v>
      </c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7"/>
      <c r="BQ73" s="87"/>
      <c r="BR73" s="87"/>
      <c r="BS73" s="87"/>
      <c r="BT73" s="87"/>
      <c r="BU73" s="87"/>
      <c r="BV73" s="87"/>
      <c r="BW73" s="87"/>
      <c r="BX73" s="87"/>
      <c r="BY73" s="87"/>
      <c r="BZ73" s="87"/>
      <c r="CA73" s="87"/>
      <c r="CB73" s="87"/>
      <c r="CC73" s="87"/>
      <c r="CD73" s="87"/>
      <c r="CE73" s="87"/>
      <c r="CF73" s="87"/>
      <c r="CG73" s="87"/>
      <c r="CH73" s="87"/>
      <c r="CI73" s="87"/>
      <c r="CJ73" s="87"/>
      <c r="CK73" s="87"/>
      <c r="CL73" s="87"/>
      <c r="CM73" s="87"/>
      <c r="CN73" s="87"/>
      <c r="CO73" s="87"/>
      <c r="CP73" s="87"/>
      <c r="CQ73" s="87"/>
      <c r="CR73" s="87"/>
      <c r="CS73" s="87"/>
      <c r="CT73" s="87"/>
      <c r="CU73" s="87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X73" s="87"/>
      <c r="FY73" s="87"/>
      <c r="FZ73" s="87"/>
      <c r="GA73" s="87"/>
      <c r="GB73" s="87"/>
      <c r="GC73" s="87"/>
      <c r="GD73" s="87"/>
      <c r="GE73" s="87"/>
      <c r="GF73" s="87"/>
      <c r="GG73" s="87"/>
      <c r="GH73" s="87"/>
      <c r="GI73" s="87"/>
      <c r="GJ73" s="87"/>
      <c r="GK73" s="87"/>
      <c r="GL73" s="87"/>
      <c r="GM73" s="87"/>
      <c r="GN73" s="87"/>
      <c r="GO73" s="87"/>
      <c r="GP73" s="87"/>
      <c r="GQ73" s="87"/>
      <c r="GR73" s="87"/>
      <c r="GS73" s="87"/>
      <c r="GT73" s="87"/>
      <c r="GU73" s="87"/>
      <c r="GV73" s="87"/>
      <c r="GW73" s="87"/>
      <c r="GX73" s="87"/>
      <c r="GY73" s="87"/>
      <c r="GZ73" s="87"/>
      <c r="HA73" s="87"/>
      <c r="HB73" s="87"/>
      <c r="HC73" s="87"/>
      <c r="HD73" s="87"/>
      <c r="HE73" s="87"/>
      <c r="HF73" s="87"/>
      <c r="HG73" s="87"/>
      <c r="HH73" s="87"/>
      <c r="HI73" s="87"/>
      <c r="HJ73" s="87"/>
      <c r="HK73" s="87"/>
      <c r="HL73" s="87"/>
      <c r="HM73" s="87"/>
      <c r="HN73" s="87"/>
      <c r="HO73" s="87"/>
      <c r="HP73" s="87"/>
      <c r="HQ73" s="87"/>
      <c r="HR73" s="87"/>
      <c r="HS73" s="87"/>
      <c r="HT73" s="87"/>
      <c r="HU73" s="87"/>
      <c r="HV73" s="87"/>
      <c r="HW73" s="87"/>
      <c r="HX73" s="87"/>
      <c r="HY73" s="87"/>
      <c r="HZ73" s="87"/>
      <c r="IA73" s="87"/>
      <c r="IB73" s="87"/>
      <c r="IC73" s="87"/>
      <c r="ID73" s="87"/>
      <c r="IE73" s="87"/>
      <c r="IF73" s="87"/>
      <c r="IG73" s="87"/>
      <c r="IH73" s="87"/>
      <c r="II73" s="87"/>
      <c r="IJ73" s="87"/>
      <c r="IK73" s="87"/>
      <c r="IL73" s="87"/>
      <c r="IM73" s="87"/>
      <c r="IN73" s="87"/>
      <c r="IO73" s="87"/>
      <c r="IP73" s="87"/>
      <c r="IQ73" s="87"/>
      <c r="IR73" s="87"/>
      <c r="IS73" s="87"/>
      <c r="IT73" s="87"/>
      <c r="IU73" s="87"/>
    </row>
    <row r="74" spans="1:255" s="88" customFormat="1" ht="12" customHeight="1" x14ac:dyDescent="0.25">
      <c r="A74" s="106"/>
      <c r="B74" s="110" t="s">
        <v>108</v>
      </c>
      <c r="C74" s="111"/>
      <c r="D74" s="111"/>
      <c r="E74" s="111"/>
      <c r="F74" s="111"/>
      <c r="G74" s="112">
        <f>G73*0.05</f>
        <v>268018.5</v>
      </c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7"/>
      <c r="BQ74" s="87"/>
      <c r="BR74" s="87"/>
      <c r="BS74" s="87"/>
      <c r="BT74" s="87"/>
      <c r="BU74" s="87"/>
      <c r="BV74" s="87"/>
      <c r="BW74" s="87"/>
      <c r="BX74" s="87"/>
      <c r="BY74" s="87"/>
      <c r="BZ74" s="87"/>
      <c r="CA74" s="87"/>
      <c r="CB74" s="87"/>
      <c r="CC74" s="87"/>
      <c r="CD74" s="87"/>
      <c r="CE74" s="87"/>
      <c r="CF74" s="87"/>
      <c r="CG74" s="87"/>
      <c r="CH74" s="87"/>
      <c r="CI74" s="87"/>
      <c r="CJ74" s="87"/>
      <c r="CK74" s="87"/>
      <c r="CL74" s="87"/>
      <c r="CM74" s="87"/>
      <c r="CN74" s="87"/>
      <c r="CO74" s="87"/>
      <c r="CP74" s="87"/>
      <c r="CQ74" s="87"/>
      <c r="CR74" s="87"/>
      <c r="CS74" s="87"/>
      <c r="CT74" s="87"/>
      <c r="CU74" s="87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X74" s="87"/>
      <c r="FY74" s="87"/>
      <c r="FZ74" s="87"/>
      <c r="GA74" s="87"/>
      <c r="GB74" s="87"/>
      <c r="GC74" s="87"/>
      <c r="GD74" s="87"/>
      <c r="GE74" s="87"/>
      <c r="GF74" s="87"/>
      <c r="GG74" s="87"/>
      <c r="GH74" s="87"/>
      <c r="GI74" s="87"/>
      <c r="GJ74" s="87"/>
      <c r="GK74" s="87"/>
      <c r="GL74" s="87"/>
      <c r="GM74" s="87"/>
      <c r="GN74" s="87"/>
      <c r="GO74" s="87"/>
      <c r="GP74" s="87"/>
      <c r="GQ74" s="87"/>
      <c r="GR74" s="87"/>
      <c r="GS74" s="87"/>
      <c r="GT74" s="87"/>
      <c r="GU74" s="87"/>
      <c r="GV74" s="87"/>
      <c r="GW74" s="87"/>
      <c r="GX74" s="87"/>
      <c r="GY74" s="87"/>
      <c r="GZ74" s="87"/>
      <c r="HA74" s="87"/>
      <c r="HB74" s="87"/>
      <c r="HC74" s="87"/>
      <c r="HD74" s="87"/>
      <c r="HE74" s="87"/>
      <c r="HF74" s="87"/>
      <c r="HG74" s="87"/>
      <c r="HH74" s="87"/>
      <c r="HI74" s="87"/>
      <c r="HJ74" s="87"/>
      <c r="HK74" s="87"/>
      <c r="HL74" s="87"/>
      <c r="HM74" s="87"/>
      <c r="HN74" s="87"/>
      <c r="HO74" s="87"/>
      <c r="HP74" s="87"/>
      <c r="HQ74" s="87"/>
      <c r="HR74" s="87"/>
      <c r="HS74" s="87"/>
      <c r="HT74" s="87"/>
      <c r="HU74" s="87"/>
      <c r="HV74" s="87"/>
      <c r="HW74" s="87"/>
      <c r="HX74" s="87"/>
      <c r="HY74" s="87"/>
      <c r="HZ74" s="87"/>
      <c r="IA74" s="87"/>
      <c r="IB74" s="87"/>
      <c r="IC74" s="87"/>
      <c r="ID74" s="87"/>
      <c r="IE74" s="87"/>
      <c r="IF74" s="87"/>
      <c r="IG74" s="87"/>
      <c r="IH74" s="87"/>
      <c r="II74" s="87"/>
      <c r="IJ74" s="87"/>
      <c r="IK74" s="87"/>
      <c r="IL74" s="87"/>
      <c r="IM74" s="87"/>
      <c r="IN74" s="87"/>
      <c r="IO74" s="87"/>
      <c r="IP74" s="87"/>
      <c r="IQ74" s="87"/>
      <c r="IR74" s="87"/>
      <c r="IS74" s="87"/>
      <c r="IT74" s="87"/>
      <c r="IU74" s="87"/>
    </row>
    <row r="75" spans="1:255" s="88" customFormat="1" ht="12" customHeight="1" x14ac:dyDescent="0.25">
      <c r="A75" s="106"/>
      <c r="B75" s="113" t="s">
        <v>109</v>
      </c>
      <c r="C75" s="114"/>
      <c r="D75" s="114"/>
      <c r="E75" s="114"/>
      <c r="F75" s="114"/>
      <c r="G75" s="115">
        <f>G74+G73</f>
        <v>5628388.5</v>
      </c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7"/>
      <c r="BU75" s="87"/>
      <c r="BV75" s="87"/>
      <c r="BW75" s="87"/>
      <c r="BX75" s="87"/>
      <c r="BY75" s="87"/>
      <c r="BZ75" s="87"/>
      <c r="CA75" s="87"/>
      <c r="CB75" s="87"/>
      <c r="CC75" s="87"/>
      <c r="CD75" s="87"/>
      <c r="CE75" s="87"/>
      <c r="CF75" s="87"/>
      <c r="CG75" s="87"/>
      <c r="CH75" s="87"/>
      <c r="CI75" s="87"/>
      <c r="CJ75" s="87"/>
      <c r="CK75" s="87"/>
      <c r="CL75" s="87"/>
      <c r="CM75" s="87"/>
      <c r="CN75" s="87"/>
      <c r="CO75" s="87"/>
      <c r="CP75" s="87"/>
      <c r="CQ75" s="87"/>
      <c r="CR75" s="87"/>
      <c r="CS75" s="87"/>
      <c r="CT75" s="87"/>
      <c r="CU75" s="87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X75" s="87"/>
      <c r="FY75" s="87"/>
      <c r="FZ75" s="87"/>
      <c r="GA75" s="87"/>
      <c r="GB75" s="87"/>
      <c r="GC75" s="87"/>
      <c r="GD75" s="87"/>
      <c r="GE75" s="87"/>
      <c r="GF75" s="87"/>
      <c r="GG75" s="87"/>
      <c r="GH75" s="87"/>
      <c r="GI75" s="87"/>
      <c r="GJ75" s="87"/>
      <c r="GK75" s="87"/>
      <c r="GL75" s="87"/>
      <c r="GM75" s="87"/>
      <c r="GN75" s="87"/>
      <c r="GO75" s="87"/>
      <c r="GP75" s="87"/>
      <c r="GQ75" s="87"/>
      <c r="GR75" s="87"/>
      <c r="GS75" s="87"/>
      <c r="GT75" s="87"/>
      <c r="GU75" s="87"/>
      <c r="GV75" s="87"/>
      <c r="GW75" s="87"/>
      <c r="GX75" s="87"/>
      <c r="GY75" s="87"/>
      <c r="GZ75" s="87"/>
      <c r="HA75" s="87"/>
      <c r="HB75" s="87"/>
      <c r="HC75" s="87"/>
      <c r="HD75" s="87"/>
      <c r="HE75" s="87"/>
      <c r="HF75" s="87"/>
      <c r="HG75" s="87"/>
      <c r="HH75" s="87"/>
      <c r="HI75" s="87"/>
      <c r="HJ75" s="87"/>
      <c r="HK75" s="87"/>
      <c r="HL75" s="87"/>
      <c r="HM75" s="87"/>
      <c r="HN75" s="87"/>
      <c r="HO75" s="87"/>
      <c r="HP75" s="87"/>
      <c r="HQ75" s="87"/>
      <c r="HR75" s="87"/>
      <c r="HS75" s="87"/>
      <c r="HT75" s="87"/>
      <c r="HU75" s="87"/>
      <c r="HV75" s="87"/>
      <c r="HW75" s="87"/>
      <c r="HX75" s="87"/>
      <c r="HY75" s="87"/>
      <c r="HZ75" s="87"/>
      <c r="IA75" s="87"/>
      <c r="IB75" s="87"/>
      <c r="IC75" s="87"/>
      <c r="ID75" s="87"/>
      <c r="IE75" s="87"/>
      <c r="IF75" s="87"/>
      <c r="IG75" s="87"/>
      <c r="IH75" s="87"/>
      <c r="II75" s="87"/>
      <c r="IJ75" s="87"/>
      <c r="IK75" s="87"/>
      <c r="IL75" s="87"/>
      <c r="IM75" s="87"/>
      <c r="IN75" s="87"/>
      <c r="IO75" s="87"/>
      <c r="IP75" s="87"/>
      <c r="IQ75" s="87"/>
      <c r="IR75" s="87"/>
      <c r="IS75" s="87"/>
      <c r="IT75" s="87"/>
      <c r="IU75" s="87"/>
    </row>
    <row r="76" spans="1:255" s="88" customFormat="1" ht="12" customHeight="1" x14ac:dyDescent="0.25">
      <c r="A76" s="106"/>
      <c r="B76" s="110" t="s">
        <v>110</v>
      </c>
      <c r="C76" s="111"/>
      <c r="D76" s="111"/>
      <c r="E76" s="111"/>
      <c r="F76" s="111"/>
      <c r="G76" s="112">
        <f>G12</f>
        <v>9301500</v>
      </c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/>
      <c r="BW76" s="87"/>
      <c r="BX76" s="87"/>
      <c r="BY76" s="87"/>
      <c r="BZ76" s="87"/>
      <c r="CA76" s="87"/>
      <c r="CB76" s="87"/>
      <c r="CC76" s="87"/>
      <c r="CD76" s="87"/>
      <c r="CE76" s="87"/>
      <c r="CF76" s="87"/>
      <c r="CG76" s="87"/>
      <c r="CH76" s="87"/>
      <c r="CI76" s="87"/>
      <c r="CJ76" s="87"/>
      <c r="CK76" s="87"/>
      <c r="CL76" s="87"/>
      <c r="CM76" s="87"/>
      <c r="CN76" s="87"/>
      <c r="CO76" s="87"/>
      <c r="CP76" s="87"/>
      <c r="CQ76" s="87"/>
      <c r="CR76" s="87"/>
      <c r="CS76" s="87"/>
      <c r="CT76" s="87"/>
      <c r="CU76" s="87"/>
      <c r="CV76" s="87"/>
      <c r="CW76" s="87"/>
      <c r="CX76" s="87"/>
      <c r="CY76" s="87"/>
      <c r="CZ76" s="87"/>
      <c r="DA76" s="87"/>
      <c r="DB76" s="87"/>
      <c r="DC76" s="87"/>
      <c r="DD76" s="87"/>
      <c r="DE76" s="87"/>
      <c r="DF76" s="87"/>
      <c r="DG76" s="87"/>
      <c r="DH76" s="87"/>
      <c r="DI76" s="87"/>
      <c r="DJ76" s="87"/>
      <c r="DK76" s="87"/>
      <c r="DL76" s="87"/>
      <c r="DM76" s="87"/>
      <c r="DN76" s="87"/>
      <c r="DO76" s="87"/>
      <c r="DP76" s="87"/>
      <c r="DQ76" s="87"/>
      <c r="DR76" s="87"/>
      <c r="DS76" s="87"/>
      <c r="DT76" s="87"/>
      <c r="DU76" s="87"/>
      <c r="DV76" s="87"/>
      <c r="DW76" s="87"/>
      <c r="DX76" s="87"/>
      <c r="DY76" s="87"/>
      <c r="DZ76" s="87"/>
      <c r="EA76" s="87"/>
      <c r="EB76" s="87"/>
      <c r="EC76" s="87"/>
      <c r="ED76" s="87"/>
      <c r="EE76" s="87"/>
      <c r="EF76" s="87"/>
      <c r="EG76" s="87"/>
      <c r="EH76" s="87"/>
      <c r="EI76" s="87"/>
      <c r="EJ76" s="87"/>
      <c r="EK76" s="87"/>
      <c r="EL76" s="87"/>
      <c r="EM76" s="87"/>
      <c r="EN76" s="87"/>
      <c r="EO76" s="87"/>
      <c r="EP76" s="87"/>
      <c r="EQ76" s="87"/>
      <c r="ER76" s="87"/>
      <c r="ES76" s="87"/>
      <c r="ET76" s="87"/>
      <c r="EU76" s="87"/>
      <c r="EV76" s="87"/>
      <c r="EW76" s="87"/>
      <c r="EX76" s="87"/>
      <c r="EY76" s="87"/>
      <c r="EZ76" s="87"/>
      <c r="FA76" s="87"/>
      <c r="FB76" s="87"/>
      <c r="FC76" s="87"/>
      <c r="FD76" s="87"/>
      <c r="FE76" s="87"/>
      <c r="FF76" s="87"/>
      <c r="FG76" s="87"/>
      <c r="FH76" s="87"/>
      <c r="FI76" s="87"/>
      <c r="FJ76" s="87"/>
      <c r="FK76" s="87"/>
      <c r="FL76" s="87"/>
      <c r="FM76" s="87"/>
      <c r="FN76" s="87"/>
      <c r="FO76" s="87"/>
      <c r="FP76" s="87"/>
      <c r="FQ76" s="87"/>
      <c r="FR76" s="87"/>
      <c r="FS76" s="87"/>
      <c r="FT76" s="87"/>
      <c r="FU76" s="87"/>
      <c r="FV76" s="87"/>
      <c r="FW76" s="87"/>
      <c r="FX76" s="87"/>
      <c r="FY76" s="87"/>
      <c r="FZ76" s="87"/>
      <c r="GA76" s="87"/>
      <c r="GB76" s="87"/>
      <c r="GC76" s="87"/>
      <c r="GD76" s="87"/>
      <c r="GE76" s="87"/>
      <c r="GF76" s="87"/>
      <c r="GG76" s="87"/>
      <c r="GH76" s="87"/>
      <c r="GI76" s="87"/>
      <c r="GJ76" s="87"/>
      <c r="GK76" s="87"/>
      <c r="GL76" s="87"/>
      <c r="GM76" s="87"/>
      <c r="GN76" s="87"/>
      <c r="GO76" s="87"/>
      <c r="GP76" s="87"/>
      <c r="GQ76" s="87"/>
      <c r="GR76" s="87"/>
      <c r="GS76" s="87"/>
      <c r="GT76" s="87"/>
      <c r="GU76" s="87"/>
      <c r="GV76" s="87"/>
      <c r="GW76" s="87"/>
      <c r="GX76" s="87"/>
      <c r="GY76" s="87"/>
      <c r="GZ76" s="87"/>
      <c r="HA76" s="87"/>
      <c r="HB76" s="87"/>
      <c r="HC76" s="87"/>
      <c r="HD76" s="87"/>
      <c r="HE76" s="87"/>
      <c r="HF76" s="87"/>
      <c r="HG76" s="87"/>
      <c r="HH76" s="87"/>
      <c r="HI76" s="87"/>
      <c r="HJ76" s="87"/>
      <c r="HK76" s="87"/>
      <c r="HL76" s="87"/>
      <c r="HM76" s="87"/>
      <c r="HN76" s="87"/>
      <c r="HO76" s="87"/>
      <c r="HP76" s="87"/>
      <c r="HQ76" s="87"/>
      <c r="HR76" s="87"/>
      <c r="HS76" s="87"/>
      <c r="HT76" s="87"/>
      <c r="HU76" s="87"/>
      <c r="HV76" s="87"/>
      <c r="HW76" s="87"/>
      <c r="HX76" s="87"/>
      <c r="HY76" s="87"/>
      <c r="HZ76" s="87"/>
      <c r="IA76" s="87"/>
      <c r="IB76" s="87"/>
      <c r="IC76" s="87"/>
      <c r="ID76" s="87"/>
      <c r="IE76" s="87"/>
      <c r="IF76" s="87"/>
      <c r="IG76" s="87"/>
      <c r="IH76" s="87"/>
      <c r="II76" s="87"/>
      <c r="IJ76" s="87"/>
      <c r="IK76" s="87"/>
      <c r="IL76" s="87"/>
      <c r="IM76" s="87"/>
      <c r="IN76" s="87"/>
      <c r="IO76" s="87"/>
      <c r="IP76" s="87"/>
      <c r="IQ76" s="87"/>
      <c r="IR76" s="87"/>
      <c r="IS76" s="87"/>
      <c r="IT76" s="87"/>
      <c r="IU76" s="87"/>
    </row>
    <row r="77" spans="1:255" s="88" customFormat="1" ht="12" customHeight="1" x14ac:dyDescent="0.25">
      <c r="A77" s="106"/>
      <c r="B77" s="116" t="s">
        <v>111</v>
      </c>
      <c r="C77" s="117"/>
      <c r="D77" s="117"/>
      <c r="E77" s="117"/>
      <c r="F77" s="117"/>
      <c r="G77" s="118">
        <f>G76-G75</f>
        <v>3673111.5</v>
      </c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  <c r="BX77" s="87"/>
      <c r="BY77" s="87"/>
      <c r="BZ77" s="87"/>
      <c r="CA77" s="87"/>
      <c r="CB77" s="87"/>
      <c r="CC77" s="87"/>
      <c r="CD77" s="87"/>
      <c r="CE77" s="87"/>
      <c r="CF77" s="87"/>
      <c r="CG77" s="87"/>
      <c r="CH77" s="87"/>
      <c r="CI77" s="87"/>
      <c r="CJ77" s="87"/>
      <c r="CK77" s="87"/>
      <c r="CL77" s="87"/>
      <c r="CM77" s="87"/>
      <c r="CN77" s="87"/>
      <c r="CO77" s="87"/>
      <c r="CP77" s="87"/>
      <c r="CQ77" s="87"/>
      <c r="CR77" s="87"/>
      <c r="CS77" s="87"/>
      <c r="CT77" s="87"/>
      <c r="CU77" s="87"/>
      <c r="CV77" s="87"/>
      <c r="CW77" s="87"/>
      <c r="CX77" s="87"/>
      <c r="CY77" s="87"/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7"/>
      <c r="EA77" s="87"/>
      <c r="EB77" s="87"/>
      <c r="EC77" s="87"/>
      <c r="ED77" s="87"/>
      <c r="EE77" s="87"/>
      <c r="EF77" s="87"/>
      <c r="EG77" s="87"/>
      <c r="EH77" s="87"/>
      <c r="EI77" s="87"/>
      <c r="EJ77" s="87"/>
      <c r="EK77" s="87"/>
      <c r="EL77" s="87"/>
      <c r="EM77" s="87"/>
      <c r="EN77" s="87"/>
      <c r="EO77" s="87"/>
      <c r="EP77" s="87"/>
      <c r="EQ77" s="87"/>
      <c r="ER77" s="87"/>
      <c r="ES77" s="87"/>
      <c r="ET77" s="87"/>
      <c r="EU77" s="87"/>
      <c r="EV77" s="87"/>
      <c r="EW77" s="87"/>
      <c r="EX77" s="87"/>
      <c r="EY77" s="87"/>
      <c r="EZ77" s="87"/>
      <c r="FA77" s="87"/>
      <c r="FB77" s="87"/>
      <c r="FC77" s="87"/>
      <c r="FD77" s="87"/>
      <c r="FE77" s="87"/>
      <c r="FF77" s="87"/>
      <c r="FG77" s="87"/>
      <c r="FH77" s="87"/>
      <c r="FI77" s="87"/>
      <c r="FJ77" s="87"/>
      <c r="FK77" s="87"/>
      <c r="FL77" s="87"/>
      <c r="FM77" s="87"/>
      <c r="FN77" s="87"/>
      <c r="FO77" s="87"/>
      <c r="FP77" s="87"/>
      <c r="FQ77" s="87"/>
      <c r="FR77" s="87"/>
      <c r="FS77" s="87"/>
      <c r="FT77" s="87"/>
      <c r="FU77" s="87"/>
      <c r="FV77" s="87"/>
      <c r="FW77" s="87"/>
      <c r="FX77" s="87"/>
      <c r="FY77" s="87"/>
      <c r="FZ77" s="87"/>
      <c r="GA77" s="87"/>
      <c r="GB77" s="87"/>
      <c r="GC77" s="87"/>
      <c r="GD77" s="87"/>
      <c r="GE77" s="87"/>
      <c r="GF77" s="87"/>
      <c r="GG77" s="87"/>
      <c r="GH77" s="87"/>
      <c r="GI77" s="87"/>
      <c r="GJ77" s="87"/>
      <c r="GK77" s="87"/>
      <c r="GL77" s="87"/>
      <c r="GM77" s="87"/>
      <c r="GN77" s="87"/>
      <c r="GO77" s="87"/>
      <c r="GP77" s="87"/>
      <c r="GQ77" s="87"/>
      <c r="GR77" s="87"/>
      <c r="GS77" s="87"/>
      <c r="GT77" s="87"/>
      <c r="GU77" s="87"/>
      <c r="GV77" s="87"/>
      <c r="GW77" s="87"/>
      <c r="GX77" s="87"/>
      <c r="GY77" s="87"/>
      <c r="GZ77" s="87"/>
      <c r="HA77" s="87"/>
      <c r="HB77" s="87"/>
      <c r="HC77" s="87"/>
      <c r="HD77" s="87"/>
      <c r="HE77" s="87"/>
      <c r="HF77" s="87"/>
      <c r="HG77" s="87"/>
      <c r="HH77" s="87"/>
      <c r="HI77" s="87"/>
      <c r="HJ77" s="87"/>
      <c r="HK77" s="87"/>
      <c r="HL77" s="87"/>
      <c r="HM77" s="87"/>
      <c r="HN77" s="87"/>
      <c r="HO77" s="87"/>
      <c r="HP77" s="87"/>
      <c r="HQ77" s="87"/>
      <c r="HR77" s="87"/>
      <c r="HS77" s="87"/>
      <c r="HT77" s="87"/>
      <c r="HU77" s="87"/>
      <c r="HV77" s="87"/>
      <c r="HW77" s="87"/>
      <c r="HX77" s="87"/>
      <c r="HY77" s="87"/>
      <c r="HZ77" s="87"/>
      <c r="IA77" s="87"/>
      <c r="IB77" s="87"/>
      <c r="IC77" s="87"/>
      <c r="ID77" s="87"/>
      <c r="IE77" s="87"/>
      <c r="IF77" s="87"/>
      <c r="IG77" s="87"/>
      <c r="IH77" s="87"/>
      <c r="II77" s="87"/>
      <c r="IJ77" s="87"/>
      <c r="IK77" s="87"/>
      <c r="IL77" s="87"/>
      <c r="IM77" s="87"/>
      <c r="IN77" s="87"/>
      <c r="IO77" s="87"/>
      <c r="IP77" s="87"/>
      <c r="IQ77" s="87"/>
      <c r="IR77" s="87"/>
      <c r="IS77" s="87"/>
      <c r="IT77" s="87"/>
      <c r="IU77" s="87"/>
    </row>
    <row r="78" spans="1:255" s="87" customFormat="1" ht="12.75" customHeight="1" x14ac:dyDescent="0.25">
      <c r="A78" s="106"/>
      <c r="B78" s="119" t="s">
        <v>112</v>
      </c>
      <c r="C78" s="120"/>
      <c r="D78" s="120"/>
      <c r="E78" s="120"/>
      <c r="F78" s="120"/>
      <c r="G78" s="121"/>
    </row>
    <row r="79" spans="1:255" ht="12" customHeight="1" thickBot="1" x14ac:dyDescent="0.3">
      <c r="A79" s="23"/>
      <c r="B79" s="33"/>
      <c r="C79" s="31"/>
      <c r="D79" s="31"/>
      <c r="E79" s="31"/>
      <c r="F79" s="31"/>
      <c r="G79" s="32"/>
    </row>
    <row r="80" spans="1:255" ht="12" customHeight="1" x14ac:dyDescent="0.25">
      <c r="A80" s="23"/>
      <c r="B80" s="34" t="s">
        <v>113</v>
      </c>
      <c r="C80" s="35"/>
      <c r="D80" s="35"/>
      <c r="E80" s="35"/>
      <c r="F80" s="36"/>
      <c r="G80" s="32"/>
    </row>
    <row r="81" spans="1:7" ht="12" customHeight="1" x14ac:dyDescent="0.25">
      <c r="A81" s="23"/>
      <c r="B81" s="37" t="s">
        <v>114</v>
      </c>
      <c r="C81" s="38"/>
      <c r="D81" s="38"/>
      <c r="E81" s="38"/>
      <c r="F81" s="39"/>
      <c r="G81" s="32"/>
    </row>
    <row r="82" spans="1:7" ht="12" customHeight="1" x14ac:dyDescent="0.25">
      <c r="A82" s="23"/>
      <c r="B82" s="37" t="s">
        <v>115</v>
      </c>
      <c r="C82" s="38"/>
      <c r="D82" s="38"/>
      <c r="E82" s="38"/>
      <c r="F82" s="39"/>
      <c r="G82" s="32"/>
    </row>
    <row r="83" spans="1:7" ht="12" customHeight="1" x14ac:dyDescent="0.25">
      <c r="A83" s="23"/>
      <c r="B83" s="37" t="s">
        <v>116</v>
      </c>
      <c r="C83" s="38"/>
      <c r="D83" s="38"/>
      <c r="E83" s="38"/>
      <c r="F83" s="39"/>
      <c r="G83" s="32"/>
    </row>
    <row r="84" spans="1:7" ht="12" customHeight="1" x14ac:dyDescent="0.25">
      <c r="A84" s="23"/>
      <c r="B84" s="37" t="s">
        <v>117</v>
      </c>
      <c r="C84" s="38"/>
      <c r="D84" s="38"/>
      <c r="E84" s="38"/>
      <c r="F84" s="39"/>
      <c r="G84" s="32"/>
    </row>
    <row r="85" spans="1:7" ht="12.75" customHeight="1" x14ac:dyDescent="0.25">
      <c r="A85" s="23"/>
      <c r="B85" s="37" t="s">
        <v>118</v>
      </c>
      <c r="C85" s="38"/>
      <c r="D85" s="38"/>
      <c r="E85" s="38"/>
      <c r="F85" s="39"/>
      <c r="G85" s="32"/>
    </row>
    <row r="86" spans="1:7" ht="12.75" customHeight="1" x14ac:dyDescent="0.25">
      <c r="A86" s="23"/>
      <c r="B86" s="37" t="s">
        <v>119</v>
      </c>
      <c r="C86" s="38"/>
      <c r="D86" s="38"/>
      <c r="E86" s="38"/>
      <c r="F86" s="39"/>
      <c r="G86" s="32"/>
    </row>
    <row r="87" spans="1:7" ht="12.75" customHeight="1" thickBot="1" x14ac:dyDescent="0.3">
      <c r="A87" s="23"/>
      <c r="B87" s="40" t="s">
        <v>120</v>
      </c>
      <c r="C87" s="41"/>
      <c r="D87" s="41"/>
      <c r="E87" s="41"/>
      <c r="F87" s="42"/>
      <c r="G87" s="32"/>
    </row>
    <row r="88" spans="1:7" ht="15" customHeight="1" x14ac:dyDescent="0.25">
      <c r="A88" s="23"/>
      <c r="B88" s="33"/>
      <c r="C88" s="38"/>
      <c r="D88" s="38"/>
      <c r="E88" s="38"/>
      <c r="F88" s="38"/>
      <c r="G88" s="32"/>
    </row>
    <row r="89" spans="1:7" ht="12" customHeight="1" thickBot="1" x14ac:dyDescent="0.3">
      <c r="A89" s="23"/>
      <c r="B89" s="60" t="s">
        <v>121</v>
      </c>
      <c r="C89" s="61"/>
      <c r="D89" s="43"/>
      <c r="E89" s="44"/>
      <c r="F89" s="44"/>
      <c r="G89" s="32"/>
    </row>
    <row r="90" spans="1:7" ht="12" customHeight="1" x14ac:dyDescent="0.25">
      <c r="A90" s="23"/>
      <c r="B90" s="45" t="s">
        <v>97</v>
      </c>
      <c r="C90" s="46" t="s">
        <v>122</v>
      </c>
      <c r="D90" s="47" t="s">
        <v>123</v>
      </c>
      <c r="E90" s="44"/>
      <c r="F90" s="44"/>
      <c r="G90" s="32"/>
    </row>
    <row r="91" spans="1:7" ht="12" customHeight="1" x14ac:dyDescent="0.25">
      <c r="A91" s="23"/>
      <c r="B91" s="48" t="s">
        <v>124</v>
      </c>
      <c r="C91" s="57">
        <f>+G24</f>
        <v>1110000</v>
      </c>
      <c r="D91" s="49">
        <f>(C91/C97)</f>
        <v>0.19721453129967842</v>
      </c>
      <c r="E91" s="44"/>
      <c r="F91" s="44"/>
      <c r="G91" s="32"/>
    </row>
    <row r="92" spans="1:7" ht="12" customHeight="1" x14ac:dyDescent="0.25">
      <c r="A92" s="23"/>
      <c r="B92" s="48" t="s">
        <v>125</v>
      </c>
      <c r="C92" s="58">
        <f>+G29</f>
        <v>0</v>
      </c>
      <c r="D92" s="49">
        <v>0</v>
      </c>
      <c r="E92" s="44"/>
      <c r="F92" s="44"/>
      <c r="G92" s="32"/>
    </row>
    <row r="93" spans="1:7" ht="12" customHeight="1" x14ac:dyDescent="0.25">
      <c r="A93" s="23"/>
      <c r="B93" s="48" t="s">
        <v>126</v>
      </c>
      <c r="C93" s="57">
        <f>+G44</f>
        <v>590000</v>
      </c>
      <c r="D93" s="49">
        <f>(C93/C97)</f>
        <v>0.10482574186199123</v>
      </c>
      <c r="E93" s="44"/>
      <c r="F93" s="44"/>
      <c r="G93" s="32"/>
    </row>
    <row r="94" spans="1:7" ht="12" customHeight="1" x14ac:dyDescent="0.25">
      <c r="A94" s="23"/>
      <c r="B94" s="48" t="s">
        <v>65</v>
      </c>
      <c r="C94" s="57">
        <f>+G64</f>
        <v>3126100</v>
      </c>
      <c r="D94" s="49">
        <f>(C94/C97)</f>
        <v>0.55541652819452669</v>
      </c>
      <c r="E94" s="44"/>
      <c r="F94" s="44"/>
      <c r="G94" s="32"/>
    </row>
    <row r="95" spans="1:7" ht="12" customHeight="1" x14ac:dyDescent="0.25">
      <c r="A95" s="23"/>
      <c r="B95" s="48" t="s">
        <v>127</v>
      </c>
      <c r="C95" s="59">
        <f>+G71</f>
        <v>534270</v>
      </c>
      <c r="D95" s="49">
        <f>(C95/C97)</f>
        <v>9.4924151024756015E-2</v>
      </c>
      <c r="E95" s="50"/>
      <c r="F95" s="50"/>
      <c r="G95" s="32"/>
    </row>
    <row r="96" spans="1:7" ht="12.75" customHeight="1" x14ac:dyDescent="0.25">
      <c r="A96" s="23"/>
      <c r="B96" s="48" t="s">
        <v>128</v>
      </c>
      <c r="C96" s="59">
        <f>+G74</f>
        <v>268018.5</v>
      </c>
      <c r="D96" s="49">
        <f>(C96/C97)</f>
        <v>4.7619047619047616E-2</v>
      </c>
      <c r="E96" s="50"/>
      <c r="F96" s="50"/>
      <c r="G96" s="32"/>
    </row>
    <row r="97" spans="1:7" ht="12" customHeight="1" thickBot="1" x14ac:dyDescent="0.3">
      <c r="A97" s="23"/>
      <c r="B97" s="51" t="s">
        <v>129</v>
      </c>
      <c r="C97" s="52">
        <f>SUM(C91:C96)</f>
        <v>5628388.5</v>
      </c>
      <c r="D97" s="53">
        <f>SUM(D91:D96)</f>
        <v>1</v>
      </c>
      <c r="E97" s="50"/>
      <c r="F97" s="50"/>
      <c r="G97" s="32"/>
    </row>
    <row r="98" spans="1:7" ht="12.75" customHeight="1" x14ac:dyDescent="0.25">
      <c r="A98" s="23"/>
      <c r="B98" s="33"/>
      <c r="C98" s="31"/>
      <c r="D98" s="31"/>
      <c r="E98" s="31"/>
      <c r="F98" s="31"/>
      <c r="G98" s="32"/>
    </row>
    <row r="99" spans="1:7" ht="12" customHeight="1" thickBot="1" x14ac:dyDescent="0.3">
      <c r="A99" s="23"/>
      <c r="B99" s="7"/>
      <c r="C99" s="31"/>
      <c r="D99" s="31"/>
      <c r="E99" s="31"/>
      <c r="F99" s="31"/>
      <c r="G99" s="32"/>
    </row>
    <row r="100" spans="1:7" ht="12" customHeight="1" x14ac:dyDescent="0.25">
      <c r="A100" s="23"/>
      <c r="B100" s="124"/>
      <c r="C100" s="125" t="s">
        <v>130</v>
      </c>
      <c r="D100" s="126"/>
      <c r="E100" s="127"/>
      <c r="F100" s="50"/>
      <c r="G100" s="54"/>
    </row>
    <row r="101" spans="1:7" ht="12.75" customHeight="1" x14ac:dyDescent="0.25">
      <c r="A101" s="23"/>
      <c r="B101" s="128" t="s">
        <v>131</v>
      </c>
      <c r="C101" s="123">
        <v>800</v>
      </c>
      <c r="D101" s="123">
        <v>900</v>
      </c>
      <c r="E101" s="129">
        <v>1000</v>
      </c>
      <c r="F101" s="55"/>
      <c r="G101" s="54"/>
    </row>
    <row r="102" spans="1:7" ht="15.6" customHeight="1" thickBot="1" x14ac:dyDescent="0.3">
      <c r="A102" s="23"/>
      <c r="B102" s="130" t="s">
        <v>132</v>
      </c>
      <c r="C102" s="131">
        <f>(G75/C101)</f>
        <v>7035.4856250000003</v>
      </c>
      <c r="D102" s="131">
        <f>(G75/D101)</f>
        <v>6253.7650000000003</v>
      </c>
      <c r="E102" s="132">
        <f>(G75/E101)</f>
        <v>5628.3885</v>
      </c>
      <c r="F102" s="55"/>
      <c r="G102" s="38"/>
    </row>
    <row r="103" spans="1:7" ht="11.25" customHeight="1" x14ac:dyDescent="0.25">
      <c r="A103" s="23"/>
      <c r="B103" s="30" t="s">
        <v>133</v>
      </c>
      <c r="C103" s="38"/>
      <c r="D103" s="38"/>
      <c r="E103" s="38"/>
      <c r="F103" s="38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4" scale="8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TEMPRANERA</vt:lpstr>
      <vt:lpstr>'PAPA TEMPRANERA'!Área_de_impresión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Morales Leon Jeannette Paola</cp:lastModifiedBy>
  <cp:revision/>
  <cp:lastPrinted>2023-01-27T15:59:30Z</cp:lastPrinted>
  <dcterms:created xsi:type="dcterms:W3CDTF">2020-11-27T12:49:26Z</dcterms:created>
  <dcterms:modified xsi:type="dcterms:W3CDTF">2023-02-02T13:27:28Z</dcterms:modified>
  <cp:category/>
  <cp:contentStatus/>
</cp:coreProperties>
</file>