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20490" windowHeight="7755"/>
  </bookViews>
  <sheets>
    <sheet name="PAV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38" i="1"/>
  <c r="G37" i="1"/>
  <c r="G27" i="1" l="1"/>
  <c r="C69" i="1"/>
  <c r="D66" i="1" s="1"/>
  <c r="G44" i="1"/>
  <c r="G21" i="1"/>
  <c r="G49" i="1"/>
  <c r="D63" i="1" l="1"/>
  <c r="D67" i="1"/>
  <c r="D68" i="1"/>
  <c r="G22" i="1"/>
  <c r="D65" i="1"/>
  <c r="G39" i="1"/>
  <c r="G32" i="1"/>
  <c r="G46" i="1" l="1"/>
  <c r="G47" i="1" s="1"/>
  <c r="G48" i="1" s="1"/>
  <c r="D74" i="1" s="1"/>
  <c r="D69" i="1"/>
  <c r="G50" i="1" l="1"/>
  <c r="C74" i="1"/>
  <c r="E74" i="1"/>
</calcChain>
</file>

<file path=xl/sharedStrings.xml><?xml version="1.0" encoding="utf-8"?>
<sst xmlns="http://schemas.openxmlformats.org/spreadsheetml/2006/main" count="104" uniqueCount="80">
  <si>
    <t>RUBRO O CULTIVO</t>
  </si>
  <si>
    <t>PAVOS</t>
  </si>
  <si>
    <t>RENDIMIENTO (Unidades)</t>
  </si>
  <si>
    <t>VARIEDAD</t>
  </si>
  <si>
    <t>CRIOLLOS</t>
  </si>
  <si>
    <t>FECHA ESTIMADA  PRECIO VENTA</t>
  </si>
  <si>
    <t>MARZO - SEPTIEMBRE</t>
  </si>
  <si>
    <t>NIVEL TECNOLÓGICO</t>
  </si>
  <si>
    <t>MEDIA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</si>
  <si>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</si>
  <si>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</si>
  <si>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</si>
  <si>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</si>
  <si>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</si>
  <si>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</si>
  <si>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</si>
  <si>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</si>
  <si>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</si>
  <si>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</si>
  <si>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</si>
  <si>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MAYO - DICIEMBRE</t>
  </si>
  <si>
    <t>FECHA PRECIO INSUMOS</t>
  </si>
  <si>
    <t>CONTINGENCIA</t>
  </si>
  <si>
    <t>SANITARIA</t>
  </si>
  <si>
    <t>COSTOS DIRECTOS DE PRODUCCIÓN POR PLANTEL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</si>
  <si>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</si>
  <si>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</si>
  <si>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</si>
  <si>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</si>
  <si>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</si>
  <si>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</si>
  <si>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</si>
  <si>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</si>
  <si>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</si>
  <si>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anual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</si>
  <si>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</si>
  <si>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</si>
  <si>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</si>
  <si>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</si>
  <si>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</si>
  <si>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</si>
  <si>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</si>
  <si>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</si>
  <si>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</si>
  <si>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</si>
  <si>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 xml:space="preserve"> </t>
  </si>
  <si>
    <t>Pavos Plantel</t>
  </si>
  <si>
    <t>kg</t>
  </si>
  <si>
    <t>Anual</t>
  </si>
  <si>
    <t>Pavos Producción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</si>
  <si>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</si>
  <si>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</si>
  <si>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</si>
  <si>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</si>
  <si>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</si>
  <si>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</si>
  <si>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</si>
  <si>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</si>
  <si>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</si>
  <si>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</si>
  <si>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</si>
  <si>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</si>
  <si>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</si>
  <si>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</si>
  <si>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</si>
  <si>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</si>
  <si>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</si>
  <si>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</si>
  <si>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</si>
  <si>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</si>
  <si>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</si>
  <si>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</si>
  <si>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</si>
  <si>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</si>
  <si>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</si>
  <si>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</si>
  <si>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</si>
  <si>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(unidades/plantel)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</si>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</sst>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6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showGridLines="0" tabSelected="1" workbookViewId="0">
      <selection activeCell="L21" sqref="L2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80</v>
      </c>
    </row>
    <row r="10" spans="1:7" ht="27.75" customHeight="1" x14ac:dyDescent="0.25">
      <c r="A10" s="5"/>
      <c r="B10" s="10" t="s">
        <v>3</v>
      </c>
      <c r="C10" s="138" t="s">
        <v>4</v>
      </c>
      <c r="D10" s="11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3" t="s">
        <v>9</v>
      </c>
      <c r="F11" s="144"/>
      <c r="G11" s="140">
        <v>27000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2160000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3" t="s">
        <v>15</v>
      </c>
      <c r="F13" s="144"/>
      <c r="G13" s="13" t="s">
        <v>16</v>
      </c>
    </row>
    <row r="14" spans="1:7" ht="23.25" customHeight="1" x14ac:dyDescent="0.25">
      <c r="A14" s="5"/>
      <c r="B14" s="10" t="s">
        <v>17</v>
      </c>
      <c r="C14" s="13" t="s">
        <v>18</v>
      </c>
      <c r="D14" s="11"/>
      <c r="E14" s="143" t="s">
        <v>19</v>
      </c>
      <c r="F14" s="144"/>
      <c r="G14" s="14" t="s">
        <v>20</v>
      </c>
    </row>
    <row r="15" spans="1:7" ht="25.5" customHeight="1" x14ac:dyDescent="0.25">
      <c r="A15" s="5"/>
      <c r="B15" s="10" t="s">
        <v>21</v>
      </c>
      <c r="C15" s="139">
        <v>44986</v>
      </c>
      <c r="D15" s="11"/>
      <c r="E15" s="147" t="s">
        <v>22</v>
      </c>
      <c r="F15" s="148"/>
      <c r="G15" s="14" t="s">
        <v>23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9" t="s">
        <v>24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 x14ac:dyDescent="0.25">
      <c r="A21" s="23"/>
      <c r="B21" s="12" t="s">
        <v>32</v>
      </c>
      <c r="C21" s="31" t="s">
        <v>33</v>
      </c>
      <c r="D21" s="32">
        <v>3</v>
      </c>
      <c r="E21" s="12" t="s">
        <v>34</v>
      </c>
      <c r="F21" s="17">
        <v>15000</v>
      </c>
      <c r="G21" s="17">
        <f>(D21*F21)</f>
        <v>45000</v>
      </c>
    </row>
    <row r="22" spans="1:7" ht="12.75" customHeight="1" x14ac:dyDescent="0.25">
      <c r="A22" s="23"/>
      <c r="B22" s="33" t="s">
        <v>35</v>
      </c>
      <c r="C22" s="34"/>
      <c r="D22" s="34"/>
      <c r="E22" s="34"/>
      <c r="F22" s="35"/>
      <c r="G22" s="36">
        <f>SUM(G21:G21)</f>
        <v>45000</v>
      </c>
    </row>
    <row r="23" spans="1:7" ht="12" customHeight="1" x14ac:dyDescent="0.25">
      <c r="A23" s="2"/>
      <c r="B23" s="24"/>
      <c r="C23" s="26"/>
      <c r="D23" s="26"/>
      <c r="E23" s="26"/>
      <c r="F23" s="37"/>
      <c r="G23" s="37"/>
    </row>
    <row r="24" spans="1:7" ht="12" customHeight="1" x14ac:dyDescent="0.25">
      <c r="A24" s="5"/>
      <c r="B24" s="38" t="s">
        <v>36</v>
      </c>
      <c r="C24" s="39"/>
      <c r="D24" s="40"/>
      <c r="E24" s="40"/>
      <c r="F24" s="41"/>
      <c r="G24" s="41"/>
    </row>
    <row r="25" spans="1:7" ht="24" customHeight="1" x14ac:dyDescent="0.25">
      <c r="A25" s="5"/>
      <c r="B25" s="42" t="s">
        <v>26</v>
      </c>
      <c r="C25" s="43" t="s">
        <v>27</v>
      </c>
      <c r="D25" s="43" t="s">
        <v>28</v>
      </c>
      <c r="E25" s="42" t="s">
        <v>29</v>
      </c>
      <c r="F25" s="43" t="s">
        <v>30</v>
      </c>
      <c r="G25" s="42" t="s">
        <v>31</v>
      </c>
    </row>
    <row r="26" spans="1:7" ht="12" customHeight="1" x14ac:dyDescent="0.25">
      <c r="A26" s="5"/>
      <c r="B26" s="44"/>
      <c r="C26" s="45"/>
      <c r="D26" s="45"/>
      <c r="E26" s="45"/>
      <c r="F26" s="136"/>
      <c r="G26" s="136"/>
    </row>
    <row r="27" spans="1:7" ht="12" customHeight="1" x14ac:dyDescent="0.25">
      <c r="A27" s="5"/>
      <c r="B27" s="46" t="s">
        <v>37</v>
      </c>
      <c r="C27" s="47"/>
      <c r="D27" s="47"/>
      <c r="E27" s="47"/>
      <c r="F27" s="48"/>
      <c r="G27" s="137">
        <f>SUM(G26)</f>
        <v>0</v>
      </c>
    </row>
    <row r="28" spans="1:7" ht="12" customHeight="1" x14ac:dyDescent="0.25">
      <c r="A28" s="2"/>
      <c r="B28" s="49"/>
      <c r="C28" s="50"/>
      <c r="D28" s="50"/>
      <c r="E28" s="50"/>
      <c r="F28" s="51"/>
      <c r="G28" s="51"/>
    </row>
    <row r="29" spans="1:7" ht="12" customHeight="1" x14ac:dyDescent="0.25">
      <c r="A29" s="5"/>
      <c r="B29" s="38" t="s">
        <v>38</v>
      </c>
      <c r="C29" s="39"/>
      <c r="D29" s="40"/>
      <c r="E29" s="40"/>
      <c r="F29" s="41"/>
      <c r="G29" s="41"/>
    </row>
    <row r="30" spans="1:7" ht="24" customHeight="1" x14ac:dyDescent="0.25">
      <c r="A30" s="5"/>
      <c r="B30" s="52" t="s">
        <v>26</v>
      </c>
      <c r="C30" s="52" t="s">
        <v>27</v>
      </c>
      <c r="D30" s="52" t="s">
        <v>28</v>
      </c>
      <c r="E30" s="52" t="s">
        <v>29</v>
      </c>
      <c r="F30" s="53" t="s">
        <v>30</v>
      </c>
      <c r="G30" s="52" t="s">
        <v>31</v>
      </c>
    </row>
    <row r="31" spans="1:7" ht="12.75" customHeight="1" x14ac:dyDescent="0.25">
      <c r="A31" s="23"/>
      <c r="B31" s="54"/>
      <c r="C31" s="55"/>
      <c r="D31" s="56"/>
      <c r="E31" s="57"/>
      <c r="F31" s="58"/>
      <c r="G31" s="58"/>
    </row>
    <row r="32" spans="1:7" ht="12.75" customHeight="1" x14ac:dyDescent="0.25">
      <c r="A32" s="5"/>
      <c r="B32" s="59" t="s">
        <v>39</v>
      </c>
      <c r="C32" s="60"/>
      <c r="D32" s="60"/>
      <c r="E32" s="60"/>
      <c r="F32" s="61"/>
      <c r="G32" s="62">
        <f>SUM(G31:G31)</f>
        <v>0</v>
      </c>
    </row>
    <row r="33" spans="1:11" ht="12" customHeight="1" x14ac:dyDescent="0.25">
      <c r="A33" s="2"/>
      <c r="B33" s="49"/>
      <c r="C33" s="50"/>
      <c r="D33" s="50"/>
      <c r="E33" s="50"/>
      <c r="F33" s="51"/>
      <c r="G33" s="51"/>
    </row>
    <row r="34" spans="1:11" ht="12" customHeight="1" x14ac:dyDescent="0.25">
      <c r="A34" s="5"/>
      <c r="B34" s="38" t="s">
        <v>40</v>
      </c>
      <c r="C34" s="39"/>
      <c r="D34" s="40"/>
      <c r="E34" s="40"/>
      <c r="F34" s="41"/>
      <c r="G34" s="41"/>
    </row>
    <row r="35" spans="1:11" ht="24" customHeight="1" x14ac:dyDescent="0.25">
      <c r="A35" s="5"/>
      <c r="B35" s="53" t="s">
        <v>41</v>
      </c>
      <c r="C35" s="53" t="s">
        <v>42</v>
      </c>
      <c r="D35" s="53" t="s">
        <v>43</v>
      </c>
      <c r="E35" s="53" t="s">
        <v>29</v>
      </c>
      <c r="F35" s="53" t="s">
        <v>30</v>
      </c>
      <c r="G35" s="53" t="s">
        <v>31</v>
      </c>
      <c r="K35" s="135"/>
    </row>
    <row r="36" spans="1:11" ht="12.75" customHeight="1" x14ac:dyDescent="0.25">
      <c r="A36" s="23"/>
      <c r="B36" s="63" t="s">
        <v>44</v>
      </c>
      <c r="C36" s="64"/>
      <c r="D36" s="64"/>
      <c r="E36" s="64"/>
      <c r="F36" s="64"/>
      <c r="G36" s="64" t="s">
        <v>45</v>
      </c>
      <c r="K36" s="135"/>
    </row>
    <row r="37" spans="1:11" ht="12.75" customHeight="1" x14ac:dyDescent="0.25">
      <c r="A37" s="23"/>
      <c r="B37" s="15" t="s">
        <v>46</v>
      </c>
      <c r="C37" s="65" t="s">
        <v>47</v>
      </c>
      <c r="D37" s="66">
        <v>476</v>
      </c>
      <c r="E37" s="65" t="s">
        <v>48</v>
      </c>
      <c r="F37" s="67">
        <v>320</v>
      </c>
      <c r="G37" s="67">
        <f>D37*F37</f>
        <v>152320</v>
      </c>
    </row>
    <row r="38" spans="1:11" ht="12.75" customHeight="1" x14ac:dyDescent="0.25">
      <c r="A38" s="23"/>
      <c r="B38" s="15" t="s">
        <v>49</v>
      </c>
      <c r="C38" s="68" t="s">
        <v>47</v>
      </c>
      <c r="D38" s="16">
        <v>2750</v>
      </c>
      <c r="E38" s="68" t="s">
        <v>48</v>
      </c>
      <c r="F38" s="67">
        <v>640</v>
      </c>
      <c r="G38" s="67">
        <f>D38*F38</f>
        <v>1760000</v>
      </c>
    </row>
    <row r="39" spans="1:11" ht="13.5" customHeight="1" x14ac:dyDescent="0.25">
      <c r="A39" s="5"/>
      <c r="B39" s="69" t="s">
        <v>50</v>
      </c>
      <c r="C39" s="70"/>
      <c r="D39" s="70"/>
      <c r="E39" s="70"/>
      <c r="F39" s="71"/>
      <c r="G39" s="62">
        <f>SUM(G36:G38)</f>
        <v>1912320</v>
      </c>
    </row>
    <row r="40" spans="1:11" ht="12" customHeight="1" x14ac:dyDescent="0.25">
      <c r="A40" s="2"/>
      <c r="B40" s="49"/>
      <c r="C40" s="50"/>
      <c r="D40" s="50"/>
      <c r="E40" s="72"/>
      <c r="F40" s="51"/>
      <c r="G40" s="51"/>
    </row>
    <row r="41" spans="1:11" ht="12" customHeight="1" x14ac:dyDescent="0.25">
      <c r="A41" s="5"/>
      <c r="B41" s="38" t="s">
        <v>51</v>
      </c>
      <c r="C41" s="39"/>
      <c r="D41" s="40"/>
      <c r="E41" s="40"/>
      <c r="F41" s="41"/>
      <c r="G41" s="41"/>
    </row>
    <row r="42" spans="1:11" ht="24" customHeight="1" x14ac:dyDescent="0.25">
      <c r="A42" s="5"/>
      <c r="B42" s="52" t="s">
        <v>52</v>
      </c>
      <c r="C42" s="53" t="s">
        <v>42</v>
      </c>
      <c r="D42" s="53" t="s">
        <v>43</v>
      </c>
      <c r="E42" s="52" t="s">
        <v>29</v>
      </c>
      <c r="F42" s="53" t="s">
        <v>30</v>
      </c>
      <c r="G42" s="52" t="s">
        <v>31</v>
      </c>
    </row>
    <row r="43" spans="1:11" ht="12.75" customHeight="1" x14ac:dyDescent="0.25">
      <c r="A43" s="23"/>
      <c r="B43" s="12"/>
      <c r="C43" s="65"/>
      <c r="D43" s="67"/>
      <c r="E43" s="31"/>
      <c r="F43" s="73"/>
      <c r="G43" s="67"/>
    </row>
    <row r="44" spans="1:11" ht="13.5" customHeight="1" x14ac:dyDescent="0.25">
      <c r="A44" s="5"/>
      <c r="B44" s="74" t="s">
        <v>53</v>
      </c>
      <c r="C44" s="75"/>
      <c r="D44" s="75"/>
      <c r="E44" s="75"/>
      <c r="F44" s="76"/>
      <c r="G44" s="77">
        <f>SUM(G43)</f>
        <v>0</v>
      </c>
    </row>
    <row r="45" spans="1:11" ht="12" customHeight="1" x14ac:dyDescent="0.25">
      <c r="A45" s="2"/>
      <c r="B45" s="94"/>
      <c r="C45" s="94"/>
      <c r="D45" s="94"/>
      <c r="E45" s="94"/>
      <c r="F45" s="95"/>
      <c r="G45" s="95"/>
    </row>
    <row r="46" spans="1:11" ht="12" customHeight="1" x14ac:dyDescent="0.25">
      <c r="A46" s="91"/>
      <c r="B46" s="96" t="s">
        <v>54</v>
      </c>
      <c r="C46" s="97"/>
      <c r="D46" s="97"/>
      <c r="E46" s="97"/>
      <c r="F46" s="97"/>
      <c r="G46" s="98">
        <f>G22+G27+G32+G39+G44</f>
        <v>1957320</v>
      </c>
    </row>
    <row r="47" spans="1:11" ht="12" customHeight="1" x14ac:dyDescent="0.25">
      <c r="A47" s="91"/>
      <c r="B47" s="99" t="s">
        <v>55</v>
      </c>
      <c r="C47" s="79"/>
      <c r="D47" s="79"/>
      <c r="E47" s="79"/>
      <c r="F47" s="79"/>
      <c r="G47" s="100">
        <f>G46*0.05</f>
        <v>97866</v>
      </c>
    </row>
    <row r="48" spans="1:11" ht="12" customHeight="1" x14ac:dyDescent="0.25">
      <c r="A48" s="91"/>
      <c r="B48" s="101" t="s">
        <v>56</v>
      </c>
      <c r="C48" s="78"/>
      <c r="D48" s="78"/>
      <c r="E48" s="78"/>
      <c r="F48" s="78"/>
      <c r="G48" s="102">
        <f>G47+G46</f>
        <v>2055186</v>
      </c>
    </row>
    <row r="49" spans="1:7" ht="12" customHeight="1" x14ac:dyDescent="0.25">
      <c r="A49" s="91"/>
      <c r="B49" s="99" t="s">
        <v>57</v>
      </c>
      <c r="C49" s="79"/>
      <c r="D49" s="79"/>
      <c r="E49" s="79"/>
      <c r="F49" s="79"/>
      <c r="G49" s="100">
        <f>G12</f>
        <v>2160000</v>
      </c>
    </row>
    <row r="50" spans="1:7" ht="12" customHeight="1" x14ac:dyDescent="0.25">
      <c r="A50" s="91"/>
      <c r="B50" s="103" t="s">
        <v>58</v>
      </c>
      <c r="C50" s="104"/>
      <c r="D50" s="104"/>
      <c r="E50" s="104"/>
      <c r="F50" s="104"/>
      <c r="G50" s="105">
        <f>G49-G48</f>
        <v>104814</v>
      </c>
    </row>
    <row r="51" spans="1:7" ht="12" customHeight="1" x14ac:dyDescent="0.25">
      <c r="A51" s="91"/>
      <c r="B51" s="92" t="s">
        <v>59</v>
      </c>
      <c r="C51" s="93"/>
      <c r="D51" s="93"/>
      <c r="E51" s="93"/>
      <c r="F51" s="93"/>
      <c r="G51" s="88"/>
    </row>
    <row r="52" spans="1:7" ht="12.75" customHeight="1" thickBot="1" x14ac:dyDescent="0.3">
      <c r="A52" s="91"/>
      <c r="B52" s="106"/>
      <c r="C52" s="93"/>
      <c r="D52" s="93"/>
      <c r="E52" s="93"/>
      <c r="F52" s="93"/>
      <c r="G52" s="88"/>
    </row>
    <row r="53" spans="1:7" ht="12" customHeight="1" x14ac:dyDescent="0.25">
      <c r="A53" s="91"/>
      <c r="B53" s="118" t="s">
        <v>60</v>
      </c>
      <c r="C53" s="119"/>
      <c r="D53" s="119"/>
      <c r="E53" s="119"/>
      <c r="F53" s="120"/>
      <c r="G53" s="88"/>
    </row>
    <row r="54" spans="1:7" ht="12" customHeight="1" x14ac:dyDescent="0.25">
      <c r="A54" s="91"/>
      <c r="B54" s="121" t="s">
        <v>61</v>
      </c>
      <c r="C54" s="90"/>
      <c r="D54" s="90"/>
      <c r="E54" s="90"/>
      <c r="F54" s="122"/>
      <c r="G54" s="88"/>
    </row>
    <row r="55" spans="1:7" ht="12" customHeight="1" x14ac:dyDescent="0.25">
      <c r="A55" s="91"/>
      <c r="B55" s="121" t="s">
        <v>62</v>
      </c>
      <c r="C55" s="90"/>
      <c r="D55" s="90"/>
      <c r="E55" s="90"/>
      <c r="F55" s="122"/>
      <c r="G55" s="88"/>
    </row>
    <row r="56" spans="1:7" ht="12" customHeight="1" x14ac:dyDescent="0.25">
      <c r="A56" s="91"/>
      <c r="B56" s="121" t="s">
        <v>63</v>
      </c>
      <c r="C56" s="90"/>
      <c r="D56" s="90"/>
      <c r="E56" s="90"/>
      <c r="F56" s="122"/>
      <c r="G56" s="88"/>
    </row>
    <row r="57" spans="1:7" ht="12" customHeight="1" x14ac:dyDescent="0.25">
      <c r="A57" s="91"/>
      <c r="B57" s="121" t="s">
        <v>64</v>
      </c>
      <c r="C57" s="90"/>
      <c r="D57" s="90"/>
      <c r="E57" s="90"/>
      <c r="F57" s="122"/>
      <c r="G57" s="88"/>
    </row>
    <row r="58" spans="1:7" ht="12" customHeight="1" x14ac:dyDescent="0.25">
      <c r="A58" s="91"/>
      <c r="B58" s="121" t="s">
        <v>65</v>
      </c>
      <c r="C58" s="90"/>
      <c r="D58" s="90"/>
      <c r="E58" s="90"/>
      <c r="F58" s="122"/>
      <c r="G58" s="88"/>
    </row>
    <row r="59" spans="1:7" ht="12.75" customHeight="1" thickBot="1" x14ac:dyDescent="0.3">
      <c r="A59" s="91"/>
      <c r="B59" s="123" t="s">
        <v>66</v>
      </c>
      <c r="C59" s="124"/>
      <c r="D59" s="124"/>
      <c r="E59" s="124"/>
      <c r="F59" s="125"/>
      <c r="G59" s="88"/>
    </row>
    <row r="60" spans="1:7" ht="12.75" customHeight="1" x14ac:dyDescent="0.25">
      <c r="A60" s="91"/>
      <c r="B60" s="116"/>
      <c r="C60" s="90"/>
      <c r="D60" s="90"/>
      <c r="E60" s="90"/>
      <c r="F60" s="90"/>
      <c r="G60" s="88"/>
    </row>
    <row r="61" spans="1:7" ht="15" customHeight="1" thickBot="1" x14ac:dyDescent="0.3">
      <c r="A61" s="91"/>
      <c r="B61" s="141" t="s">
        <v>67</v>
      </c>
      <c r="C61" s="142"/>
      <c r="D61" s="115"/>
      <c r="E61" s="81"/>
      <c r="F61" s="81"/>
      <c r="G61" s="88"/>
    </row>
    <row r="62" spans="1:7" ht="12" customHeight="1" x14ac:dyDescent="0.25">
      <c r="A62" s="91"/>
      <c r="B62" s="108" t="s">
        <v>52</v>
      </c>
      <c r="C62" s="82" t="s">
        <v>68</v>
      </c>
      <c r="D62" s="109" t="s">
        <v>69</v>
      </c>
      <c r="E62" s="81"/>
      <c r="F62" s="81"/>
      <c r="G62" s="88"/>
    </row>
    <row r="63" spans="1:7" ht="12" customHeight="1" x14ac:dyDescent="0.25">
      <c r="A63" s="91"/>
      <c r="B63" s="110" t="s">
        <v>70</v>
      </c>
      <c r="C63" s="83">
        <v>150000</v>
      </c>
      <c r="D63" s="111">
        <f>(C63/C69)</f>
        <v>0.11418766514391071</v>
      </c>
      <c r="E63" s="81"/>
      <c r="F63" s="81"/>
      <c r="G63" s="88"/>
    </row>
    <row r="64" spans="1:7" ht="12" customHeight="1" x14ac:dyDescent="0.25">
      <c r="A64" s="91"/>
      <c r="B64" s="110" t="s">
        <v>71</v>
      </c>
      <c r="C64" s="84">
        <v>0</v>
      </c>
      <c r="D64" s="111">
        <v>0</v>
      </c>
      <c r="E64" s="81"/>
      <c r="F64" s="81"/>
      <c r="G64" s="88"/>
    </row>
    <row r="65" spans="1:7" ht="12" customHeight="1" x14ac:dyDescent="0.25">
      <c r="A65" s="91"/>
      <c r="B65" s="110" t="s">
        <v>72</v>
      </c>
      <c r="C65" s="83">
        <v>356100</v>
      </c>
      <c r="D65" s="111">
        <f>(C65/C69)</f>
        <v>0.27108151705164402</v>
      </c>
      <c r="E65" s="81"/>
      <c r="F65" s="81"/>
      <c r="G65" s="88"/>
    </row>
    <row r="66" spans="1:7" ht="12" customHeight="1" x14ac:dyDescent="0.25">
      <c r="A66" s="91"/>
      <c r="B66" s="110" t="s">
        <v>41</v>
      </c>
      <c r="C66" s="83">
        <v>632473</v>
      </c>
      <c r="D66" s="111">
        <f>(C66/C69)</f>
        <v>0.48147076757709761</v>
      </c>
      <c r="E66" s="81"/>
      <c r="F66" s="81"/>
      <c r="G66" s="88"/>
    </row>
    <row r="67" spans="1:7" ht="12" customHeight="1" x14ac:dyDescent="0.25">
      <c r="A67" s="91"/>
      <c r="B67" s="110" t="s">
        <v>73</v>
      </c>
      <c r="C67" s="85">
        <v>112500</v>
      </c>
      <c r="D67" s="111">
        <f>(C67/C69)</f>
        <v>8.5640748857933033E-2</v>
      </c>
      <c r="E67" s="87"/>
      <c r="F67" s="87"/>
      <c r="G67" s="88"/>
    </row>
    <row r="68" spans="1:7" ht="12" customHeight="1" x14ac:dyDescent="0.25">
      <c r="A68" s="91"/>
      <c r="B68" s="110" t="s">
        <v>74</v>
      </c>
      <c r="C68" s="85">
        <v>62554</v>
      </c>
      <c r="D68" s="111">
        <f>(C68/C69)</f>
        <v>4.7619301369414606E-2</v>
      </c>
      <c r="E68" s="87"/>
      <c r="F68" s="87"/>
      <c r="G68" s="88"/>
    </row>
    <row r="69" spans="1:7" ht="12.75" customHeight="1" thickBot="1" x14ac:dyDescent="0.3">
      <c r="A69" s="91"/>
      <c r="B69" s="112" t="s">
        <v>75</v>
      </c>
      <c r="C69" s="113">
        <f>SUM(C63:C68)</f>
        <v>1313627</v>
      </c>
      <c r="D69" s="114">
        <f>SUM(D63:D68)</f>
        <v>1</v>
      </c>
      <c r="E69" s="87"/>
      <c r="F69" s="87"/>
      <c r="G69" s="88"/>
    </row>
    <row r="70" spans="1:7" ht="12" customHeight="1" x14ac:dyDescent="0.25">
      <c r="A70" s="91"/>
      <c r="B70" s="106"/>
      <c r="C70" s="93"/>
      <c r="D70" s="93"/>
      <c r="E70" s="93"/>
      <c r="F70" s="93"/>
      <c r="G70" s="88"/>
    </row>
    <row r="71" spans="1:7" ht="12.75" customHeight="1" x14ac:dyDescent="0.25">
      <c r="A71" s="91"/>
      <c r="B71" s="107"/>
      <c r="C71" s="93"/>
      <c r="D71" s="93"/>
      <c r="E71" s="93"/>
      <c r="F71" s="93"/>
      <c r="G71" s="88"/>
    </row>
    <row r="72" spans="1:7" ht="12" customHeight="1" thickBot="1" x14ac:dyDescent="0.3">
      <c r="A72" s="80"/>
      <c r="B72" s="127"/>
      <c r="C72" s="128" t="s">
        <v>76</v>
      </c>
      <c r="D72" s="129"/>
      <c r="E72" s="130"/>
      <c r="F72" s="86"/>
      <c r="G72" s="88"/>
    </row>
    <row r="73" spans="1:7" ht="12" customHeight="1" x14ac:dyDescent="0.25">
      <c r="A73" s="91"/>
      <c r="B73" s="131" t="s">
        <v>77</v>
      </c>
      <c r="C73" s="132">
        <v>60</v>
      </c>
      <c r="D73" s="132">
        <v>80</v>
      </c>
      <c r="E73" s="133">
        <v>90</v>
      </c>
      <c r="F73" s="126"/>
      <c r="G73" s="89"/>
    </row>
    <row r="74" spans="1:7" ht="12.75" customHeight="1" thickBot="1" x14ac:dyDescent="0.3">
      <c r="A74" s="91"/>
      <c r="B74" s="112" t="s">
        <v>78</v>
      </c>
      <c r="C74" s="113">
        <f>(G48/C73)</f>
        <v>34253.1</v>
      </c>
      <c r="D74" s="113">
        <f>(G48/D73)</f>
        <v>25689.825000000001</v>
      </c>
      <c r="E74" s="134">
        <f>(G48/E73)</f>
        <v>22835.4</v>
      </c>
      <c r="F74" s="126"/>
      <c r="G74" s="89"/>
    </row>
    <row r="75" spans="1:7" ht="15.6" customHeight="1" x14ac:dyDescent="0.25">
      <c r="A75" s="91"/>
      <c r="B75" s="117" t="s">
        <v>79</v>
      </c>
      <c r="C75" s="90"/>
      <c r="D75" s="90"/>
      <c r="E75" s="90"/>
      <c r="F75" s="90"/>
      <c r="G75" s="90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2023-02-28T13:06:11Z</dcterms:modified>
  <cp:category/>
  <cp:contentStatus/>
</cp:coreProperties>
</file>