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SF 2023\"/>
    </mc:Choice>
  </mc:AlternateContent>
  <bookViews>
    <workbookView xWindow="0" yWindow="0" windowWidth="20490" windowHeight="7050"/>
  </bookViews>
  <sheets>
    <sheet name="PERAS" sheetId="1" r:id="rId1"/>
    <sheet name="Hoja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1" i="1" l="1"/>
  <c r="G71" i="1"/>
  <c r="G41" i="1" l="1"/>
  <c r="G52" i="1"/>
  <c r="G51" i="1"/>
  <c r="G65" i="1"/>
  <c r="G64" i="1"/>
  <c r="G63" i="1"/>
  <c r="G62" i="1"/>
  <c r="G60" i="1"/>
  <c r="G59" i="1"/>
  <c r="G58" i="1"/>
  <c r="G57" i="1"/>
  <c r="G56" i="1"/>
  <c r="G40" i="1"/>
  <c r="D100" i="1"/>
  <c r="G12" i="1"/>
  <c r="G37" i="1"/>
  <c r="G38" i="1"/>
  <c r="G39" i="1"/>
  <c r="G42" i="1"/>
  <c r="G36" i="1"/>
  <c r="G48" i="1"/>
  <c r="G49" i="1"/>
  <c r="G50" i="1"/>
  <c r="G53" i="1"/>
  <c r="G54" i="1"/>
  <c r="G55" i="1"/>
  <c r="G47" i="1"/>
  <c r="G22" i="1"/>
  <c r="G23" i="1"/>
  <c r="G24" i="1"/>
  <c r="G25" i="1"/>
  <c r="G26" i="1"/>
  <c r="G21" i="1"/>
  <c r="G66" i="1" l="1"/>
  <c r="G27" i="1"/>
  <c r="C90" i="1" s="1"/>
  <c r="C93" i="1"/>
  <c r="G43" i="1"/>
  <c r="C94" i="1"/>
  <c r="G73" i="1" l="1"/>
  <c r="C92" i="1"/>
  <c r="C91" i="1"/>
  <c r="G76" i="1"/>
  <c r="G74" i="1" l="1"/>
  <c r="C95" i="1" s="1"/>
  <c r="G75" i="1" l="1"/>
  <c r="D101" i="1" s="1"/>
  <c r="C96" i="1"/>
  <c r="D90" i="1" s="1"/>
  <c r="C101" i="1" l="1"/>
  <c r="E101" i="1"/>
  <c r="G77" i="1"/>
  <c r="D95" i="1"/>
  <c r="D93" i="1"/>
  <c r="D94" i="1"/>
  <c r="D92" i="1"/>
  <c r="D96" i="1" l="1"/>
</calcChain>
</file>

<file path=xl/sharedStrings.xml><?xml version="1.0" encoding="utf-8"?>
<sst xmlns="http://schemas.openxmlformats.org/spreadsheetml/2006/main" count="194" uniqueCount="125">
  <si>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</si>
  <si>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</si>
  <si>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</si>
  <si>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</si>
  <si>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</si>
  <si>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</si>
  <si>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</si>
  <si>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</si>
  <si>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</si>
  <si>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</si>
  <si>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</si>
  <si>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</si>
  <si>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</si>
  <si>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</si>
  <si>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</si>
  <si>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</si>
  <si>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</si>
  <si>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</si>
  <si>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</si>
  <si>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</si>
  <si>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</si>
  <si>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</si>
  <si>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</si>
  <si>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</si>
  <si>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</si>
  <si>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</si>
  <si>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</si>
  <si>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</si>
  <si>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</si>
  <si>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</si>
  <si>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</si>
  <si>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</si>
  <si>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</si>
  <si>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</si>
  <si>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</si>
  <si>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</si>
  <si>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</si>
  <si>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</si>
  <si>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</si>
  <si>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</si>
  <si>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</si>
  <si>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</si>
  <si>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</si>
  <si>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</si>
  <si>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</si>
  <si>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</si>
  <si>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</si>
  <si>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</si>
  <si>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</si>
  <si>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</si>
  <si>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</si>
  <si>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</si>
  <si>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</si>
  <si>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</si>
  <si>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</si>
  <si>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</si>
  <si>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</si>
  <si>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</si>
  <si>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</si>
  <si>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 xml:space="preserve"> </t>
  </si>
  <si>
    <t>Rendimiento  (Unidades/hà)</t>
  </si>
  <si>
    <t>Costo unitario ($/ Unidades) (*)</t>
  </si>
  <si>
    <t>Sept</t>
  </si>
  <si>
    <t>Todas las comunas</t>
  </si>
  <si>
    <t>PERA</t>
  </si>
  <si>
    <t>SAN FERNANDO</t>
  </si>
  <si>
    <t>FEBRERO</t>
  </si>
  <si>
    <t>MERCADO INTERNO/EXPORTACION</t>
  </si>
  <si>
    <t>SEQUIA/HELADAS</t>
  </si>
  <si>
    <t>KG</t>
  </si>
  <si>
    <t>LT</t>
  </si>
  <si>
    <t>LI</t>
  </si>
  <si>
    <t>PACKHAMS</t>
  </si>
  <si>
    <t>RENDIMIENTO (Kgs/ha)</t>
  </si>
  <si>
    <t>PRECIO ESPERADO ($/Kgs)</t>
  </si>
  <si>
    <t>Poda</t>
  </si>
  <si>
    <t>Fertilizacion</t>
  </si>
  <si>
    <t>Control de malezas</t>
  </si>
  <si>
    <t>Riegos</t>
  </si>
  <si>
    <t>Cosecha</t>
  </si>
  <si>
    <t>Varios</t>
  </si>
  <si>
    <t>Jun</t>
  </si>
  <si>
    <t>Mar/nov</t>
  </si>
  <si>
    <t>En/dic</t>
  </si>
  <si>
    <t>Sep/may</t>
  </si>
  <si>
    <t>Feb/mar</t>
  </si>
  <si>
    <t>Pulverizacion</t>
  </si>
  <si>
    <t>Surcadura</t>
  </si>
  <si>
    <t>Trituradora de poda</t>
  </si>
  <si>
    <t>Rastraj e</t>
  </si>
  <si>
    <t>Coceha carro autocargable</t>
  </si>
  <si>
    <t>Flete</t>
  </si>
  <si>
    <t>Ene/dic</t>
  </si>
  <si>
    <t>Sep/dic</t>
  </si>
  <si>
    <t>Mar/feb</t>
  </si>
  <si>
    <t>Jul/agos</t>
  </si>
  <si>
    <t>Ago/dic</t>
  </si>
  <si>
    <t>Manzate</t>
  </si>
  <si>
    <t>Citroliv</t>
  </si>
  <si>
    <t>Urea</t>
  </si>
  <si>
    <t xml:space="preserve">Foleartec zing </t>
  </si>
  <si>
    <t>Foleartec magnecio</t>
  </si>
  <si>
    <t>Abr/sep</t>
  </si>
  <si>
    <t>Mar/dic</t>
  </si>
  <si>
    <t>Sep/oct</t>
  </si>
  <si>
    <t>Jul</t>
  </si>
  <si>
    <t>Nov</t>
  </si>
  <si>
    <t>Mar/sep</t>
  </si>
  <si>
    <t>ESCENARIOS COSTO UNITARIO  ($/Kgs)</t>
  </si>
  <si>
    <t>enero 2023</t>
  </si>
  <si>
    <t>Oct/ene</t>
  </si>
  <si>
    <t>Caldo Bordeles Valles</t>
  </si>
  <si>
    <t>Strepto Plus</t>
  </si>
  <si>
    <t>Diazinon 40 Wp</t>
  </si>
  <si>
    <t>Lamdbacialotrina 50 Ec</t>
  </si>
  <si>
    <t xml:space="preserve">Cletodim 240 Ec </t>
  </si>
  <si>
    <t>Atlas 43 Sc</t>
  </si>
  <si>
    <t>Difeconazol 250 Ec</t>
  </si>
  <si>
    <t>Coragen</t>
  </si>
  <si>
    <t>Piriproxifen 100 Ec</t>
  </si>
  <si>
    <t>Glifospec Plus 75 % Sc</t>
  </si>
  <si>
    <t>Macroquel Potasio</t>
  </si>
  <si>
    <t>Acetamiprid 70 Wp</t>
  </si>
  <si>
    <t xml:space="preserve">Muriato Potacio </t>
  </si>
  <si>
    <t>Defender .Boro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</si>
</sst>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7" formatCode="_-* #,##0_-;\-* #,##0_-;_-* &quot;-&quot;??_-;_-@_-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9"/>
      <color rgb="FF000000"/>
      <name val="Arial Narrow"/>
      <family val="2"/>
    </font>
    <font>
      <sz val="6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6"/>
        <bgColor auto="1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16" fillId="0" borderId="15"/>
    <xf numFmtId="43" fontId="17" fillId="0" borderId="0" applyFont="0" applyFill="0" applyBorder="0" applyAlignment="0" applyProtection="0"/>
  </cellStyleXfs>
  <cellXfs count="12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3" fillId="2" borderId="4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3" fontId="2" fillId="2" borderId="14" xfId="0" applyNumberFormat="1" applyFont="1" applyFill="1" applyBorder="1" applyAlignment="1"/>
    <xf numFmtId="0" fontId="1" fillId="5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2" fillId="6" borderId="15" xfId="0" applyFont="1" applyFill="1" applyBorder="1" applyAlignment="1"/>
    <xf numFmtId="3" fontId="10" fillId="2" borderId="5" xfId="0" applyNumberFormat="1" applyFont="1" applyFill="1" applyBorder="1" applyAlignment="1">
      <alignment vertical="center"/>
    </xf>
    <xf numFmtId="165" fontId="10" fillId="2" borderId="5" xfId="0" applyNumberFormat="1" applyFont="1" applyFill="1" applyBorder="1" applyAlignment="1">
      <alignment vertical="center"/>
    </xf>
    <xf numFmtId="0" fontId="7" fillId="6" borderId="15" xfId="0" applyFont="1" applyFill="1" applyBorder="1" applyAlignment="1">
      <alignment vertical="center"/>
    </xf>
    <xf numFmtId="0" fontId="12" fillId="2" borderId="15" xfId="0" applyFont="1" applyFill="1" applyBorder="1" applyAlignment="1"/>
    <xf numFmtId="49" fontId="0" fillId="2" borderId="15" xfId="0" applyNumberFormat="1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3" fontId="2" fillId="2" borderId="17" xfId="0" applyNumberFormat="1" applyFont="1" applyFill="1" applyBorder="1" applyAlignment="1"/>
    <xf numFmtId="49" fontId="1" fillId="5" borderId="18" xfId="0" applyNumberFormat="1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164" fontId="1" fillId="5" borderId="20" xfId="0" applyNumberFormat="1" applyFont="1" applyFill="1" applyBorder="1" applyAlignment="1">
      <alignment vertical="center"/>
    </xf>
    <xf numFmtId="49" fontId="1" fillId="3" borderId="21" xfId="0" applyNumberFormat="1" applyFont="1" applyFill="1" applyBorder="1" applyAlignment="1">
      <alignment vertical="center"/>
    </xf>
    <xf numFmtId="164" fontId="1" fillId="3" borderId="22" xfId="0" applyNumberFormat="1" applyFont="1" applyFill="1" applyBorder="1" applyAlignment="1">
      <alignment vertical="center"/>
    </xf>
    <xf numFmtId="49" fontId="1" fillId="5" borderId="21" xfId="0" applyNumberFormat="1" applyFont="1" applyFill="1" applyBorder="1" applyAlignment="1">
      <alignment vertical="center"/>
    </xf>
    <xf numFmtId="164" fontId="1" fillId="5" borderId="22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0" fontId="7" fillId="5" borderId="24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49" fontId="10" fillId="7" borderId="25" xfId="0" applyNumberFormat="1" applyFont="1" applyFill="1" applyBorder="1" applyAlignment="1">
      <alignment vertical="center"/>
    </xf>
    <xf numFmtId="49" fontId="10" fillId="2" borderId="27" xfId="0" applyNumberFormat="1" applyFont="1" applyFill="1" applyBorder="1" applyAlignment="1">
      <alignment vertical="center"/>
    </xf>
    <xf numFmtId="9" fontId="12" fillId="2" borderId="28" xfId="0" applyNumberFormat="1" applyFont="1" applyFill="1" applyBorder="1" applyAlignment="1"/>
    <xf numFmtId="49" fontId="10" fillId="7" borderId="29" xfId="0" applyNumberFormat="1" applyFont="1" applyFill="1" applyBorder="1" applyAlignment="1">
      <alignment vertical="center"/>
    </xf>
    <xf numFmtId="165" fontId="10" fillId="7" borderId="30" xfId="0" applyNumberFormat="1" applyFont="1" applyFill="1" applyBorder="1" applyAlignment="1">
      <alignment vertical="center"/>
    </xf>
    <xf numFmtId="9" fontId="10" fillId="7" borderId="31" xfId="0" applyNumberFormat="1" applyFont="1" applyFill="1" applyBorder="1" applyAlignment="1">
      <alignment vertical="center"/>
    </xf>
    <xf numFmtId="0" fontId="12" fillId="8" borderId="34" xfId="0" applyFont="1" applyFill="1" applyBorder="1" applyAlignment="1"/>
    <xf numFmtId="0" fontId="12" fillId="2" borderId="15" xfId="0" applyFont="1" applyFill="1" applyBorder="1" applyAlignment="1">
      <alignment vertical="center"/>
    </xf>
    <xf numFmtId="49" fontId="12" fillId="2" borderId="15" xfId="0" applyNumberFormat="1" applyFont="1" applyFill="1" applyBorder="1" applyAlignment="1">
      <alignment vertical="center"/>
    </xf>
    <xf numFmtId="49" fontId="10" fillId="2" borderId="35" xfId="0" applyNumberFormat="1" applyFont="1" applyFill="1" applyBorder="1" applyAlignment="1">
      <alignment vertical="center"/>
    </xf>
    <xf numFmtId="0" fontId="12" fillId="2" borderId="36" xfId="0" applyFont="1" applyFill="1" applyBorder="1" applyAlignment="1"/>
    <xf numFmtId="0" fontId="12" fillId="2" borderId="37" xfId="0" applyFont="1" applyFill="1" applyBorder="1" applyAlignment="1"/>
    <xf numFmtId="49" fontId="12" fillId="2" borderId="38" xfId="0" applyNumberFormat="1" applyFont="1" applyFill="1" applyBorder="1" applyAlignment="1">
      <alignment vertical="center"/>
    </xf>
    <xf numFmtId="0" fontId="12" fillId="2" borderId="39" xfId="0" applyFont="1" applyFill="1" applyBorder="1" applyAlignment="1"/>
    <xf numFmtId="49" fontId="12" fillId="2" borderId="40" xfId="0" applyNumberFormat="1" applyFont="1" applyFill="1" applyBorder="1" applyAlignment="1">
      <alignment vertical="center"/>
    </xf>
    <xf numFmtId="0" fontId="12" fillId="2" borderId="41" xfId="0" applyFont="1" applyFill="1" applyBorder="1" applyAlignment="1"/>
    <xf numFmtId="0" fontId="12" fillId="2" borderId="42" xfId="0" applyFont="1" applyFill="1" applyBorder="1" applyAlignment="1"/>
    <xf numFmtId="0" fontId="10" fillId="6" borderId="15" xfId="0" applyFont="1" applyFill="1" applyBorder="1" applyAlignment="1">
      <alignment vertical="center"/>
    </xf>
    <xf numFmtId="49" fontId="10" fillId="7" borderId="43" xfId="0" applyNumberFormat="1" applyFont="1" applyFill="1" applyBorder="1" applyAlignment="1">
      <alignment vertical="center"/>
    </xf>
    <xf numFmtId="165" fontId="10" fillId="7" borderId="31" xfId="0" applyNumberFormat="1" applyFont="1" applyFill="1" applyBorder="1" applyAlignment="1">
      <alignment vertical="center"/>
    </xf>
    <xf numFmtId="0" fontId="0" fillId="0" borderId="15" xfId="0" applyNumberFormat="1" applyFont="1" applyBorder="1" applyAlignment="1"/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 vertical="center"/>
    </xf>
    <xf numFmtId="164" fontId="14" fillId="2" borderId="15" xfId="0" applyNumberFormat="1" applyFont="1" applyFill="1" applyBorder="1" applyAlignment="1">
      <alignment horizontal="right" vertical="center"/>
    </xf>
    <xf numFmtId="0" fontId="12" fillId="2" borderId="15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10" fillId="7" borderId="44" xfId="0" applyNumberFormat="1" applyFont="1" applyFill="1" applyBorder="1" applyAlignment="1">
      <alignment vertical="center"/>
    </xf>
    <xf numFmtId="49" fontId="10" fillId="7" borderId="16" xfId="0" applyNumberFormat="1" applyFont="1" applyFill="1" applyBorder="1" applyAlignment="1">
      <alignment horizontal="center" vertical="center"/>
    </xf>
    <xf numFmtId="49" fontId="12" fillId="7" borderId="26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4" fillId="3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9" fontId="15" fillId="8" borderId="45" xfId="0" applyNumberFormat="1" applyFont="1" applyFill="1" applyBorder="1" applyAlignment="1">
      <alignment horizontal="center" vertical="center"/>
    </xf>
    <xf numFmtId="49" fontId="15" fillId="8" borderId="46" xfId="0" applyNumberFormat="1" applyFont="1" applyFill="1" applyBorder="1" applyAlignment="1">
      <alignment horizontal="center" vertical="center"/>
    </xf>
    <xf numFmtId="49" fontId="15" fillId="8" borderId="47" xfId="0" applyNumberFormat="1" applyFont="1" applyFill="1" applyBorder="1" applyAlignment="1">
      <alignment horizontal="center" vertical="center"/>
    </xf>
    <xf numFmtId="49" fontId="15" fillId="8" borderId="32" xfId="0" applyNumberFormat="1" applyFont="1" applyFill="1" applyBorder="1" applyAlignment="1">
      <alignment vertical="center"/>
    </xf>
    <xf numFmtId="0" fontId="10" fillId="8" borderId="33" xfId="0" applyFont="1" applyFill="1" applyBorder="1" applyAlignment="1">
      <alignment vertical="center"/>
    </xf>
    <xf numFmtId="0" fontId="0" fillId="2" borderId="49" xfId="0" applyFill="1" applyBorder="1"/>
    <xf numFmtId="49" fontId="18" fillId="3" borderId="4" xfId="0" applyNumberFormat="1" applyFont="1" applyFill="1" applyBorder="1" applyAlignment="1">
      <alignment vertical="center" wrapText="1"/>
    </xf>
    <xf numFmtId="0" fontId="19" fillId="0" borderId="50" xfId="0" applyFont="1" applyBorder="1" applyAlignment="1">
      <alignment horizontal="right"/>
    </xf>
    <xf numFmtId="0" fontId="3" fillId="2" borderId="6" xfId="0" applyFont="1" applyFill="1" applyBorder="1"/>
    <xf numFmtId="49" fontId="5" fillId="3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3" fontId="19" fillId="0" borderId="50" xfId="0" applyNumberFormat="1" applyFont="1" applyBorder="1" applyAlignment="1">
      <alignment horizontal="right"/>
    </xf>
    <xf numFmtId="0" fontId="0" fillId="0" borderId="0" xfId="0" applyNumberFormat="1"/>
    <xf numFmtId="0" fontId="0" fillId="0" borderId="0" xfId="0"/>
    <xf numFmtId="0" fontId="19" fillId="0" borderId="50" xfId="0" applyFont="1" applyBorder="1" applyAlignment="1">
      <alignment horizontal="right" vertical="center" wrapText="1"/>
    </xf>
    <xf numFmtId="167" fontId="19" fillId="0" borderId="50" xfId="2" applyNumberFormat="1" applyFont="1" applyFill="1" applyBorder="1" applyAlignment="1">
      <alignment horizontal="right"/>
    </xf>
    <xf numFmtId="49" fontId="3" fillId="2" borderId="48" xfId="0" applyNumberFormat="1" applyFont="1" applyFill="1" applyBorder="1" applyAlignment="1">
      <alignment horizontal="left"/>
    </xf>
    <xf numFmtId="49" fontId="3" fillId="2" borderId="51" xfId="0" applyNumberFormat="1" applyFont="1" applyFill="1" applyBorder="1" applyAlignment="1">
      <alignment horizontal="left"/>
    </xf>
    <xf numFmtId="49" fontId="19" fillId="0" borderId="50" xfId="0" applyNumberFormat="1" applyFont="1" applyBorder="1" applyAlignment="1">
      <alignment horizontal="right"/>
    </xf>
    <xf numFmtId="49" fontId="3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19" fillId="0" borderId="50" xfId="0" applyFont="1" applyBorder="1" applyAlignment="1">
      <alignment horizontal="right" wrapText="1"/>
    </xf>
    <xf numFmtId="0" fontId="0" fillId="2" borderId="52" xfId="0" applyFont="1" applyFill="1" applyBorder="1" applyAlignment="1"/>
    <xf numFmtId="0" fontId="0" fillId="2" borderId="49" xfId="0" applyFont="1" applyFill="1" applyBorder="1" applyAlignment="1"/>
    <xf numFmtId="49" fontId="18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8" fillId="3" borderId="11" xfId="0" applyNumberFormat="1" applyFont="1" applyFill="1" applyBorder="1" applyAlignment="1">
      <alignment horizontal="center" vertical="center"/>
    </xf>
    <xf numFmtId="49" fontId="18" fillId="3" borderId="11" xfId="0" applyNumberFormat="1" applyFont="1" applyFill="1" applyBorder="1" applyAlignment="1">
      <alignment horizontal="center" vertical="center" wrapText="1"/>
    </xf>
    <xf numFmtId="0" fontId="0" fillId="0" borderId="49" xfId="0" applyFill="1" applyBorder="1"/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horizontal="right" vertical="center"/>
    </xf>
    <xf numFmtId="0" fontId="0" fillId="0" borderId="0" xfId="0" applyNumberFormat="1" applyFill="1"/>
    <xf numFmtId="0" fontId="0" fillId="0" borderId="0" xfId="0" applyFill="1"/>
    <xf numFmtId="49" fontId="6" fillId="3" borderId="11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/>
    </xf>
    <xf numFmtId="3" fontId="6" fillId="3" borderId="11" xfId="0" applyNumberFormat="1" applyFont="1" applyFill="1" applyBorder="1" applyAlignment="1">
      <alignment vertical="center"/>
    </xf>
    <xf numFmtId="0" fontId="20" fillId="0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horizontal="right" vertical="center"/>
    </xf>
    <xf numFmtId="164" fontId="1" fillId="9" borderId="53" xfId="0" applyNumberFormat="1" applyFont="1" applyFill="1" applyBorder="1" applyAlignment="1">
      <alignment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21248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U102"/>
  <sheetViews>
    <sheetView showGridLines="0" tabSelected="1" topLeftCell="B1" zoomScale="130" zoomScaleNormal="130" workbookViewId="0">
      <selection activeCell="G77" sqref="G77"/>
    </sheetView>
  </sheetViews>
  <sheetFormatPr baseColWidth="10" defaultColWidth="10.85546875" defaultRowHeight="11.25" customHeight="1" x14ac:dyDescent="0.25"/>
  <cols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42578125" style="1" customWidth="1"/>
    <col min="7" max="7" width="17.42578125" style="66" customWidth="1"/>
    <col min="8" max="255" width="10.85546875" style="1" customWidth="1"/>
  </cols>
  <sheetData>
    <row r="2" spans="1:255" ht="15" customHeight="1" x14ac:dyDescent="0.25">
      <c r="B2" s="2"/>
      <c r="C2" s="2"/>
      <c r="D2" s="2"/>
      <c r="E2" s="2"/>
      <c r="F2" s="2"/>
      <c r="G2" s="59"/>
    </row>
    <row r="3" spans="1:255" ht="15" customHeight="1" x14ac:dyDescent="0.25">
      <c r="B3" s="2"/>
      <c r="C3" s="2"/>
      <c r="D3" s="2"/>
      <c r="E3" s="2"/>
      <c r="F3" s="2"/>
      <c r="G3" s="59"/>
    </row>
    <row r="4" spans="1:255" ht="15" customHeight="1" x14ac:dyDescent="0.25">
      <c r="B4" s="2"/>
      <c r="C4" s="2"/>
      <c r="D4" s="2"/>
      <c r="E4" s="2"/>
      <c r="F4" s="2"/>
      <c r="G4" s="59"/>
    </row>
    <row r="5" spans="1:255" ht="15" customHeight="1" x14ac:dyDescent="0.25">
      <c r="B5" s="2"/>
      <c r="C5" s="2"/>
      <c r="D5" s="2"/>
      <c r="E5" s="2"/>
      <c r="F5" s="2"/>
      <c r="G5" s="59"/>
    </row>
    <row r="6" spans="1:255" ht="15" customHeight="1" x14ac:dyDescent="0.25">
      <c r="B6" s="2"/>
      <c r="C6" s="2"/>
      <c r="D6" s="2"/>
      <c r="E6" s="2"/>
      <c r="F6" s="2"/>
      <c r="G6" s="59"/>
    </row>
    <row r="7" spans="1:255" ht="15" customHeight="1" x14ac:dyDescent="0.25">
      <c r="B7" s="2"/>
      <c r="C7" s="2"/>
      <c r="D7" s="2"/>
      <c r="E7" s="2"/>
      <c r="F7" s="2"/>
      <c r="G7" s="59"/>
    </row>
    <row r="8" spans="1:255" ht="15" customHeight="1" x14ac:dyDescent="0.25">
      <c r="B8" s="3"/>
      <c r="C8" s="4"/>
      <c r="D8" s="2"/>
      <c r="E8" s="4"/>
      <c r="F8" s="4"/>
      <c r="G8" s="60"/>
    </row>
    <row r="9" spans="1:255" s="87" customFormat="1" ht="15" x14ac:dyDescent="0.25">
      <c r="A9" s="79"/>
      <c r="B9" s="80" t="s">
        <v>0</v>
      </c>
      <c r="C9" s="81" t="s">
        <v>64</v>
      </c>
      <c r="D9" s="82"/>
      <c r="E9" s="83" t="s">
        <v>73</v>
      </c>
      <c r="F9" s="84"/>
      <c r="G9" s="85">
        <v>50000</v>
      </c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</row>
    <row r="10" spans="1:255" s="87" customFormat="1" ht="25.5" customHeight="1" x14ac:dyDescent="0.25">
      <c r="A10" s="79"/>
      <c r="B10" s="5" t="s">
        <v>1</v>
      </c>
      <c r="C10" s="88" t="s">
        <v>72</v>
      </c>
      <c r="D10" s="82"/>
      <c r="E10" s="70" t="s">
        <v>2</v>
      </c>
      <c r="F10" s="71"/>
      <c r="G10" s="89" t="s">
        <v>66</v>
      </c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</row>
    <row r="11" spans="1:255" s="87" customFormat="1" ht="18" customHeight="1" x14ac:dyDescent="0.25">
      <c r="A11" s="79"/>
      <c r="B11" s="5" t="s">
        <v>3</v>
      </c>
      <c r="C11" s="81" t="s">
        <v>58</v>
      </c>
      <c r="D11" s="82"/>
      <c r="E11" s="70" t="s">
        <v>74</v>
      </c>
      <c r="F11" s="71"/>
      <c r="G11" s="85">
        <v>214</v>
      </c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</row>
    <row r="12" spans="1:255" s="87" customFormat="1" ht="11.25" customHeight="1" x14ac:dyDescent="0.25">
      <c r="A12" s="79"/>
      <c r="B12" s="5" t="s">
        <v>4</v>
      </c>
      <c r="C12" s="81" t="s">
        <v>65</v>
      </c>
      <c r="D12" s="82"/>
      <c r="E12" s="90" t="s">
        <v>5</v>
      </c>
      <c r="F12" s="91"/>
      <c r="G12" s="85">
        <f>G9*G11</f>
        <v>10700000</v>
      </c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  <c r="IU12" s="86"/>
    </row>
    <row r="13" spans="1:255" s="87" customFormat="1" ht="33" customHeight="1" x14ac:dyDescent="0.25">
      <c r="A13" s="79"/>
      <c r="B13" s="5" t="s">
        <v>6</v>
      </c>
      <c r="C13" s="81" t="s">
        <v>65</v>
      </c>
      <c r="D13" s="82"/>
      <c r="E13" s="70" t="s">
        <v>7</v>
      </c>
      <c r="F13" s="71"/>
      <c r="G13" s="95" t="s">
        <v>67</v>
      </c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  <c r="IU13" s="86"/>
    </row>
    <row r="14" spans="1:255" s="87" customFormat="1" ht="15" x14ac:dyDescent="0.25">
      <c r="A14" s="79"/>
      <c r="B14" s="5" t="s">
        <v>8</v>
      </c>
      <c r="C14" s="81" t="s">
        <v>63</v>
      </c>
      <c r="D14" s="82"/>
      <c r="E14" s="70" t="s">
        <v>9</v>
      </c>
      <c r="F14" s="71"/>
      <c r="G14" s="89" t="s">
        <v>66</v>
      </c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  <c r="IU14" s="86"/>
    </row>
    <row r="15" spans="1:255" s="87" customFormat="1" ht="25.5" customHeight="1" x14ac:dyDescent="0.25">
      <c r="A15" s="79"/>
      <c r="B15" s="5" t="s">
        <v>10</v>
      </c>
      <c r="C15" s="92" t="s">
        <v>109</v>
      </c>
      <c r="D15" s="82"/>
      <c r="E15" s="93" t="s">
        <v>11</v>
      </c>
      <c r="F15" s="94"/>
      <c r="G15" s="95" t="s">
        <v>68</v>
      </c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</row>
    <row r="16" spans="1:255" ht="12" customHeight="1" x14ac:dyDescent="0.25">
      <c r="A16" s="2"/>
      <c r="B16" s="6"/>
      <c r="C16" s="7"/>
      <c r="D16" s="8"/>
      <c r="E16" s="9"/>
      <c r="F16" s="9"/>
      <c r="G16" s="61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 x14ac:dyDescent="0.25">
      <c r="A17" s="96"/>
      <c r="B17" s="72" t="s">
        <v>12</v>
      </c>
      <c r="C17" s="73"/>
      <c r="D17" s="73"/>
      <c r="E17" s="73"/>
      <c r="F17" s="73"/>
      <c r="G17" s="73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 x14ac:dyDescent="0.25">
      <c r="A18" s="2"/>
      <c r="B18" s="10"/>
      <c r="C18" s="11"/>
      <c r="D18" s="11"/>
      <c r="E18" s="11"/>
      <c r="F18" s="12"/>
      <c r="G18" s="62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 x14ac:dyDescent="0.25">
      <c r="A19" s="97"/>
      <c r="B19" s="98" t="s">
        <v>13</v>
      </c>
      <c r="C19" s="99"/>
      <c r="D19" s="100"/>
      <c r="E19" s="100"/>
      <c r="F19" s="101"/>
      <c r="G19" s="102"/>
    </row>
    <row r="20" spans="1:255" ht="24" customHeight="1" x14ac:dyDescent="0.25">
      <c r="A20" s="97"/>
      <c r="B20" s="103" t="s">
        <v>14</v>
      </c>
      <c r="C20" s="104" t="s">
        <v>15</v>
      </c>
      <c r="D20" s="104" t="s">
        <v>16</v>
      </c>
      <c r="E20" s="103" t="s">
        <v>17</v>
      </c>
      <c r="F20" s="104" t="s">
        <v>18</v>
      </c>
      <c r="G20" s="103" t="s">
        <v>19</v>
      </c>
    </row>
    <row r="21" spans="1:255" s="111" customFormat="1" ht="12" customHeight="1" x14ac:dyDescent="0.25">
      <c r="A21" s="105"/>
      <c r="B21" s="106" t="s">
        <v>75</v>
      </c>
      <c r="C21" s="107" t="s">
        <v>20</v>
      </c>
      <c r="D21" s="107">
        <v>30</v>
      </c>
      <c r="E21" s="107" t="s">
        <v>81</v>
      </c>
      <c r="F21" s="108">
        <v>33000</v>
      </c>
      <c r="G21" s="109">
        <f>D21*F21</f>
        <v>990000</v>
      </c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  <c r="HJ21" s="110"/>
      <c r="HK21" s="110"/>
      <c r="HL21" s="110"/>
      <c r="HM21" s="110"/>
      <c r="HN21" s="110"/>
      <c r="HO21" s="110"/>
      <c r="HP21" s="110"/>
      <c r="HQ21" s="110"/>
      <c r="HR21" s="110"/>
      <c r="HS21" s="110"/>
      <c r="HT21" s="110"/>
      <c r="HU21" s="110"/>
      <c r="HV21" s="110"/>
      <c r="HW21" s="110"/>
      <c r="HX21" s="110"/>
      <c r="HY21" s="110"/>
      <c r="HZ21" s="110"/>
      <c r="IA21" s="110"/>
      <c r="IB21" s="110"/>
      <c r="IC21" s="110"/>
      <c r="ID21" s="110"/>
      <c r="IE21" s="110"/>
      <c r="IF21" s="110"/>
      <c r="IG21" s="110"/>
      <c r="IH21" s="110"/>
      <c r="II21" s="110"/>
      <c r="IJ21" s="110"/>
      <c r="IK21" s="110"/>
      <c r="IL21" s="110"/>
      <c r="IM21" s="110"/>
      <c r="IN21" s="110"/>
      <c r="IO21" s="110"/>
      <c r="IP21" s="110"/>
      <c r="IQ21" s="110"/>
      <c r="IR21" s="110"/>
      <c r="IS21" s="110"/>
      <c r="IT21" s="110"/>
      <c r="IU21" s="110"/>
    </row>
    <row r="22" spans="1:255" s="111" customFormat="1" ht="12" customHeight="1" x14ac:dyDescent="0.25">
      <c r="A22" s="105"/>
      <c r="B22" s="106" t="s">
        <v>76</v>
      </c>
      <c r="C22" s="107" t="s">
        <v>20</v>
      </c>
      <c r="D22" s="107">
        <v>2</v>
      </c>
      <c r="E22" s="107" t="s">
        <v>82</v>
      </c>
      <c r="F22" s="108">
        <v>33000</v>
      </c>
      <c r="G22" s="109">
        <f t="shared" ref="G22:G26" si="0">D22*F22</f>
        <v>66000</v>
      </c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  <c r="HJ22" s="110"/>
      <c r="HK22" s="110"/>
      <c r="HL22" s="110"/>
      <c r="HM22" s="110"/>
      <c r="HN22" s="110"/>
      <c r="HO22" s="110"/>
      <c r="HP22" s="110"/>
      <c r="HQ22" s="110"/>
      <c r="HR22" s="110"/>
      <c r="HS22" s="110"/>
      <c r="HT22" s="110"/>
      <c r="HU22" s="110"/>
      <c r="HV22" s="110"/>
      <c r="HW22" s="110"/>
      <c r="HX22" s="110"/>
      <c r="HY22" s="110"/>
      <c r="HZ22" s="110"/>
      <c r="IA22" s="110"/>
      <c r="IB22" s="110"/>
      <c r="IC22" s="110"/>
      <c r="ID22" s="110"/>
      <c r="IE22" s="110"/>
      <c r="IF22" s="110"/>
      <c r="IG22" s="110"/>
      <c r="IH22" s="110"/>
      <c r="II22" s="110"/>
      <c r="IJ22" s="110"/>
      <c r="IK22" s="110"/>
      <c r="IL22" s="110"/>
      <c r="IM22" s="110"/>
      <c r="IN22" s="110"/>
      <c r="IO22" s="110"/>
      <c r="IP22" s="110"/>
      <c r="IQ22" s="110"/>
      <c r="IR22" s="110"/>
      <c r="IS22" s="110"/>
      <c r="IT22" s="110"/>
      <c r="IU22" s="110"/>
    </row>
    <row r="23" spans="1:255" s="111" customFormat="1" ht="12" customHeight="1" x14ac:dyDescent="0.25">
      <c r="A23" s="105"/>
      <c r="B23" s="106" t="s">
        <v>77</v>
      </c>
      <c r="C23" s="107" t="s">
        <v>20</v>
      </c>
      <c r="D23" s="107">
        <v>5</v>
      </c>
      <c r="E23" s="107" t="s">
        <v>83</v>
      </c>
      <c r="F23" s="108">
        <v>33000</v>
      </c>
      <c r="G23" s="109">
        <f t="shared" si="0"/>
        <v>165000</v>
      </c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  <c r="HJ23" s="110"/>
      <c r="HK23" s="110"/>
      <c r="HL23" s="110"/>
      <c r="HM23" s="110"/>
      <c r="HN23" s="110"/>
      <c r="HO23" s="110"/>
      <c r="HP23" s="110"/>
      <c r="HQ23" s="110"/>
      <c r="HR23" s="110"/>
      <c r="HS23" s="110"/>
      <c r="HT23" s="110"/>
      <c r="HU23" s="110"/>
      <c r="HV23" s="110"/>
      <c r="HW23" s="110"/>
      <c r="HX23" s="110"/>
      <c r="HY23" s="110"/>
      <c r="HZ23" s="110"/>
      <c r="IA23" s="110"/>
      <c r="IB23" s="110"/>
      <c r="IC23" s="110"/>
      <c r="ID23" s="110"/>
      <c r="IE23" s="110"/>
      <c r="IF23" s="110"/>
      <c r="IG23" s="110"/>
      <c r="IH23" s="110"/>
      <c r="II23" s="110"/>
      <c r="IJ23" s="110"/>
      <c r="IK23" s="110"/>
      <c r="IL23" s="110"/>
      <c r="IM23" s="110"/>
      <c r="IN23" s="110"/>
      <c r="IO23" s="110"/>
      <c r="IP23" s="110"/>
      <c r="IQ23" s="110"/>
      <c r="IR23" s="110"/>
      <c r="IS23" s="110"/>
      <c r="IT23" s="110"/>
      <c r="IU23" s="110"/>
    </row>
    <row r="24" spans="1:255" s="111" customFormat="1" ht="12" customHeight="1" x14ac:dyDescent="0.25">
      <c r="A24" s="105"/>
      <c r="B24" s="106" t="s">
        <v>78</v>
      </c>
      <c r="C24" s="107" t="s">
        <v>20</v>
      </c>
      <c r="D24" s="107">
        <v>16</v>
      </c>
      <c r="E24" s="107" t="s">
        <v>84</v>
      </c>
      <c r="F24" s="108">
        <v>33000</v>
      </c>
      <c r="G24" s="109">
        <f t="shared" si="0"/>
        <v>528000</v>
      </c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  <c r="HJ24" s="110"/>
      <c r="HK24" s="110"/>
      <c r="HL24" s="110"/>
      <c r="HM24" s="110"/>
      <c r="HN24" s="110"/>
      <c r="HO24" s="110"/>
      <c r="HP24" s="110"/>
      <c r="HQ24" s="110"/>
      <c r="HR24" s="110"/>
      <c r="HS24" s="110"/>
      <c r="HT24" s="110"/>
      <c r="HU24" s="110"/>
      <c r="HV24" s="110"/>
      <c r="HW24" s="110"/>
      <c r="HX24" s="110"/>
      <c r="HY24" s="110"/>
      <c r="HZ24" s="110"/>
      <c r="IA24" s="110"/>
      <c r="IB24" s="110"/>
      <c r="IC24" s="110"/>
      <c r="ID24" s="110"/>
      <c r="IE24" s="110"/>
      <c r="IF24" s="110"/>
      <c r="IG24" s="110"/>
      <c r="IH24" s="110"/>
      <c r="II24" s="110"/>
      <c r="IJ24" s="110"/>
      <c r="IK24" s="110"/>
      <c r="IL24" s="110"/>
      <c r="IM24" s="110"/>
      <c r="IN24" s="110"/>
      <c r="IO24" s="110"/>
      <c r="IP24" s="110"/>
      <c r="IQ24" s="110"/>
      <c r="IR24" s="110"/>
      <c r="IS24" s="110"/>
      <c r="IT24" s="110"/>
      <c r="IU24" s="110"/>
    </row>
    <row r="25" spans="1:255" s="111" customFormat="1" ht="12" customHeight="1" x14ac:dyDescent="0.25">
      <c r="A25" s="105"/>
      <c r="B25" s="106" t="s">
        <v>79</v>
      </c>
      <c r="C25" s="107" t="s">
        <v>20</v>
      </c>
      <c r="D25" s="107">
        <v>40</v>
      </c>
      <c r="E25" s="107" t="s">
        <v>85</v>
      </c>
      <c r="F25" s="108">
        <v>33000</v>
      </c>
      <c r="G25" s="109">
        <f t="shared" si="0"/>
        <v>1320000</v>
      </c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  <c r="HJ25" s="110"/>
      <c r="HK25" s="110"/>
      <c r="HL25" s="110"/>
      <c r="HM25" s="110"/>
      <c r="HN25" s="110"/>
      <c r="HO25" s="110"/>
      <c r="HP25" s="110"/>
      <c r="HQ25" s="110"/>
      <c r="HR25" s="110"/>
      <c r="HS25" s="110"/>
      <c r="HT25" s="110"/>
      <c r="HU25" s="110"/>
      <c r="HV25" s="110"/>
      <c r="HW25" s="110"/>
      <c r="HX25" s="110"/>
      <c r="HY25" s="110"/>
      <c r="HZ25" s="110"/>
      <c r="IA25" s="110"/>
      <c r="IB25" s="110"/>
      <c r="IC25" s="110"/>
      <c r="ID25" s="110"/>
      <c r="IE25" s="110"/>
      <c r="IF25" s="110"/>
      <c r="IG25" s="110"/>
      <c r="IH25" s="110"/>
      <c r="II25" s="110"/>
      <c r="IJ25" s="110"/>
      <c r="IK25" s="110"/>
      <c r="IL25" s="110"/>
      <c r="IM25" s="110"/>
      <c r="IN25" s="110"/>
      <c r="IO25" s="110"/>
      <c r="IP25" s="110"/>
      <c r="IQ25" s="110"/>
      <c r="IR25" s="110"/>
      <c r="IS25" s="110"/>
      <c r="IT25" s="110"/>
      <c r="IU25" s="110"/>
    </row>
    <row r="26" spans="1:255" s="111" customFormat="1" ht="12" customHeight="1" x14ac:dyDescent="0.25">
      <c r="A26" s="105"/>
      <c r="B26" s="106" t="s">
        <v>80</v>
      </c>
      <c r="C26" s="107" t="s">
        <v>20</v>
      </c>
      <c r="D26" s="107">
        <v>5</v>
      </c>
      <c r="E26" s="107" t="s">
        <v>83</v>
      </c>
      <c r="F26" s="108">
        <v>33000</v>
      </c>
      <c r="G26" s="109">
        <f t="shared" si="0"/>
        <v>165000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  <c r="HJ26" s="110"/>
      <c r="HK26" s="110"/>
      <c r="HL26" s="110"/>
      <c r="HM26" s="110"/>
      <c r="HN26" s="110"/>
      <c r="HO26" s="110"/>
      <c r="HP26" s="110"/>
      <c r="HQ26" s="110"/>
      <c r="HR26" s="110"/>
      <c r="HS26" s="110"/>
      <c r="HT26" s="110"/>
      <c r="HU26" s="110"/>
      <c r="HV26" s="110"/>
      <c r="HW26" s="110"/>
      <c r="HX26" s="110"/>
      <c r="HY26" s="110"/>
      <c r="HZ26" s="110"/>
      <c r="IA26" s="110"/>
      <c r="IB26" s="110"/>
      <c r="IC26" s="110"/>
      <c r="ID26" s="110"/>
      <c r="IE26" s="110"/>
      <c r="IF26" s="110"/>
      <c r="IG26" s="110"/>
      <c r="IH26" s="110"/>
      <c r="II26" s="110"/>
      <c r="IJ26" s="110"/>
      <c r="IK26" s="110"/>
      <c r="IL26" s="110"/>
      <c r="IM26" s="110"/>
      <c r="IN26" s="110"/>
      <c r="IO26" s="110"/>
      <c r="IP26" s="110"/>
      <c r="IQ26" s="110"/>
      <c r="IR26" s="110"/>
      <c r="IS26" s="110"/>
      <c r="IT26" s="110"/>
      <c r="IU26" s="110"/>
    </row>
    <row r="27" spans="1:255" ht="11.25" customHeight="1" x14ac:dyDescent="0.25">
      <c r="A27" s="1"/>
      <c r="B27" s="112" t="s">
        <v>21</v>
      </c>
      <c r="C27" s="113"/>
      <c r="D27" s="113"/>
      <c r="E27" s="113"/>
      <c r="F27" s="114"/>
      <c r="G27" s="115">
        <f>SUM(G21:G26)</f>
        <v>3234000</v>
      </c>
    </row>
    <row r="28" spans="1:255" ht="15.75" customHeight="1" x14ac:dyDescent="0.25">
      <c r="A28" s="97"/>
      <c r="B28" s="116"/>
      <c r="C28" s="14"/>
      <c r="D28" s="14"/>
      <c r="E28" s="14"/>
      <c r="F28" s="15"/>
      <c r="G28" s="15"/>
      <c r="K28" s="58"/>
    </row>
    <row r="29" spans="1:255" ht="12" customHeight="1" x14ac:dyDescent="0.25">
      <c r="A29" s="97"/>
      <c r="B29" s="98" t="s">
        <v>22</v>
      </c>
      <c r="C29" s="99"/>
      <c r="D29" s="100"/>
      <c r="E29" s="100"/>
      <c r="F29" s="101"/>
      <c r="G29" s="102"/>
    </row>
    <row r="30" spans="1:255" ht="24" customHeight="1" x14ac:dyDescent="0.25">
      <c r="A30" s="97"/>
      <c r="B30" s="103" t="s">
        <v>14</v>
      </c>
      <c r="C30" s="104" t="s">
        <v>15</v>
      </c>
      <c r="D30" s="104" t="s">
        <v>16</v>
      </c>
      <c r="E30" s="103" t="s">
        <v>59</v>
      </c>
      <c r="F30" s="104" t="s">
        <v>18</v>
      </c>
      <c r="G30" s="103" t="s">
        <v>19</v>
      </c>
    </row>
    <row r="31" spans="1:255" s="87" customFormat="1" ht="12" customHeight="1" x14ac:dyDescent="0.25">
      <c r="A31" s="79"/>
      <c r="B31" s="117"/>
      <c r="C31" s="118" t="s">
        <v>59</v>
      </c>
      <c r="D31" s="118" t="s">
        <v>59</v>
      </c>
      <c r="E31" s="118" t="s">
        <v>59</v>
      </c>
      <c r="F31" s="119" t="s">
        <v>59</v>
      </c>
      <c r="G31" s="120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86"/>
      <c r="FL31" s="86"/>
      <c r="FM31" s="86"/>
      <c r="FN31" s="86"/>
      <c r="FO31" s="86"/>
      <c r="FP31" s="86"/>
      <c r="FQ31" s="86"/>
      <c r="FR31" s="86"/>
      <c r="FS31" s="86"/>
      <c r="FT31" s="86"/>
      <c r="FU31" s="86"/>
      <c r="FV31" s="86"/>
      <c r="FW31" s="86"/>
      <c r="FX31" s="86"/>
      <c r="FY31" s="86"/>
      <c r="FZ31" s="86"/>
      <c r="GA31" s="86"/>
      <c r="GB31" s="86"/>
      <c r="GC31" s="86"/>
      <c r="GD31" s="86"/>
      <c r="GE31" s="86"/>
      <c r="GF31" s="86"/>
      <c r="GG31" s="86"/>
      <c r="GH31" s="86"/>
      <c r="GI31" s="86"/>
      <c r="GJ31" s="86"/>
      <c r="GK31" s="86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</row>
    <row r="32" spans="1:255" ht="11.25" customHeight="1" x14ac:dyDescent="0.25">
      <c r="A32" s="1"/>
      <c r="B32" s="112" t="s">
        <v>23</v>
      </c>
      <c r="C32" s="113"/>
      <c r="D32" s="113"/>
      <c r="E32" s="113"/>
      <c r="F32" s="114"/>
      <c r="G32" s="115"/>
    </row>
    <row r="33" spans="1:255" ht="15.75" customHeight="1" x14ac:dyDescent="0.25">
      <c r="A33" s="97"/>
      <c r="B33" s="13"/>
      <c r="C33" s="14"/>
      <c r="D33" s="14"/>
      <c r="E33" s="14"/>
      <c r="F33" s="15"/>
      <c r="G33" s="15"/>
      <c r="K33" s="58"/>
    </row>
    <row r="34" spans="1:255" ht="12" customHeight="1" x14ac:dyDescent="0.25">
      <c r="A34" s="97"/>
      <c r="B34" s="98" t="s">
        <v>24</v>
      </c>
      <c r="C34" s="99"/>
      <c r="D34" s="100"/>
      <c r="E34" s="100"/>
      <c r="F34" s="101"/>
      <c r="G34" s="102"/>
    </row>
    <row r="35" spans="1:255" ht="24" customHeight="1" x14ac:dyDescent="0.25">
      <c r="A35" s="97"/>
      <c r="B35" s="103" t="s">
        <v>14</v>
      </c>
      <c r="C35" s="104" t="s">
        <v>15</v>
      </c>
      <c r="D35" s="104" t="s">
        <v>16</v>
      </c>
      <c r="E35" s="103" t="s">
        <v>17</v>
      </c>
      <c r="F35" s="104" t="s">
        <v>18</v>
      </c>
      <c r="G35" s="103" t="s">
        <v>19</v>
      </c>
    </row>
    <row r="36" spans="1:255" s="111" customFormat="1" ht="12" customHeight="1" x14ac:dyDescent="0.25">
      <c r="A36" s="105"/>
      <c r="B36" s="106" t="s">
        <v>86</v>
      </c>
      <c r="C36" s="107" t="s">
        <v>25</v>
      </c>
      <c r="D36" s="107">
        <v>11</v>
      </c>
      <c r="E36" s="107" t="s">
        <v>92</v>
      </c>
      <c r="F36" s="108">
        <v>90000</v>
      </c>
      <c r="G36" s="109">
        <f>D36*F36</f>
        <v>990000</v>
      </c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  <c r="HJ36" s="110"/>
      <c r="HK36" s="110"/>
      <c r="HL36" s="110"/>
      <c r="HM36" s="110"/>
      <c r="HN36" s="110"/>
      <c r="HO36" s="110"/>
      <c r="HP36" s="110"/>
      <c r="HQ36" s="110"/>
      <c r="HR36" s="110"/>
      <c r="HS36" s="110"/>
      <c r="HT36" s="110"/>
      <c r="HU36" s="110"/>
      <c r="HV36" s="110"/>
      <c r="HW36" s="110"/>
      <c r="HX36" s="110"/>
      <c r="HY36" s="110"/>
      <c r="HZ36" s="110"/>
      <c r="IA36" s="110"/>
      <c r="IB36" s="110"/>
      <c r="IC36" s="110"/>
      <c r="ID36" s="110"/>
      <c r="IE36" s="110"/>
      <c r="IF36" s="110"/>
      <c r="IG36" s="110"/>
      <c r="IH36" s="110"/>
      <c r="II36" s="110"/>
      <c r="IJ36" s="110"/>
      <c r="IK36" s="110"/>
      <c r="IL36" s="110"/>
      <c r="IM36" s="110"/>
      <c r="IN36" s="110"/>
      <c r="IO36" s="110"/>
      <c r="IP36" s="110"/>
      <c r="IQ36" s="110"/>
      <c r="IR36" s="110"/>
      <c r="IS36" s="110"/>
      <c r="IT36" s="110"/>
      <c r="IU36" s="110"/>
    </row>
    <row r="37" spans="1:255" s="111" customFormat="1" ht="12" customHeight="1" x14ac:dyDescent="0.25">
      <c r="A37" s="105"/>
      <c r="B37" s="106" t="s">
        <v>87</v>
      </c>
      <c r="C37" s="107" t="s">
        <v>25</v>
      </c>
      <c r="D37" s="107">
        <v>1</v>
      </c>
      <c r="E37" s="107" t="s">
        <v>93</v>
      </c>
      <c r="F37" s="108">
        <v>90000</v>
      </c>
      <c r="G37" s="109">
        <f t="shared" ref="G37:G42" si="1">D37*F37</f>
        <v>90000</v>
      </c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  <c r="HJ37" s="110"/>
      <c r="HK37" s="110"/>
      <c r="HL37" s="110"/>
      <c r="HM37" s="110"/>
      <c r="HN37" s="110"/>
      <c r="HO37" s="110"/>
      <c r="HP37" s="110"/>
      <c r="HQ37" s="110"/>
      <c r="HR37" s="110"/>
      <c r="HS37" s="110"/>
      <c r="HT37" s="110"/>
      <c r="HU37" s="110"/>
      <c r="HV37" s="110"/>
      <c r="HW37" s="110"/>
      <c r="HX37" s="110"/>
      <c r="HY37" s="110"/>
      <c r="HZ37" s="110"/>
      <c r="IA37" s="110"/>
      <c r="IB37" s="110"/>
      <c r="IC37" s="110"/>
      <c r="ID37" s="110"/>
      <c r="IE37" s="110"/>
      <c r="IF37" s="110"/>
      <c r="IG37" s="110"/>
      <c r="IH37" s="110"/>
      <c r="II37" s="110"/>
      <c r="IJ37" s="110"/>
      <c r="IK37" s="110"/>
      <c r="IL37" s="110"/>
      <c r="IM37" s="110"/>
      <c r="IN37" s="110"/>
      <c r="IO37" s="110"/>
      <c r="IP37" s="110"/>
      <c r="IQ37" s="110"/>
      <c r="IR37" s="110"/>
      <c r="IS37" s="110"/>
      <c r="IT37" s="110"/>
      <c r="IU37" s="110"/>
    </row>
    <row r="38" spans="1:255" s="111" customFormat="1" ht="12" customHeight="1" x14ac:dyDescent="0.25">
      <c r="A38" s="105"/>
      <c r="B38" s="106" t="s">
        <v>77</v>
      </c>
      <c r="C38" s="107" t="s">
        <v>25</v>
      </c>
      <c r="D38" s="107">
        <v>4</v>
      </c>
      <c r="E38" s="107" t="s">
        <v>94</v>
      </c>
      <c r="F38" s="108">
        <v>90000</v>
      </c>
      <c r="G38" s="109">
        <f t="shared" si="1"/>
        <v>360000</v>
      </c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  <c r="HH38" s="110"/>
      <c r="HI38" s="110"/>
      <c r="HJ38" s="110"/>
      <c r="HK38" s="110"/>
      <c r="HL38" s="110"/>
      <c r="HM38" s="110"/>
      <c r="HN38" s="110"/>
      <c r="HO38" s="110"/>
      <c r="HP38" s="110"/>
      <c r="HQ38" s="110"/>
      <c r="HR38" s="110"/>
      <c r="HS38" s="110"/>
      <c r="HT38" s="110"/>
      <c r="HU38" s="110"/>
      <c r="HV38" s="110"/>
      <c r="HW38" s="110"/>
      <c r="HX38" s="110"/>
      <c r="HY38" s="110"/>
      <c r="HZ38" s="110"/>
      <c r="IA38" s="110"/>
      <c r="IB38" s="110"/>
      <c r="IC38" s="110"/>
      <c r="ID38" s="110"/>
      <c r="IE38" s="110"/>
      <c r="IF38" s="110"/>
      <c r="IG38" s="110"/>
      <c r="IH38" s="110"/>
      <c r="II38" s="110"/>
      <c r="IJ38" s="110"/>
      <c r="IK38" s="110"/>
      <c r="IL38" s="110"/>
      <c r="IM38" s="110"/>
      <c r="IN38" s="110"/>
      <c r="IO38" s="110"/>
      <c r="IP38" s="110"/>
      <c r="IQ38" s="110"/>
      <c r="IR38" s="110"/>
      <c r="IS38" s="110"/>
      <c r="IT38" s="110"/>
      <c r="IU38" s="110"/>
    </row>
    <row r="39" spans="1:255" s="111" customFormat="1" ht="12" customHeight="1" x14ac:dyDescent="0.25">
      <c r="A39" s="105"/>
      <c r="B39" s="106" t="s">
        <v>88</v>
      </c>
      <c r="C39" s="107" t="s">
        <v>25</v>
      </c>
      <c r="D39" s="107">
        <v>3</v>
      </c>
      <c r="E39" s="107" t="s">
        <v>95</v>
      </c>
      <c r="F39" s="108">
        <v>95000</v>
      </c>
      <c r="G39" s="109">
        <f t="shared" si="1"/>
        <v>285000</v>
      </c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  <c r="DS39" s="110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0"/>
      <c r="EL39" s="110"/>
      <c r="EM39" s="110"/>
      <c r="EN39" s="110"/>
      <c r="EO39" s="110"/>
      <c r="EP39" s="110"/>
      <c r="EQ39" s="110"/>
      <c r="ER39" s="110"/>
      <c r="ES39" s="110"/>
      <c r="ET39" s="110"/>
      <c r="EU39" s="110"/>
      <c r="EV39" s="110"/>
      <c r="EW39" s="110"/>
      <c r="EX39" s="110"/>
      <c r="EY39" s="110"/>
      <c r="EZ39" s="110"/>
      <c r="FA39" s="110"/>
      <c r="FB39" s="110"/>
      <c r="FC39" s="110"/>
      <c r="FD39" s="110"/>
      <c r="FE39" s="110"/>
      <c r="FF39" s="110"/>
      <c r="FG39" s="110"/>
      <c r="FH39" s="110"/>
      <c r="FI39" s="110"/>
      <c r="FJ39" s="110"/>
      <c r="FK39" s="110"/>
      <c r="FL39" s="110"/>
      <c r="FM39" s="110"/>
      <c r="FN39" s="110"/>
      <c r="FO39" s="110"/>
      <c r="FP39" s="110"/>
      <c r="FQ39" s="110"/>
      <c r="FR39" s="110"/>
      <c r="FS39" s="110"/>
      <c r="FT39" s="110"/>
      <c r="FU39" s="110"/>
      <c r="FV39" s="110"/>
      <c r="FW39" s="110"/>
      <c r="FX39" s="110"/>
      <c r="FY39" s="110"/>
      <c r="FZ39" s="110"/>
      <c r="GA39" s="110"/>
      <c r="GB39" s="110"/>
      <c r="GC39" s="110"/>
      <c r="GD39" s="110"/>
      <c r="GE39" s="110"/>
      <c r="GF39" s="110"/>
      <c r="GG39" s="110"/>
      <c r="GH39" s="110"/>
      <c r="GI39" s="110"/>
      <c r="GJ39" s="110"/>
      <c r="GK39" s="110"/>
      <c r="GL39" s="110"/>
      <c r="GM39" s="110"/>
      <c r="GN39" s="110"/>
      <c r="GO39" s="110"/>
      <c r="GP39" s="110"/>
      <c r="GQ39" s="110"/>
      <c r="GR39" s="110"/>
      <c r="GS39" s="110"/>
      <c r="GT39" s="110"/>
      <c r="GU39" s="110"/>
      <c r="GV39" s="110"/>
      <c r="GW39" s="110"/>
      <c r="GX39" s="110"/>
      <c r="GY39" s="110"/>
      <c r="GZ39" s="110"/>
      <c r="HA39" s="110"/>
      <c r="HB39" s="110"/>
      <c r="HC39" s="110"/>
      <c r="HD39" s="110"/>
      <c r="HE39" s="110"/>
      <c r="HF39" s="110"/>
      <c r="HG39" s="110"/>
      <c r="HH39" s="110"/>
      <c r="HI39" s="110"/>
      <c r="HJ39" s="110"/>
      <c r="HK39" s="110"/>
      <c r="HL39" s="110"/>
      <c r="HM39" s="110"/>
      <c r="HN39" s="110"/>
      <c r="HO39" s="110"/>
      <c r="HP39" s="110"/>
      <c r="HQ39" s="110"/>
      <c r="HR39" s="110"/>
      <c r="HS39" s="110"/>
      <c r="HT39" s="110"/>
      <c r="HU39" s="110"/>
      <c r="HV39" s="110"/>
      <c r="HW39" s="110"/>
      <c r="HX39" s="110"/>
      <c r="HY39" s="110"/>
      <c r="HZ39" s="110"/>
      <c r="IA39" s="110"/>
      <c r="IB39" s="110"/>
      <c r="IC39" s="110"/>
      <c r="ID39" s="110"/>
      <c r="IE39" s="110"/>
      <c r="IF39" s="110"/>
      <c r="IG39" s="110"/>
      <c r="IH39" s="110"/>
      <c r="II39" s="110"/>
      <c r="IJ39" s="110"/>
      <c r="IK39" s="110"/>
      <c r="IL39" s="110"/>
      <c r="IM39" s="110"/>
      <c r="IN39" s="110"/>
      <c r="IO39" s="110"/>
      <c r="IP39" s="110"/>
      <c r="IQ39" s="110"/>
      <c r="IR39" s="110"/>
      <c r="IS39" s="110"/>
      <c r="IT39" s="110"/>
      <c r="IU39" s="110"/>
    </row>
    <row r="40" spans="1:255" s="111" customFormat="1" ht="12" customHeight="1" x14ac:dyDescent="0.25">
      <c r="A40" s="105"/>
      <c r="B40" s="106" t="s">
        <v>89</v>
      </c>
      <c r="C40" s="107" t="s">
        <v>25</v>
      </c>
      <c r="D40" s="107">
        <v>1</v>
      </c>
      <c r="E40" s="107" t="s">
        <v>96</v>
      </c>
      <c r="F40" s="108">
        <v>90000</v>
      </c>
      <c r="G40" s="109">
        <f t="shared" si="1"/>
        <v>90000</v>
      </c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  <c r="DS40" s="110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  <c r="EH40" s="110"/>
      <c r="EI40" s="110"/>
      <c r="EJ40" s="110"/>
      <c r="EK40" s="110"/>
      <c r="EL40" s="110"/>
      <c r="EM40" s="110"/>
      <c r="EN40" s="110"/>
      <c r="EO40" s="110"/>
      <c r="EP40" s="110"/>
      <c r="EQ40" s="110"/>
      <c r="ER40" s="110"/>
      <c r="ES40" s="110"/>
      <c r="ET40" s="110"/>
      <c r="EU40" s="110"/>
      <c r="EV40" s="110"/>
      <c r="EW40" s="110"/>
      <c r="EX40" s="110"/>
      <c r="EY40" s="110"/>
      <c r="EZ40" s="110"/>
      <c r="FA40" s="110"/>
      <c r="FB40" s="110"/>
      <c r="FC40" s="110"/>
      <c r="FD40" s="110"/>
      <c r="FE40" s="110"/>
      <c r="FF40" s="110"/>
      <c r="FG40" s="110"/>
      <c r="FH40" s="110"/>
      <c r="FI40" s="110"/>
      <c r="FJ40" s="110"/>
      <c r="FK40" s="110"/>
      <c r="FL40" s="110"/>
      <c r="FM40" s="110"/>
      <c r="FN40" s="110"/>
      <c r="FO40" s="110"/>
      <c r="FP40" s="110"/>
      <c r="FQ40" s="110"/>
      <c r="FR40" s="110"/>
      <c r="FS40" s="110"/>
      <c r="FT40" s="110"/>
      <c r="FU40" s="110"/>
      <c r="FV40" s="110"/>
      <c r="FW40" s="110"/>
      <c r="FX40" s="110"/>
      <c r="FY40" s="110"/>
      <c r="FZ40" s="110"/>
      <c r="GA40" s="110"/>
      <c r="GB40" s="110"/>
      <c r="GC40" s="110"/>
      <c r="GD40" s="110"/>
      <c r="GE40" s="110"/>
      <c r="GF40" s="110"/>
      <c r="GG40" s="110"/>
      <c r="GH40" s="110"/>
      <c r="GI40" s="110"/>
      <c r="GJ40" s="110"/>
      <c r="GK40" s="110"/>
      <c r="GL40" s="110"/>
      <c r="GM40" s="110"/>
      <c r="GN40" s="110"/>
      <c r="GO40" s="110"/>
      <c r="GP40" s="110"/>
      <c r="GQ40" s="110"/>
      <c r="GR40" s="110"/>
      <c r="GS40" s="110"/>
      <c r="GT40" s="110"/>
      <c r="GU40" s="110"/>
      <c r="GV40" s="110"/>
      <c r="GW40" s="110"/>
      <c r="GX40" s="110"/>
      <c r="GY40" s="110"/>
      <c r="GZ40" s="110"/>
      <c r="HA40" s="110"/>
      <c r="HB40" s="110"/>
      <c r="HC40" s="110"/>
      <c r="HD40" s="110"/>
      <c r="HE40" s="110"/>
      <c r="HF40" s="110"/>
      <c r="HG40" s="110"/>
      <c r="HH40" s="110"/>
      <c r="HI40" s="110"/>
      <c r="HJ40" s="110"/>
      <c r="HK40" s="110"/>
      <c r="HL40" s="110"/>
      <c r="HM40" s="110"/>
      <c r="HN40" s="110"/>
      <c r="HO40" s="110"/>
      <c r="HP40" s="110"/>
      <c r="HQ40" s="110"/>
      <c r="HR40" s="110"/>
      <c r="HS40" s="110"/>
      <c r="HT40" s="110"/>
      <c r="HU40" s="110"/>
      <c r="HV40" s="110"/>
      <c r="HW40" s="110"/>
      <c r="HX40" s="110"/>
      <c r="HY40" s="110"/>
      <c r="HZ40" s="110"/>
      <c r="IA40" s="110"/>
      <c r="IB40" s="110"/>
      <c r="IC40" s="110"/>
      <c r="ID40" s="110"/>
      <c r="IE40" s="110"/>
      <c r="IF40" s="110"/>
      <c r="IG40" s="110"/>
      <c r="IH40" s="110"/>
      <c r="II40" s="110"/>
      <c r="IJ40" s="110"/>
      <c r="IK40" s="110"/>
      <c r="IL40" s="110"/>
      <c r="IM40" s="110"/>
      <c r="IN40" s="110"/>
      <c r="IO40" s="110"/>
      <c r="IP40" s="110"/>
      <c r="IQ40" s="110"/>
      <c r="IR40" s="110"/>
      <c r="IS40" s="110"/>
      <c r="IT40" s="110"/>
      <c r="IU40" s="110"/>
    </row>
    <row r="41" spans="1:255" s="111" customFormat="1" ht="12" customHeight="1" x14ac:dyDescent="0.25">
      <c r="A41" s="105"/>
      <c r="B41" s="106" t="s">
        <v>90</v>
      </c>
      <c r="C41" s="107" t="s">
        <v>25</v>
      </c>
      <c r="D41" s="107">
        <v>2</v>
      </c>
      <c r="E41" s="107" t="s">
        <v>85</v>
      </c>
      <c r="F41" s="108">
        <v>95000</v>
      </c>
      <c r="G41" s="109">
        <f t="shared" ref="G41" si="2">D41*F41</f>
        <v>190000</v>
      </c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  <c r="EH41" s="110"/>
      <c r="EI41" s="110"/>
      <c r="EJ41" s="110"/>
      <c r="EK41" s="110"/>
      <c r="EL41" s="110"/>
      <c r="EM41" s="110"/>
      <c r="EN41" s="110"/>
      <c r="EO41" s="110"/>
      <c r="EP41" s="110"/>
      <c r="EQ41" s="110"/>
      <c r="ER41" s="110"/>
      <c r="ES41" s="110"/>
      <c r="ET41" s="110"/>
      <c r="EU41" s="110"/>
      <c r="EV41" s="110"/>
      <c r="EW41" s="110"/>
      <c r="EX41" s="110"/>
      <c r="EY41" s="110"/>
      <c r="EZ41" s="110"/>
      <c r="FA41" s="110"/>
      <c r="FB41" s="110"/>
      <c r="FC41" s="110"/>
      <c r="FD41" s="110"/>
      <c r="FE41" s="110"/>
      <c r="FF41" s="110"/>
      <c r="FG41" s="110"/>
      <c r="FH41" s="110"/>
      <c r="FI41" s="110"/>
      <c r="FJ41" s="110"/>
      <c r="FK41" s="110"/>
      <c r="FL41" s="110"/>
      <c r="FM41" s="110"/>
      <c r="FN41" s="110"/>
      <c r="FO41" s="110"/>
      <c r="FP41" s="110"/>
      <c r="FQ41" s="110"/>
      <c r="FR41" s="110"/>
      <c r="FS41" s="110"/>
      <c r="FT41" s="110"/>
      <c r="FU41" s="110"/>
      <c r="FV41" s="110"/>
      <c r="FW41" s="110"/>
      <c r="FX41" s="110"/>
      <c r="FY41" s="110"/>
      <c r="FZ41" s="110"/>
      <c r="GA41" s="110"/>
      <c r="GB41" s="110"/>
      <c r="GC41" s="110"/>
      <c r="GD41" s="110"/>
      <c r="GE41" s="110"/>
      <c r="GF41" s="110"/>
      <c r="GG41" s="110"/>
      <c r="GH41" s="110"/>
      <c r="GI41" s="110"/>
      <c r="GJ41" s="110"/>
      <c r="GK41" s="110"/>
      <c r="GL41" s="110"/>
      <c r="GM41" s="110"/>
      <c r="GN41" s="110"/>
      <c r="GO41" s="110"/>
      <c r="GP41" s="110"/>
      <c r="GQ41" s="110"/>
      <c r="GR41" s="110"/>
      <c r="GS41" s="110"/>
      <c r="GT41" s="110"/>
      <c r="GU41" s="110"/>
      <c r="GV41" s="110"/>
      <c r="GW41" s="110"/>
      <c r="GX41" s="110"/>
      <c r="GY41" s="110"/>
      <c r="GZ41" s="110"/>
      <c r="HA41" s="110"/>
      <c r="HB41" s="110"/>
      <c r="HC41" s="110"/>
      <c r="HD41" s="110"/>
      <c r="HE41" s="110"/>
      <c r="HF41" s="110"/>
      <c r="HG41" s="110"/>
      <c r="HH41" s="110"/>
      <c r="HI41" s="110"/>
      <c r="HJ41" s="110"/>
      <c r="HK41" s="110"/>
      <c r="HL41" s="110"/>
      <c r="HM41" s="110"/>
      <c r="HN41" s="110"/>
      <c r="HO41" s="110"/>
      <c r="HP41" s="110"/>
      <c r="HQ41" s="110"/>
      <c r="HR41" s="110"/>
      <c r="HS41" s="110"/>
      <c r="HT41" s="110"/>
      <c r="HU41" s="110"/>
      <c r="HV41" s="110"/>
      <c r="HW41" s="110"/>
      <c r="HX41" s="110"/>
      <c r="HY41" s="110"/>
      <c r="HZ41" s="110"/>
      <c r="IA41" s="110"/>
      <c r="IB41" s="110"/>
      <c r="IC41" s="110"/>
      <c r="ID41" s="110"/>
      <c r="IE41" s="110"/>
      <c r="IF41" s="110"/>
      <c r="IG41" s="110"/>
      <c r="IH41" s="110"/>
      <c r="II41" s="110"/>
      <c r="IJ41" s="110"/>
      <c r="IK41" s="110"/>
      <c r="IL41" s="110"/>
      <c r="IM41" s="110"/>
      <c r="IN41" s="110"/>
      <c r="IO41" s="110"/>
      <c r="IP41" s="110"/>
      <c r="IQ41" s="110"/>
      <c r="IR41" s="110"/>
      <c r="IS41" s="110"/>
      <c r="IT41" s="110"/>
      <c r="IU41" s="110"/>
    </row>
    <row r="42" spans="1:255" s="111" customFormat="1" ht="12" customHeight="1" x14ac:dyDescent="0.25">
      <c r="A42" s="105"/>
      <c r="B42" s="106" t="s">
        <v>91</v>
      </c>
      <c r="C42" s="107" t="s">
        <v>25</v>
      </c>
      <c r="D42" s="107">
        <v>2</v>
      </c>
      <c r="E42" s="107" t="s">
        <v>85</v>
      </c>
      <c r="F42" s="108">
        <v>230000</v>
      </c>
      <c r="G42" s="109">
        <f t="shared" si="1"/>
        <v>460000</v>
      </c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10"/>
      <c r="EI42" s="110"/>
      <c r="EJ42" s="110"/>
      <c r="EK42" s="110"/>
      <c r="EL42" s="110"/>
      <c r="EM42" s="110"/>
      <c r="EN42" s="110"/>
      <c r="EO42" s="110"/>
      <c r="EP42" s="110"/>
      <c r="EQ42" s="110"/>
      <c r="ER42" s="110"/>
      <c r="ES42" s="110"/>
      <c r="ET42" s="110"/>
      <c r="EU42" s="110"/>
      <c r="EV42" s="110"/>
      <c r="EW42" s="110"/>
      <c r="EX42" s="110"/>
      <c r="EY42" s="110"/>
      <c r="EZ42" s="110"/>
      <c r="FA42" s="110"/>
      <c r="FB42" s="110"/>
      <c r="FC42" s="110"/>
      <c r="FD42" s="110"/>
      <c r="FE42" s="110"/>
      <c r="FF42" s="110"/>
      <c r="FG42" s="110"/>
      <c r="FH42" s="110"/>
      <c r="FI42" s="110"/>
      <c r="FJ42" s="110"/>
      <c r="FK42" s="110"/>
      <c r="FL42" s="110"/>
      <c r="FM42" s="110"/>
      <c r="FN42" s="110"/>
      <c r="FO42" s="110"/>
      <c r="FP42" s="110"/>
      <c r="FQ42" s="110"/>
      <c r="FR42" s="110"/>
      <c r="FS42" s="110"/>
      <c r="FT42" s="110"/>
      <c r="FU42" s="110"/>
      <c r="FV42" s="110"/>
      <c r="FW42" s="110"/>
      <c r="FX42" s="110"/>
      <c r="FY42" s="110"/>
      <c r="FZ42" s="110"/>
      <c r="GA42" s="110"/>
      <c r="GB42" s="110"/>
      <c r="GC42" s="110"/>
      <c r="GD42" s="110"/>
      <c r="GE42" s="110"/>
      <c r="GF42" s="110"/>
      <c r="GG42" s="110"/>
      <c r="GH42" s="110"/>
      <c r="GI42" s="110"/>
      <c r="GJ42" s="110"/>
      <c r="GK42" s="110"/>
      <c r="GL42" s="110"/>
      <c r="GM42" s="110"/>
      <c r="GN42" s="110"/>
      <c r="GO42" s="110"/>
      <c r="GP42" s="110"/>
      <c r="GQ42" s="110"/>
      <c r="GR42" s="110"/>
      <c r="GS42" s="110"/>
      <c r="GT42" s="110"/>
      <c r="GU42" s="110"/>
      <c r="GV42" s="110"/>
      <c r="GW42" s="110"/>
      <c r="GX42" s="110"/>
      <c r="GY42" s="110"/>
      <c r="GZ42" s="110"/>
      <c r="HA42" s="110"/>
      <c r="HB42" s="110"/>
      <c r="HC42" s="110"/>
      <c r="HD42" s="110"/>
      <c r="HE42" s="110"/>
      <c r="HF42" s="110"/>
      <c r="HG42" s="110"/>
      <c r="HH42" s="110"/>
      <c r="HI42" s="110"/>
      <c r="HJ42" s="110"/>
      <c r="HK42" s="110"/>
      <c r="HL42" s="110"/>
      <c r="HM42" s="110"/>
      <c r="HN42" s="110"/>
      <c r="HO42" s="110"/>
      <c r="HP42" s="110"/>
      <c r="HQ42" s="110"/>
      <c r="HR42" s="110"/>
      <c r="HS42" s="110"/>
      <c r="HT42" s="110"/>
      <c r="HU42" s="110"/>
      <c r="HV42" s="110"/>
      <c r="HW42" s="110"/>
      <c r="HX42" s="110"/>
      <c r="HY42" s="110"/>
      <c r="HZ42" s="110"/>
      <c r="IA42" s="110"/>
      <c r="IB42" s="110"/>
      <c r="IC42" s="110"/>
      <c r="ID42" s="110"/>
      <c r="IE42" s="110"/>
      <c r="IF42" s="110"/>
      <c r="IG42" s="110"/>
      <c r="IH42" s="110"/>
      <c r="II42" s="110"/>
      <c r="IJ42" s="110"/>
      <c r="IK42" s="110"/>
      <c r="IL42" s="110"/>
      <c r="IM42" s="110"/>
      <c r="IN42" s="110"/>
      <c r="IO42" s="110"/>
      <c r="IP42" s="110"/>
      <c r="IQ42" s="110"/>
      <c r="IR42" s="110"/>
      <c r="IS42" s="110"/>
      <c r="IT42" s="110"/>
      <c r="IU42" s="110"/>
    </row>
    <row r="43" spans="1:255" ht="11.25" customHeight="1" x14ac:dyDescent="0.25">
      <c r="A43" s="1"/>
      <c r="B43" s="112" t="s">
        <v>26</v>
      </c>
      <c r="C43" s="113"/>
      <c r="D43" s="113"/>
      <c r="E43" s="113"/>
      <c r="F43" s="114"/>
      <c r="G43" s="115">
        <f>SUM(G36:G42)</f>
        <v>2465000</v>
      </c>
    </row>
    <row r="44" spans="1:255" ht="15.75" customHeight="1" x14ac:dyDescent="0.25">
      <c r="A44" s="97"/>
      <c r="B44" s="13"/>
      <c r="C44" s="14"/>
      <c r="D44" s="14"/>
      <c r="E44" s="14"/>
      <c r="F44" s="15"/>
      <c r="G44" s="15"/>
      <c r="K44" s="58"/>
    </row>
    <row r="45" spans="1:255" ht="12" customHeight="1" x14ac:dyDescent="0.25">
      <c r="A45" s="97"/>
      <c r="B45" s="98" t="s">
        <v>27</v>
      </c>
      <c r="C45" s="99"/>
      <c r="D45" s="100"/>
      <c r="E45" s="100"/>
      <c r="F45" s="101"/>
      <c r="G45" s="102"/>
    </row>
    <row r="46" spans="1:255" ht="24" customHeight="1" x14ac:dyDescent="0.25">
      <c r="A46" s="97"/>
      <c r="B46" s="103" t="s">
        <v>28</v>
      </c>
      <c r="C46" s="104" t="s">
        <v>29</v>
      </c>
      <c r="D46" s="104" t="s">
        <v>30</v>
      </c>
      <c r="E46" s="103" t="s">
        <v>17</v>
      </c>
      <c r="F46" s="104" t="s">
        <v>18</v>
      </c>
      <c r="G46" s="103" t="s">
        <v>19</v>
      </c>
    </row>
    <row r="47" spans="1:255" s="111" customFormat="1" ht="12" customHeight="1" x14ac:dyDescent="0.25">
      <c r="A47" s="105"/>
      <c r="B47" s="106" t="s">
        <v>111</v>
      </c>
      <c r="C47" s="107" t="s">
        <v>69</v>
      </c>
      <c r="D47" s="107">
        <v>24</v>
      </c>
      <c r="E47" s="107" t="s">
        <v>62</v>
      </c>
      <c r="F47" s="108">
        <v>6069</v>
      </c>
      <c r="G47" s="109">
        <f>D47*F47</f>
        <v>145656</v>
      </c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  <c r="DP47" s="110"/>
      <c r="DQ47" s="110"/>
      <c r="DR47" s="110"/>
      <c r="DS47" s="110"/>
      <c r="DT47" s="110"/>
      <c r="DU47" s="110"/>
      <c r="DV47" s="110"/>
      <c r="DW47" s="110"/>
      <c r="DX47" s="110"/>
      <c r="DY47" s="110"/>
      <c r="DZ47" s="110"/>
      <c r="EA47" s="110"/>
      <c r="EB47" s="110"/>
      <c r="EC47" s="110"/>
      <c r="ED47" s="110"/>
      <c r="EE47" s="110"/>
      <c r="EF47" s="110"/>
      <c r="EG47" s="110"/>
      <c r="EH47" s="110"/>
      <c r="EI47" s="110"/>
      <c r="EJ47" s="110"/>
      <c r="EK47" s="110"/>
      <c r="EL47" s="110"/>
      <c r="EM47" s="110"/>
      <c r="EN47" s="110"/>
      <c r="EO47" s="110"/>
      <c r="EP47" s="110"/>
      <c r="EQ47" s="110"/>
      <c r="ER47" s="110"/>
      <c r="ES47" s="110"/>
      <c r="ET47" s="110"/>
      <c r="EU47" s="110"/>
      <c r="EV47" s="110"/>
      <c r="EW47" s="110"/>
      <c r="EX47" s="110"/>
      <c r="EY47" s="110"/>
      <c r="EZ47" s="110"/>
      <c r="FA47" s="110"/>
      <c r="FB47" s="110"/>
      <c r="FC47" s="110"/>
      <c r="FD47" s="110"/>
      <c r="FE47" s="110"/>
      <c r="FF47" s="110"/>
      <c r="FG47" s="110"/>
      <c r="FH47" s="110"/>
      <c r="FI47" s="110"/>
      <c r="FJ47" s="110"/>
      <c r="FK47" s="110"/>
      <c r="FL47" s="110"/>
      <c r="FM47" s="110"/>
      <c r="FN47" s="110"/>
      <c r="FO47" s="110"/>
      <c r="FP47" s="110"/>
      <c r="FQ47" s="110"/>
      <c r="FR47" s="110"/>
      <c r="FS47" s="110"/>
      <c r="FT47" s="110"/>
      <c r="FU47" s="110"/>
      <c r="FV47" s="110"/>
      <c r="FW47" s="110"/>
      <c r="FX47" s="110"/>
      <c r="FY47" s="110"/>
      <c r="FZ47" s="110"/>
      <c r="GA47" s="110"/>
      <c r="GB47" s="110"/>
      <c r="GC47" s="110"/>
      <c r="GD47" s="110"/>
      <c r="GE47" s="110"/>
      <c r="GF47" s="110"/>
      <c r="GG47" s="110"/>
      <c r="GH47" s="110"/>
      <c r="GI47" s="110"/>
      <c r="GJ47" s="110"/>
      <c r="GK47" s="110"/>
      <c r="GL47" s="110"/>
      <c r="GM47" s="110"/>
      <c r="GN47" s="110"/>
      <c r="GO47" s="110"/>
      <c r="GP47" s="110"/>
      <c r="GQ47" s="110"/>
      <c r="GR47" s="110"/>
      <c r="GS47" s="110"/>
      <c r="GT47" s="110"/>
      <c r="GU47" s="110"/>
      <c r="GV47" s="110"/>
      <c r="GW47" s="110"/>
      <c r="GX47" s="110"/>
      <c r="GY47" s="110"/>
      <c r="GZ47" s="110"/>
      <c r="HA47" s="110"/>
      <c r="HB47" s="110"/>
      <c r="HC47" s="110"/>
      <c r="HD47" s="110"/>
      <c r="HE47" s="110"/>
      <c r="HF47" s="110"/>
      <c r="HG47" s="110"/>
      <c r="HH47" s="110"/>
      <c r="HI47" s="110"/>
      <c r="HJ47" s="110"/>
      <c r="HK47" s="110"/>
      <c r="HL47" s="110"/>
      <c r="HM47" s="110"/>
      <c r="HN47" s="110"/>
      <c r="HO47" s="110"/>
      <c r="HP47" s="110"/>
      <c r="HQ47" s="110"/>
      <c r="HR47" s="110"/>
      <c r="HS47" s="110"/>
      <c r="HT47" s="110"/>
      <c r="HU47" s="110"/>
      <c r="HV47" s="110"/>
      <c r="HW47" s="110"/>
      <c r="HX47" s="110"/>
      <c r="HY47" s="110"/>
      <c r="HZ47" s="110"/>
      <c r="IA47" s="110"/>
      <c r="IB47" s="110"/>
      <c r="IC47" s="110"/>
      <c r="ID47" s="110"/>
      <c r="IE47" s="110"/>
      <c r="IF47" s="110"/>
      <c r="IG47" s="110"/>
      <c r="IH47" s="110"/>
      <c r="II47" s="110"/>
      <c r="IJ47" s="110"/>
      <c r="IK47" s="110"/>
      <c r="IL47" s="110"/>
      <c r="IM47" s="110"/>
      <c r="IN47" s="110"/>
      <c r="IO47" s="110"/>
      <c r="IP47" s="110"/>
      <c r="IQ47" s="110"/>
      <c r="IR47" s="110"/>
      <c r="IS47" s="110"/>
      <c r="IT47" s="110"/>
      <c r="IU47" s="110"/>
    </row>
    <row r="48" spans="1:255" s="111" customFormat="1" ht="12" customHeight="1" x14ac:dyDescent="0.25">
      <c r="A48" s="105"/>
      <c r="B48" s="106" t="s">
        <v>112</v>
      </c>
      <c r="C48" s="107" t="s">
        <v>69</v>
      </c>
      <c r="D48" s="107">
        <v>2.4</v>
      </c>
      <c r="E48" s="107" t="s">
        <v>102</v>
      </c>
      <c r="F48" s="108">
        <v>80920</v>
      </c>
      <c r="G48" s="109">
        <f t="shared" ref="G48:G58" si="3">D48*F48</f>
        <v>194208</v>
      </c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110"/>
      <c r="DC48" s="110"/>
      <c r="DD48" s="110"/>
      <c r="DE48" s="110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  <c r="DP48" s="110"/>
      <c r="DQ48" s="110"/>
      <c r="DR48" s="110"/>
      <c r="DS48" s="110"/>
      <c r="DT48" s="110"/>
      <c r="DU48" s="110"/>
      <c r="DV48" s="110"/>
      <c r="DW48" s="110"/>
      <c r="DX48" s="110"/>
      <c r="DY48" s="110"/>
      <c r="DZ48" s="110"/>
      <c r="EA48" s="110"/>
      <c r="EB48" s="110"/>
      <c r="EC48" s="110"/>
      <c r="ED48" s="110"/>
      <c r="EE48" s="110"/>
      <c r="EF48" s="110"/>
      <c r="EG48" s="110"/>
      <c r="EH48" s="110"/>
      <c r="EI48" s="110"/>
      <c r="EJ48" s="110"/>
      <c r="EK48" s="110"/>
      <c r="EL48" s="110"/>
      <c r="EM48" s="110"/>
      <c r="EN48" s="110"/>
      <c r="EO48" s="110"/>
      <c r="EP48" s="110"/>
      <c r="EQ48" s="110"/>
      <c r="ER48" s="110"/>
      <c r="ES48" s="110"/>
      <c r="ET48" s="110"/>
      <c r="EU48" s="110"/>
      <c r="EV48" s="110"/>
      <c r="EW48" s="110"/>
      <c r="EX48" s="110"/>
      <c r="EY48" s="110"/>
      <c r="EZ48" s="110"/>
      <c r="FA48" s="110"/>
      <c r="FB48" s="110"/>
      <c r="FC48" s="110"/>
      <c r="FD48" s="110"/>
      <c r="FE48" s="110"/>
      <c r="FF48" s="110"/>
      <c r="FG48" s="110"/>
      <c r="FH48" s="110"/>
      <c r="FI48" s="110"/>
      <c r="FJ48" s="110"/>
      <c r="FK48" s="110"/>
      <c r="FL48" s="110"/>
      <c r="FM48" s="110"/>
      <c r="FN48" s="110"/>
      <c r="FO48" s="110"/>
      <c r="FP48" s="110"/>
      <c r="FQ48" s="110"/>
      <c r="FR48" s="110"/>
      <c r="FS48" s="110"/>
      <c r="FT48" s="110"/>
      <c r="FU48" s="110"/>
      <c r="FV48" s="110"/>
      <c r="FW48" s="110"/>
      <c r="FX48" s="110"/>
      <c r="FY48" s="110"/>
      <c r="FZ48" s="110"/>
      <c r="GA48" s="110"/>
      <c r="GB48" s="110"/>
      <c r="GC48" s="110"/>
      <c r="GD48" s="110"/>
      <c r="GE48" s="110"/>
      <c r="GF48" s="110"/>
      <c r="GG48" s="110"/>
      <c r="GH48" s="110"/>
      <c r="GI48" s="110"/>
      <c r="GJ48" s="110"/>
      <c r="GK48" s="110"/>
      <c r="GL48" s="110"/>
      <c r="GM48" s="110"/>
      <c r="GN48" s="110"/>
      <c r="GO48" s="110"/>
      <c r="GP48" s="110"/>
      <c r="GQ48" s="110"/>
      <c r="GR48" s="110"/>
      <c r="GS48" s="110"/>
      <c r="GT48" s="110"/>
      <c r="GU48" s="110"/>
      <c r="GV48" s="110"/>
      <c r="GW48" s="110"/>
      <c r="GX48" s="110"/>
      <c r="GY48" s="110"/>
      <c r="GZ48" s="110"/>
      <c r="HA48" s="110"/>
      <c r="HB48" s="110"/>
      <c r="HC48" s="110"/>
      <c r="HD48" s="110"/>
      <c r="HE48" s="110"/>
      <c r="HF48" s="110"/>
      <c r="HG48" s="110"/>
      <c r="HH48" s="110"/>
      <c r="HI48" s="110"/>
      <c r="HJ48" s="110"/>
      <c r="HK48" s="110"/>
      <c r="HL48" s="110"/>
      <c r="HM48" s="110"/>
      <c r="HN48" s="110"/>
      <c r="HO48" s="110"/>
      <c r="HP48" s="110"/>
      <c r="HQ48" s="110"/>
      <c r="HR48" s="110"/>
      <c r="HS48" s="110"/>
      <c r="HT48" s="110"/>
      <c r="HU48" s="110"/>
      <c r="HV48" s="110"/>
      <c r="HW48" s="110"/>
      <c r="HX48" s="110"/>
      <c r="HY48" s="110"/>
      <c r="HZ48" s="110"/>
      <c r="IA48" s="110"/>
      <c r="IB48" s="110"/>
      <c r="IC48" s="110"/>
      <c r="ID48" s="110"/>
      <c r="IE48" s="110"/>
      <c r="IF48" s="110"/>
      <c r="IG48" s="110"/>
      <c r="IH48" s="110"/>
      <c r="II48" s="110"/>
      <c r="IJ48" s="110"/>
      <c r="IK48" s="110"/>
      <c r="IL48" s="110"/>
      <c r="IM48" s="110"/>
      <c r="IN48" s="110"/>
      <c r="IO48" s="110"/>
      <c r="IP48" s="110"/>
      <c r="IQ48" s="110"/>
      <c r="IR48" s="110"/>
      <c r="IS48" s="110"/>
      <c r="IT48" s="110"/>
      <c r="IU48" s="110"/>
    </row>
    <row r="49" spans="1:255" s="111" customFormat="1" ht="12" customHeight="1" x14ac:dyDescent="0.25">
      <c r="A49" s="105"/>
      <c r="B49" s="106" t="s">
        <v>113</v>
      </c>
      <c r="C49" s="107" t="s">
        <v>69</v>
      </c>
      <c r="D49" s="107">
        <v>2.6</v>
      </c>
      <c r="E49" s="107" t="s">
        <v>103</v>
      </c>
      <c r="F49" s="108">
        <v>18921</v>
      </c>
      <c r="G49" s="109">
        <f t="shared" si="3"/>
        <v>49194.6</v>
      </c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10"/>
      <c r="DC49" s="110"/>
      <c r="DD49" s="110"/>
      <c r="DE49" s="110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  <c r="DP49" s="110"/>
      <c r="DQ49" s="110"/>
      <c r="DR49" s="110"/>
      <c r="DS49" s="110"/>
      <c r="DT49" s="110"/>
      <c r="DU49" s="110"/>
      <c r="DV49" s="110"/>
      <c r="DW49" s="110"/>
      <c r="DX49" s="110"/>
      <c r="DY49" s="110"/>
      <c r="DZ49" s="110"/>
      <c r="EA49" s="110"/>
      <c r="EB49" s="110"/>
      <c r="EC49" s="110"/>
      <c r="ED49" s="110"/>
      <c r="EE49" s="110"/>
      <c r="EF49" s="110"/>
      <c r="EG49" s="110"/>
      <c r="EH49" s="110"/>
      <c r="EI49" s="110"/>
      <c r="EJ49" s="110"/>
      <c r="EK49" s="110"/>
      <c r="EL49" s="110"/>
      <c r="EM49" s="110"/>
      <c r="EN49" s="110"/>
      <c r="EO49" s="110"/>
      <c r="EP49" s="110"/>
      <c r="EQ49" s="110"/>
      <c r="ER49" s="110"/>
      <c r="ES49" s="110"/>
      <c r="ET49" s="110"/>
      <c r="EU49" s="110"/>
      <c r="EV49" s="110"/>
      <c r="EW49" s="110"/>
      <c r="EX49" s="110"/>
      <c r="EY49" s="110"/>
      <c r="EZ49" s="110"/>
      <c r="FA49" s="110"/>
      <c r="FB49" s="110"/>
      <c r="FC49" s="110"/>
      <c r="FD49" s="110"/>
      <c r="FE49" s="110"/>
      <c r="FF49" s="110"/>
      <c r="FG49" s="110"/>
      <c r="FH49" s="110"/>
      <c r="FI49" s="110"/>
      <c r="FJ49" s="110"/>
      <c r="FK49" s="110"/>
      <c r="FL49" s="110"/>
      <c r="FM49" s="110"/>
      <c r="FN49" s="110"/>
      <c r="FO49" s="110"/>
      <c r="FP49" s="110"/>
      <c r="FQ49" s="110"/>
      <c r="FR49" s="110"/>
      <c r="FS49" s="110"/>
      <c r="FT49" s="110"/>
      <c r="FU49" s="110"/>
      <c r="FV49" s="110"/>
      <c r="FW49" s="110"/>
      <c r="FX49" s="110"/>
      <c r="FY49" s="110"/>
      <c r="FZ49" s="110"/>
      <c r="GA49" s="110"/>
      <c r="GB49" s="110"/>
      <c r="GC49" s="110"/>
      <c r="GD49" s="110"/>
      <c r="GE49" s="110"/>
      <c r="GF49" s="110"/>
      <c r="GG49" s="110"/>
      <c r="GH49" s="110"/>
      <c r="GI49" s="110"/>
      <c r="GJ49" s="110"/>
      <c r="GK49" s="110"/>
      <c r="GL49" s="110"/>
      <c r="GM49" s="110"/>
      <c r="GN49" s="110"/>
      <c r="GO49" s="110"/>
      <c r="GP49" s="110"/>
      <c r="GQ49" s="110"/>
      <c r="GR49" s="110"/>
      <c r="GS49" s="110"/>
      <c r="GT49" s="110"/>
      <c r="GU49" s="110"/>
      <c r="GV49" s="110"/>
      <c r="GW49" s="110"/>
      <c r="GX49" s="110"/>
      <c r="GY49" s="110"/>
      <c r="GZ49" s="110"/>
      <c r="HA49" s="110"/>
      <c r="HB49" s="110"/>
      <c r="HC49" s="110"/>
      <c r="HD49" s="110"/>
      <c r="HE49" s="110"/>
      <c r="HF49" s="110"/>
      <c r="HG49" s="110"/>
      <c r="HH49" s="110"/>
      <c r="HI49" s="110"/>
      <c r="HJ49" s="110"/>
      <c r="HK49" s="110"/>
      <c r="HL49" s="110"/>
      <c r="HM49" s="110"/>
      <c r="HN49" s="110"/>
      <c r="HO49" s="110"/>
      <c r="HP49" s="110"/>
      <c r="HQ49" s="110"/>
      <c r="HR49" s="110"/>
      <c r="HS49" s="110"/>
      <c r="HT49" s="110"/>
      <c r="HU49" s="110"/>
      <c r="HV49" s="110"/>
      <c r="HW49" s="110"/>
      <c r="HX49" s="110"/>
      <c r="HY49" s="110"/>
      <c r="HZ49" s="110"/>
      <c r="IA49" s="110"/>
      <c r="IB49" s="110"/>
      <c r="IC49" s="110"/>
      <c r="ID49" s="110"/>
      <c r="IE49" s="110"/>
      <c r="IF49" s="110"/>
      <c r="IG49" s="110"/>
      <c r="IH49" s="110"/>
      <c r="II49" s="110"/>
      <c r="IJ49" s="110"/>
      <c r="IK49" s="110"/>
      <c r="IL49" s="110"/>
      <c r="IM49" s="110"/>
      <c r="IN49" s="110"/>
      <c r="IO49" s="110"/>
      <c r="IP49" s="110"/>
      <c r="IQ49" s="110"/>
      <c r="IR49" s="110"/>
      <c r="IS49" s="110"/>
      <c r="IT49" s="110"/>
      <c r="IU49" s="110"/>
    </row>
    <row r="50" spans="1:255" s="111" customFormat="1" ht="12" customHeight="1" x14ac:dyDescent="0.25">
      <c r="A50" s="105"/>
      <c r="B50" s="106" t="s">
        <v>114</v>
      </c>
      <c r="C50" s="107" t="s">
        <v>70</v>
      </c>
      <c r="D50" s="107">
        <v>1.2</v>
      </c>
      <c r="E50" s="107" t="s">
        <v>110</v>
      </c>
      <c r="F50" s="108">
        <v>25371</v>
      </c>
      <c r="G50" s="109">
        <f t="shared" si="3"/>
        <v>30445.199999999997</v>
      </c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  <c r="CV50" s="110"/>
      <c r="CW50" s="110"/>
      <c r="CX50" s="110"/>
      <c r="CY50" s="110"/>
      <c r="CZ50" s="110"/>
      <c r="DA50" s="110"/>
      <c r="DB50" s="110"/>
      <c r="DC50" s="110"/>
      <c r="DD50" s="110"/>
      <c r="DE50" s="110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  <c r="DP50" s="110"/>
      <c r="DQ50" s="110"/>
      <c r="DR50" s="110"/>
      <c r="DS50" s="110"/>
      <c r="DT50" s="110"/>
      <c r="DU50" s="110"/>
      <c r="DV50" s="110"/>
      <c r="DW50" s="110"/>
      <c r="DX50" s="110"/>
      <c r="DY50" s="110"/>
      <c r="DZ50" s="110"/>
      <c r="EA50" s="110"/>
      <c r="EB50" s="110"/>
      <c r="EC50" s="110"/>
      <c r="ED50" s="110"/>
      <c r="EE50" s="110"/>
      <c r="EF50" s="110"/>
      <c r="EG50" s="110"/>
      <c r="EH50" s="110"/>
      <c r="EI50" s="110"/>
      <c r="EJ50" s="110"/>
      <c r="EK50" s="110"/>
      <c r="EL50" s="110"/>
      <c r="EM50" s="110"/>
      <c r="EN50" s="110"/>
      <c r="EO50" s="110"/>
      <c r="EP50" s="110"/>
      <c r="EQ50" s="110"/>
      <c r="ER50" s="110"/>
      <c r="ES50" s="110"/>
      <c r="ET50" s="110"/>
      <c r="EU50" s="110"/>
      <c r="EV50" s="110"/>
      <c r="EW50" s="110"/>
      <c r="EX50" s="110"/>
      <c r="EY50" s="110"/>
      <c r="EZ50" s="110"/>
      <c r="FA50" s="110"/>
      <c r="FB50" s="110"/>
      <c r="FC50" s="110"/>
      <c r="FD50" s="110"/>
      <c r="FE50" s="110"/>
      <c r="FF50" s="110"/>
      <c r="FG50" s="110"/>
      <c r="FH50" s="110"/>
      <c r="FI50" s="110"/>
      <c r="FJ50" s="110"/>
      <c r="FK50" s="110"/>
      <c r="FL50" s="110"/>
      <c r="FM50" s="110"/>
      <c r="FN50" s="110"/>
      <c r="FO50" s="110"/>
      <c r="FP50" s="110"/>
      <c r="FQ50" s="110"/>
      <c r="FR50" s="110"/>
      <c r="FS50" s="110"/>
      <c r="FT50" s="110"/>
      <c r="FU50" s="110"/>
      <c r="FV50" s="110"/>
      <c r="FW50" s="110"/>
      <c r="FX50" s="110"/>
      <c r="FY50" s="110"/>
      <c r="FZ50" s="110"/>
      <c r="GA50" s="110"/>
      <c r="GB50" s="110"/>
      <c r="GC50" s="110"/>
      <c r="GD50" s="110"/>
      <c r="GE50" s="110"/>
      <c r="GF50" s="110"/>
      <c r="GG50" s="110"/>
      <c r="GH50" s="110"/>
      <c r="GI50" s="110"/>
      <c r="GJ50" s="110"/>
      <c r="GK50" s="110"/>
      <c r="GL50" s="110"/>
      <c r="GM50" s="110"/>
      <c r="GN50" s="110"/>
      <c r="GO50" s="110"/>
      <c r="GP50" s="110"/>
      <c r="GQ50" s="110"/>
      <c r="GR50" s="110"/>
      <c r="GS50" s="110"/>
      <c r="GT50" s="110"/>
      <c r="GU50" s="110"/>
      <c r="GV50" s="110"/>
      <c r="GW50" s="110"/>
      <c r="GX50" s="110"/>
      <c r="GY50" s="110"/>
      <c r="GZ50" s="110"/>
      <c r="HA50" s="110"/>
      <c r="HB50" s="110"/>
      <c r="HC50" s="110"/>
      <c r="HD50" s="110"/>
      <c r="HE50" s="110"/>
      <c r="HF50" s="110"/>
      <c r="HG50" s="110"/>
      <c r="HH50" s="110"/>
      <c r="HI50" s="110"/>
      <c r="HJ50" s="110"/>
      <c r="HK50" s="110"/>
      <c r="HL50" s="110"/>
      <c r="HM50" s="110"/>
      <c r="HN50" s="110"/>
      <c r="HO50" s="110"/>
      <c r="HP50" s="110"/>
      <c r="HQ50" s="110"/>
      <c r="HR50" s="110"/>
      <c r="HS50" s="110"/>
      <c r="HT50" s="110"/>
      <c r="HU50" s="110"/>
      <c r="HV50" s="110"/>
      <c r="HW50" s="110"/>
      <c r="HX50" s="110"/>
      <c r="HY50" s="110"/>
      <c r="HZ50" s="110"/>
      <c r="IA50" s="110"/>
      <c r="IB50" s="110"/>
      <c r="IC50" s="110"/>
      <c r="ID50" s="110"/>
      <c r="IE50" s="110"/>
      <c r="IF50" s="110"/>
      <c r="IG50" s="110"/>
      <c r="IH50" s="110"/>
      <c r="II50" s="110"/>
      <c r="IJ50" s="110"/>
      <c r="IK50" s="110"/>
      <c r="IL50" s="110"/>
      <c r="IM50" s="110"/>
      <c r="IN50" s="110"/>
      <c r="IO50" s="110"/>
      <c r="IP50" s="110"/>
      <c r="IQ50" s="110"/>
      <c r="IR50" s="110"/>
      <c r="IS50" s="110"/>
      <c r="IT50" s="110"/>
      <c r="IU50" s="110"/>
    </row>
    <row r="51" spans="1:255" s="111" customFormat="1" ht="12" customHeight="1" x14ac:dyDescent="0.25">
      <c r="A51" s="105"/>
      <c r="B51" s="106" t="s">
        <v>115</v>
      </c>
      <c r="C51" s="107" t="s">
        <v>70</v>
      </c>
      <c r="D51" s="107">
        <v>1</v>
      </c>
      <c r="E51" s="107" t="s">
        <v>93</v>
      </c>
      <c r="F51" s="108">
        <v>31647</v>
      </c>
      <c r="G51" s="109">
        <f>D51*F51</f>
        <v>31647</v>
      </c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0"/>
      <c r="BR51" s="110"/>
      <c r="BS51" s="110"/>
      <c r="BT51" s="110"/>
      <c r="BU51" s="110"/>
      <c r="BV51" s="110"/>
      <c r="BW51" s="110"/>
      <c r="BX51" s="110"/>
      <c r="BY51" s="110"/>
      <c r="BZ51" s="110"/>
      <c r="CA51" s="110"/>
      <c r="CB51" s="110"/>
      <c r="CC51" s="110"/>
      <c r="CD51" s="110"/>
      <c r="CE51" s="110"/>
      <c r="CF51" s="110"/>
      <c r="CG51" s="110"/>
      <c r="CH51" s="110"/>
      <c r="CI51" s="110"/>
      <c r="CJ51" s="110"/>
      <c r="CK51" s="110"/>
      <c r="CL51" s="110"/>
      <c r="CM51" s="110"/>
      <c r="CN51" s="110"/>
      <c r="CO51" s="110"/>
      <c r="CP51" s="110"/>
      <c r="CQ51" s="110"/>
      <c r="CR51" s="110"/>
      <c r="CS51" s="110"/>
      <c r="CT51" s="110"/>
      <c r="CU51" s="110"/>
      <c r="CV51" s="110"/>
      <c r="CW51" s="110"/>
      <c r="CX51" s="110"/>
      <c r="CY51" s="110"/>
      <c r="CZ51" s="110"/>
      <c r="DA51" s="110"/>
      <c r="DB51" s="110"/>
      <c r="DC51" s="110"/>
      <c r="DD51" s="110"/>
      <c r="DE51" s="110"/>
      <c r="DF51" s="110"/>
      <c r="DG51" s="110"/>
      <c r="DH51" s="110"/>
      <c r="DI51" s="110"/>
      <c r="DJ51" s="110"/>
      <c r="DK51" s="110"/>
      <c r="DL51" s="110"/>
      <c r="DM51" s="110"/>
      <c r="DN51" s="110"/>
      <c r="DO51" s="110"/>
      <c r="DP51" s="110"/>
      <c r="DQ51" s="110"/>
      <c r="DR51" s="110"/>
      <c r="DS51" s="110"/>
      <c r="DT51" s="110"/>
      <c r="DU51" s="110"/>
      <c r="DV51" s="110"/>
      <c r="DW51" s="110"/>
      <c r="DX51" s="110"/>
      <c r="DY51" s="110"/>
      <c r="DZ51" s="110"/>
      <c r="EA51" s="110"/>
      <c r="EB51" s="110"/>
      <c r="EC51" s="110"/>
      <c r="ED51" s="110"/>
      <c r="EE51" s="110"/>
      <c r="EF51" s="110"/>
      <c r="EG51" s="110"/>
      <c r="EH51" s="110"/>
      <c r="EI51" s="110"/>
      <c r="EJ51" s="110"/>
      <c r="EK51" s="110"/>
      <c r="EL51" s="110"/>
      <c r="EM51" s="110"/>
      <c r="EN51" s="110"/>
      <c r="EO51" s="110"/>
      <c r="EP51" s="110"/>
      <c r="EQ51" s="110"/>
      <c r="ER51" s="110"/>
      <c r="ES51" s="110"/>
      <c r="ET51" s="110"/>
      <c r="EU51" s="110"/>
      <c r="EV51" s="110"/>
      <c r="EW51" s="110"/>
      <c r="EX51" s="110"/>
      <c r="EY51" s="110"/>
      <c r="EZ51" s="110"/>
      <c r="FA51" s="110"/>
      <c r="FB51" s="110"/>
      <c r="FC51" s="110"/>
      <c r="FD51" s="110"/>
      <c r="FE51" s="110"/>
      <c r="FF51" s="110"/>
      <c r="FG51" s="110"/>
      <c r="FH51" s="110"/>
      <c r="FI51" s="110"/>
      <c r="FJ51" s="110"/>
      <c r="FK51" s="110"/>
      <c r="FL51" s="110"/>
      <c r="FM51" s="110"/>
      <c r="FN51" s="110"/>
      <c r="FO51" s="110"/>
      <c r="FP51" s="110"/>
      <c r="FQ51" s="110"/>
      <c r="FR51" s="110"/>
      <c r="FS51" s="110"/>
      <c r="FT51" s="110"/>
      <c r="FU51" s="110"/>
      <c r="FV51" s="110"/>
      <c r="FW51" s="110"/>
      <c r="FX51" s="110"/>
      <c r="FY51" s="110"/>
      <c r="FZ51" s="110"/>
      <c r="GA51" s="110"/>
      <c r="GB51" s="110"/>
      <c r="GC51" s="110"/>
      <c r="GD51" s="110"/>
      <c r="GE51" s="110"/>
      <c r="GF51" s="110"/>
      <c r="GG51" s="110"/>
      <c r="GH51" s="110"/>
      <c r="GI51" s="110"/>
      <c r="GJ51" s="110"/>
      <c r="GK51" s="110"/>
      <c r="GL51" s="110"/>
      <c r="GM51" s="110"/>
      <c r="GN51" s="110"/>
      <c r="GO51" s="110"/>
      <c r="GP51" s="110"/>
      <c r="GQ51" s="110"/>
      <c r="GR51" s="110"/>
      <c r="GS51" s="110"/>
      <c r="GT51" s="110"/>
      <c r="GU51" s="110"/>
      <c r="GV51" s="110"/>
      <c r="GW51" s="110"/>
      <c r="GX51" s="110"/>
      <c r="GY51" s="110"/>
      <c r="GZ51" s="110"/>
      <c r="HA51" s="110"/>
      <c r="HB51" s="110"/>
      <c r="HC51" s="110"/>
      <c r="HD51" s="110"/>
      <c r="HE51" s="110"/>
      <c r="HF51" s="110"/>
      <c r="HG51" s="110"/>
      <c r="HH51" s="110"/>
      <c r="HI51" s="110"/>
      <c r="HJ51" s="110"/>
      <c r="HK51" s="110"/>
      <c r="HL51" s="110"/>
      <c r="HM51" s="110"/>
      <c r="HN51" s="110"/>
      <c r="HO51" s="110"/>
      <c r="HP51" s="110"/>
      <c r="HQ51" s="110"/>
      <c r="HR51" s="110"/>
      <c r="HS51" s="110"/>
      <c r="HT51" s="110"/>
      <c r="HU51" s="110"/>
      <c r="HV51" s="110"/>
      <c r="HW51" s="110"/>
      <c r="HX51" s="110"/>
      <c r="HY51" s="110"/>
      <c r="HZ51" s="110"/>
      <c r="IA51" s="110"/>
      <c r="IB51" s="110"/>
      <c r="IC51" s="110"/>
      <c r="ID51" s="110"/>
      <c r="IE51" s="110"/>
      <c r="IF51" s="110"/>
      <c r="IG51" s="110"/>
      <c r="IH51" s="110"/>
      <c r="II51" s="110"/>
      <c r="IJ51" s="110"/>
      <c r="IK51" s="110"/>
      <c r="IL51" s="110"/>
      <c r="IM51" s="110"/>
      <c r="IN51" s="110"/>
      <c r="IO51" s="110"/>
      <c r="IP51" s="110"/>
      <c r="IQ51" s="110"/>
      <c r="IR51" s="110"/>
      <c r="IS51" s="110"/>
      <c r="IT51" s="110"/>
      <c r="IU51" s="110"/>
    </row>
    <row r="52" spans="1:255" s="111" customFormat="1" ht="12" customHeight="1" x14ac:dyDescent="0.25">
      <c r="A52" s="105"/>
      <c r="B52" s="106" t="s">
        <v>116</v>
      </c>
      <c r="C52" s="107" t="s">
        <v>70</v>
      </c>
      <c r="D52" s="107">
        <v>1.8</v>
      </c>
      <c r="E52" s="107" t="s">
        <v>93</v>
      </c>
      <c r="F52" s="108">
        <v>23205</v>
      </c>
      <c r="G52" s="109">
        <f>D52*F52</f>
        <v>41769</v>
      </c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/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110"/>
      <c r="DM52" s="110"/>
      <c r="DN52" s="110"/>
      <c r="DO52" s="110"/>
      <c r="DP52" s="110"/>
      <c r="DQ52" s="110"/>
      <c r="DR52" s="110"/>
      <c r="DS52" s="110"/>
      <c r="DT52" s="110"/>
      <c r="DU52" s="110"/>
      <c r="DV52" s="110"/>
      <c r="DW52" s="110"/>
      <c r="DX52" s="110"/>
      <c r="DY52" s="110"/>
      <c r="DZ52" s="110"/>
      <c r="EA52" s="110"/>
      <c r="EB52" s="110"/>
      <c r="EC52" s="110"/>
      <c r="ED52" s="110"/>
      <c r="EE52" s="110"/>
      <c r="EF52" s="110"/>
      <c r="EG52" s="110"/>
      <c r="EH52" s="110"/>
      <c r="EI52" s="110"/>
      <c r="EJ52" s="110"/>
      <c r="EK52" s="110"/>
      <c r="EL52" s="110"/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/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/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/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/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110"/>
      <c r="ID52" s="110"/>
      <c r="IE52" s="110"/>
      <c r="IF52" s="110"/>
      <c r="IG52" s="110"/>
      <c r="IH52" s="110"/>
      <c r="II52" s="110"/>
      <c r="IJ52" s="110"/>
      <c r="IK52" s="110"/>
      <c r="IL52" s="110"/>
      <c r="IM52" s="110"/>
      <c r="IN52" s="110"/>
      <c r="IO52" s="110"/>
      <c r="IP52" s="110"/>
      <c r="IQ52" s="110"/>
      <c r="IR52" s="110"/>
      <c r="IS52" s="110"/>
      <c r="IT52" s="110"/>
      <c r="IU52" s="110"/>
    </row>
    <row r="53" spans="1:255" s="111" customFormat="1" ht="12" customHeight="1" x14ac:dyDescent="0.25">
      <c r="A53" s="105"/>
      <c r="B53" s="106" t="s">
        <v>117</v>
      </c>
      <c r="C53" s="107" t="s">
        <v>71</v>
      </c>
      <c r="D53" s="107">
        <v>1.5</v>
      </c>
      <c r="E53" s="107" t="s">
        <v>104</v>
      </c>
      <c r="F53" s="108">
        <v>32857</v>
      </c>
      <c r="G53" s="109">
        <f t="shared" si="3"/>
        <v>49285.5</v>
      </c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/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110"/>
      <c r="DM53" s="110"/>
      <c r="DN53" s="110"/>
      <c r="DO53" s="110"/>
      <c r="DP53" s="110"/>
      <c r="DQ53" s="110"/>
      <c r="DR53" s="110"/>
      <c r="DS53" s="110"/>
      <c r="DT53" s="110"/>
      <c r="DU53" s="110"/>
      <c r="DV53" s="110"/>
      <c r="DW53" s="110"/>
      <c r="DX53" s="110"/>
      <c r="DY53" s="110"/>
      <c r="DZ53" s="110"/>
      <c r="EA53" s="110"/>
      <c r="EB53" s="110"/>
      <c r="EC53" s="110"/>
      <c r="ED53" s="110"/>
      <c r="EE53" s="110"/>
      <c r="EF53" s="110"/>
      <c r="EG53" s="110"/>
      <c r="EH53" s="110"/>
      <c r="EI53" s="110"/>
      <c r="EJ53" s="110"/>
      <c r="EK53" s="110"/>
      <c r="EL53" s="110"/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/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/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/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/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110"/>
      <c r="ID53" s="110"/>
      <c r="IE53" s="110"/>
      <c r="IF53" s="110"/>
      <c r="IG53" s="110"/>
      <c r="IH53" s="110"/>
      <c r="II53" s="110"/>
      <c r="IJ53" s="110"/>
      <c r="IK53" s="110"/>
      <c r="IL53" s="110"/>
      <c r="IM53" s="110"/>
      <c r="IN53" s="110"/>
      <c r="IO53" s="110"/>
      <c r="IP53" s="110"/>
      <c r="IQ53" s="110"/>
      <c r="IR53" s="110"/>
      <c r="IS53" s="110"/>
      <c r="IT53" s="110"/>
      <c r="IU53" s="110"/>
    </row>
    <row r="54" spans="1:255" s="111" customFormat="1" ht="12" customHeight="1" x14ac:dyDescent="0.25">
      <c r="A54" s="105"/>
      <c r="B54" s="106" t="s">
        <v>97</v>
      </c>
      <c r="C54" s="107" t="s">
        <v>69</v>
      </c>
      <c r="D54" s="107">
        <v>7</v>
      </c>
      <c r="E54" s="107" t="s">
        <v>96</v>
      </c>
      <c r="F54" s="108">
        <v>5593</v>
      </c>
      <c r="G54" s="109">
        <f t="shared" si="3"/>
        <v>39151</v>
      </c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0"/>
      <c r="BQ54" s="110"/>
      <c r="BR54" s="110"/>
      <c r="BS54" s="110"/>
      <c r="BT54" s="110"/>
      <c r="BU54" s="110"/>
      <c r="BV54" s="110"/>
      <c r="BW54" s="110"/>
      <c r="BX54" s="110"/>
      <c r="BY54" s="110"/>
      <c r="BZ54" s="110"/>
      <c r="CA54" s="110"/>
      <c r="CB54" s="110"/>
      <c r="CC54" s="110"/>
      <c r="CD54" s="110"/>
      <c r="CE54" s="110"/>
      <c r="CF54" s="110"/>
      <c r="CG54" s="110"/>
      <c r="CH54" s="110"/>
      <c r="CI54" s="110"/>
      <c r="CJ54" s="110"/>
      <c r="CK54" s="110"/>
      <c r="CL54" s="110"/>
      <c r="CM54" s="110"/>
      <c r="CN54" s="110"/>
      <c r="CO54" s="110"/>
      <c r="CP54" s="110"/>
      <c r="CQ54" s="110"/>
      <c r="CR54" s="110"/>
      <c r="CS54" s="110"/>
      <c r="CT54" s="110"/>
      <c r="CU54" s="110"/>
      <c r="CV54" s="110"/>
      <c r="CW54" s="110"/>
      <c r="CX54" s="110"/>
      <c r="CY54" s="110"/>
      <c r="CZ54" s="110"/>
      <c r="DA54" s="110"/>
      <c r="DB54" s="110"/>
      <c r="DC54" s="110"/>
      <c r="DD54" s="110"/>
      <c r="DE54" s="110"/>
      <c r="DF54" s="110"/>
      <c r="DG54" s="110"/>
      <c r="DH54" s="110"/>
      <c r="DI54" s="110"/>
      <c r="DJ54" s="110"/>
      <c r="DK54" s="110"/>
      <c r="DL54" s="110"/>
      <c r="DM54" s="110"/>
      <c r="DN54" s="110"/>
      <c r="DO54" s="110"/>
      <c r="DP54" s="110"/>
      <c r="DQ54" s="110"/>
      <c r="DR54" s="110"/>
      <c r="DS54" s="110"/>
      <c r="DT54" s="110"/>
      <c r="DU54" s="110"/>
      <c r="DV54" s="110"/>
      <c r="DW54" s="110"/>
      <c r="DX54" s="110"/>
      <c r="DY54" s="110"/>
      <c r="DZ54" s="110"/>
      <c r="EA54" s="110"/>
      <c r="EB54" s="110"/>
      <c r="EC54" s="110"/>
      <c r="ED54" s="110"/>
      <c r="EE54" s="110"/>
      <c r="EF54" s="110"/>
      <c r="EG54" s="110"/>
      <c r="EH54" s="110"/>
      <c r="EI54" s="110"/>
      <c r="EJ54" s="110"/>
      <c r="EK54" s="110"/>
      <c r="EL54" s="110"/>
      <c r="EM54" s="110"/>
      <c r="EN54" s="110"/>
      <c r="EO54" s="110"/>
      <c r="EP54" s="110"/>
      <c r="EQ54" s="110"/>
      <c r="ER54" s="110"/>
      <c r="ES54" s="110"/>
      <c r="ET54" s="110"/>
      <c r="EU54" s="110"/>
      <c r="EV54" s="110"/>
      <c r="EW54" s="110"/>
      <c r="EX54" s="110"/>
      <c r="EY54" s="110"/>
      <c r="EZ54" s="110"/>
      <c r="FA54" s="110"/>
      <c r="FB54" s="110"/>
      <c r="FC54" s="110"/>
      <c r="FD54" s="110"/>
      <c r="FE54" s="110"/>
      <c r="FF54" s="110"/>
      <c r="FG54" s="110"/>
      <c r="FH54" s="110"/>
      <c r="FI54" s="110"/>
      <c r="FJ54" s="110"/>
      <c r="FK54" s="110"/>
      <c r="FL54" s="110"/>
      <c r="FM54" s="110"/>
      <c r="FN54" s="110"/>
      <c r="FO54" s="110"/>
      <c r="FP54" s="110"/>
      <c r="FQ54" s="110"/>
      <c r="FR54" s="110"/>
      <c r="FS54" s="110"/>
      <c r="FT54" s="110"/>
      <c r="FU54" s="110"/>
      <c r="FV54" s="110"/>
      <c r="FW54" s="110"/>
      <c r="FX54" s="110"/>
      <c r="FY54" s="110"/>
      <c r="FZ54" s="110"/>
      <c r="GA54" s="110"/>
      <c r="GB54" s="110"/>
      <c r="GC54" s="110"/>
      <c r="GD54" s="110"/>
      <c r="GE54" s="110"/>
      <c r="GF54" s="110"/>
      <c r="GG54" s="110"/>
      <c r="GH54" s="110"/>
      <c r="GI54" s="110"/>
      <c r="GJ54" s="110"/>
      <c r="GK54" s="110"/>
      <c r="GL54" s="110"/>
      <c r="GM54" s="110"/>
      <c r="GN54" s="110"/>
      <c r="GO54" s="110"/>
      <c r="GP54" s="110"/>
      <c r="GQ54" s="110"/>
      <c r="GR54" s="110"/>
      <c r="GS54" s="110"/>
      <c r="GT54" s="110"/>
      <c r="GU54" s="110"/>
      <c r="GV54" s="110"/>
      <c r="GW54" s="110"/>
      <c r="GX54" s="110"/>
      <c r="GY54" s="110"/>
      <c r="GZ54" s="110"/>
      <c r="HA54" s="110"/>
      <c r="HB54" s="110"/>
      <c r="HC54" s="110"/>
      <c r="HD54" s="110"/>
      <c r="HE54" s="110"/>
      <c r="HF54" s="110"/>
      <c r="HG54" s="110"/>
      <c r="HH54" s="110"/>
      <c r="HI54" s="110"/>
      <c r="HJ54" s="110"/>
      <c r="HK54" s="110"/>
      <c r="HL54" s="110"/>
      <c r="HM54" s="110"/>
      <c r="HN54" s="110"/>
      <c r="HO54" s="110"/>
      <c r="HP54" s="110"/>
      <c r="HQ54" s="110"/>
      <c r="HR54" s="110"/>
      <c r="HS54" s="110"/>
      <c r="HT54" s="110"/>
      <c r="HU54" s="110"/>
      <c r="HV54" s="110"/>
      <c r="HW54" s="110"/>
      <c r="HX54" s="110"/>
      <c r="HY54" s="110"/>
      <c r="HZ54" s="110"/>
      <c r="IA54" s="110"/>
      <c r="IB54" s="110"/>
      <c r="IC54" s="110"/>
      <c r="ID54" s="110"/>
      <c r="IE54" s="110"/>
      <c r="IF54" s="110"/>
      <c r="IG54" s="110"/>
      <c r="IH54" s="110"/>
      <c r="II54" s="110"/>
      <c r="IJ54" s="110"/>
      <c r="IK54" s="110"/>
      <c r="IL54" s="110"/>
      <c r="IM54" s="110"/>
      <c r="IN54" s="110"/>
      <c r="IO54" s="110"/>
      <c r="IP54" s="110"/>
      <c r="IQ54" s="110"/>
      <c r="IR54" s="110"/>
      <c r="IS54" s="110"/>
      <c r="IT54" s="110"/>
      <c r="IU54" s="110"/>
    </row>
    <row r="55" spans="1:255" s="111" customFormat="1" ht="12" customHeight="1" x14ac:dyDescent="0.25">
      <c r="A55" s="105"/>
      <c r="B55" s="106" t="s">
        <v>98</v>
      </c>
      <c r="C55" s="107" t="s">
        <v>70</v>
      </c>
      <c r="D55" s="107">
        <v>40</v>
      </c>
      <c r="E55" s="107" t="s">
        <v>105</v>
      </c>
      <c r="F55" s="108">
        <v>2321</v>
      </c>
      <c r="G55" s="109">
        <f t="shared" si="3"/>
        <v>92840</v>
      </c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  <c r="BM55" s="110"/>
      <c r="BN55" s="110"/>
      <c r="BO55" s="110"/>
      <c r="BP55" s="110"/>
      <c r="BQ55" s="110"/>
      <c r="BR55" s="110"/>
      <c r="BS55" s="110"/>
      <c r="BT55" s="110"/>
      <c r="BU55" s="110"/>
      <c r="BV55" s="110"/>
      <c r="BW55" s="110"/>
      <c r="BX55" s="110"/>
      <c r="BY55" s="110"/>
      <c r="BZ55" s="110"/>
      <c r="CA55" s="110"/>
      <c r="CB55" s="110"/>
      <c r="CC55" s="110"/>
      <c r="CD55" s="110"/>
      <c r="CE55" s="110"/>
      <c r="CF55" s="110"/>
      <c r="CG55" s="110"/>
      <c r="CH55" s="110"/>
      <c r="CI55" s="110"/>
      <c r="CJ55" s="110"/>
      <c r="CK55" s="110"/>
      <c r="CL55" s="110"/>
      <c r="CM55" s="110"/>
      <c r="CN55" s="110"/>
      <c r="CO55" s="110"/>
      <c r="CP55" s="110"/>
      <c r="CQ55" s="110"/>
      <c r="CR55" s="110"/>
      <c r="CS55" s="110"/>
      <c r="CT55" s="110"/>
      <c r="CU55" s="110"/>
      <c r="CV55" s="110"/>
      <c r="CW55" s="110"/>
      <c r="CX55" s="110"/>
      <c r="CY55" s="110"/>
      <c r="CZ55" s="110"/>
      <c r="DA55" s="110"/>
      <c r="DB55" s="110"/>
      <c r="DC55" s="110"/>
      <c r="DD55" s="110"/>
      <c r="DE55" s="110"/>
      <c r="DF55" s="110"/>
      <c r="DG55" s="110"/>
      <c r="DH55" s="110"/>
      <c r="DI55" s="110"/>
      <c r="DJ55" s="110"/>
      <c r="DK55" s="110"/>
      <c r="DL55" s="110"/>
      <c r="DM55" s="110"/>
      <c r="DN55" s="110"/>
      <c r="DO55" s="110"/>
      <c r="DP55" s="110"/>
      <c r="DQ55" s="110"/>
      <c r="DR55" s="110"/>
      <c r="DS55" s="110"/>
      <c r="DT55" s="110"/>
      <c r="DU55" s="110"/>
      <c r="DV55" s="110"/>
      <c r="DW55" s="110"/>
      <c r="DX55" s="110"/>
      <c r="DY55" s="110"/>
      <c r="DZ55" s="110"/>
      <c r="EA55" s="110"/>
      <c r="EB55" s="110"/>
      <c r="EC55" s="110"/>
      <c r="ED55" s="110"/>
      <c r="EE55" s="110"/>
      <c r="EF55" s="110"/>
      <c r="EG55" s="110"/>
      <c r="EH55" s="110"/>
      <c r="EI55" s="110"/>
      <c r="EJ55" s="110"/>
      <c r="EK55" s="110"/>
      <c r="EL55" s="110"/>
      <c r="EM55" s="110"/>
      <c r="EN55" s="110"/>
      <c r="EO55" s="110"/>
      <c r="EP55" s="110"/>
      <c r="EQ55" s="110"/>
      <c r="ER55" s="110"/>
      <c r="ES55" s="110"/>
      <c r="ET55" s="110"/>
      <c r="EU55" s="110"/>
      <c r="EV55" s="110"/>
      <c r="EW55" s="110"/>
      <c r="EX55" s="110"/>
      <c r="EY55" s="110"/>
      <c r="EZ55" s="110"/>
      <c r="FA55" s="110"/>
      <c r="FB55" s="110"/>
      <c r="FC55" s="110"/>
      <c r="FD55" s="110"/>
      <c r="FE55" s="110"/>
      <c r="FF55" s="110"/>
      <c r="FG55" s="110"/>
      <c r="FH55" s="110"/>
      <c r="FI55" s="110"/>
      <c r="FJ55" s="110"/>
      <c r="FK55" s="110"/>
      <c r="FL55" s="110"/>
      <c r="FM55" s="110"/>
      <c r="FN55" s="110"/>
      <c r="FO55" s="110"/>
      <c r="FP55" s="110"/>
      <c r="FQ55" s="110"/>
      <c r="FR55" s="110"/>
      <c r="FS55" s="110"/>
      <c r="FT55" s="110"/>
      <c r="FU55" s="110"/>
      <c r="FV55" s="110"/>
      <c r="FW55" s="110"/>
      <c r="FX55" s="110"/>
      <c r="FY55" s="110"/>
      <c r="FZ55" s="110"/>
      <c r="GA55" s="110"/>
      <c r="GB55" s="110"/>
      <c r="GC55" s="110"/>
      <c r="GD55" s="110"/>
      <c r="GE55" s="110"/>
      <c r="GF55" s="110"/>
      <c r="GG55" s="110"/>
      <c r="GH55" s="110"/>
      <c r="GI55" s="110"/>
      <c r="GJ55" s="110"/>
      <c r="GK55" s="110"/>
      <c r="GL55" s="110"/>
      <c r="GM55" s="110"/>
      <c r="GN55" s="110"/>
      <c r="GO55" s="110"/>
      <c r="GP55" s="110"/>
      <c r="GQ55" s="110"/>
      <c r="GR55" s="110"/>
      <c r="GS55" s="110"/>
      <c r="GT55" s="110"/>
      <c r="GU55" s="110"/>
      <c r="GV55" s="110"/>
      <c r="GW55" s="110"/>
      <c r="GX55" s="110"/>
      <c r="GY55" s="110"/>
      <c r="GZ55" s="110"/>
      <c r="HA55" s="110"/>
      <c r="HB55" s="110"/>
      <c r="HC55" s="110"/>
      <c r="HD55" s="110"/>
      <c r="HE55" s="110"/>
      <c r="HF55" s="110"/>
      <c r="HG55" s="110"/>
      <c r="HH55" s="110"/>
      <c r="HI55" s="110"/>
      <c r="HJ55" s="110"/>
      <c r="HK55" s="110"/>
      <c r="HL55" s="110"/>
      <c r="HM55" s="110"/>
      <c r="HN55" s="110"/>
      <c r="HO55" s="110"/>
      <c r="HP55" s="110"/>
      <c r="HQ55" s="110"/>
      <c r="HR55" s="110"/>
      <c r="HS55" s="110"/>
      <c r="HT55" s="110"/>
      <c r="HU55" s="110"/>
      <c r="HV55" s="110"/>
      <c r="HW55" s="110"/>
      <c r="HX55" s="110"/>
      <c r="HY55" s="110"/>
      <c r="HZ55" s="110"/>
      <c r="IA55" s="110"/>
      <c r="IB55" s="110"/>
      <c r="IC55" s="110"/>
      <c r="ID55" s="110"/>
      <c r="IE55" s="110"/>
      <c r="IF55" s="110"/>
      <c r="IG55" s="110"/>
      <c r="IH55" s="110"/>
      <c r="II55" s="110"/>
      <c r="IJ55" s="110"/>
      <c r="IK55" s="110"/>
      <c r="IL55" s="110"/>
      <c r="IM55" s="110"/>
      <c r="IN55" s="110"/>
      <c r="IO55" s="110"/>
      <c r="IP55" s="110"/>
      <c r="IQ55" s="110"/>
      <c r="IR55" s="110"/>
      <c r="IS55" s="110"/>
      <c r="IT55" s="110"/>
      <c r="IU55" s="110"/>
    </row>
    <row r="56" spans="1:255" s="111" customFormat="1" ht="12" customHeight="1" x14ac:dyDescent="0.25">
      <c r="A56" s="105"/>
      <c r="B56" s="106" t="s">
        <v>118</v>
      </c>
      <c r="C56" s="107" t="s">
        <v>70</v>
      </c>
      <c r="D56" s="107">
        <v>0.6</v>
      </c>
      <c r="E56" s="107" t="s">
        <v>106</v>
      </c>
      <c r="F56" s="108">
        <v>201052</v>
      </c>
      <c r="G56" s="109">
        <f t="shared" si="3"/>
        <v>120631.2</v>
      </c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  <c r="BM56" s="110"/>
      <c r="BN56" s="110"/>
      <c r="BO56" s="110"/>
      <c r="BP56" s="110"/>
      <c r="BQ56" s="110"/>
      <c r="BR56" s="110"/>
      <c r="BS56" s="110"/>
      <c r="BT56" s="110"/>
      <c r="BU56" s="110"/>
      <c r="BV56" s="110"/>
      <c r="BW56" s="110"/>
      <c r="BX56" s="110"/>
      <c r="BY56" s="110"/>
      <c r="BZ56" s="110"/>
      <c r="CA56" s="110"/>
      <c r="CB56" s="110"/>
      <c r="CC56" s="110"/>
      <c r="CD56" s="110"/>
      <c r="CE56" s="110"/>
      <c r="CF56" s="110"/>
      <c r="CG56" s="110"/>
      <c r="CH56" s="110"/>
      <c r="CI56" s="110"/>
      <c r="CJ56" s="110"/>
      <c r="CK56" s="110"/>
      <c r="CL56" s="110"/>
      <c r="CM56" s="110"/>
      <c r="CN56" s="110"/>
      <c r="CO56" s="110"/>
      <c r="CP56" s="110"/>
      <c r="CQ56" s="110"/>
      <c r="CR56" s="110"/>
      <c r="CS56" s="110"/>
      <c r="CT56" s="110"/>
      <c r="CU56" s="110"/>
      <c r="CV56" s="110"/>
      <c r="CW56" s="110"/>
      <c r="CX56" s="110"/>
      <c r="CY56" s="110"/>
      <c r="CZ56" s="110"/>
      <c r="DA56" s="110"/>
      <c r="DB56" s="110"/>
      <c r="DC56" s="110"/>
      <c r="DD56" s="110"/>
      <c r="DE56" s="110"/>
      <c r="DF56" s="110"/>
      <c r="DG56" s="110"/>
      <c r="DH56" s="110"/>
      <c r="DI56" s="110"/>
      <c r="DJ56" s="110"/>
      <c r="DK56" s="110"/>
      <c r="DL56" s="110"/>
      <c r="DM56" s="110"/>
      <c r="DN56" s="110"/>
      <c r="DO56" s="110"/>
      <c r="DP56" s="110"/>
      <c r="DQ56" s="110"/>
      <c r="DR56" s="110"/>
      <c r="DS56" s="110"/>
      <c r="DT56" s="110"/>
      <c r="DU56" s="110"/>
      <c r="DV56" s="110"/>
      <c r="DW56" s="110"/>
      <c r="DX56" s="110"/>
      <c r="DY56" s="110"/>
      <c r="DZ56" s="110"/>
      <c r="EA56" s="110"/>
      <c r="EB56" s="110"/>
      <c r="EC56" s="110"/>
      <c r="ED56" s="110"/>
      <c r="EE56" s="110"/>
      <c r="EF56" s="110"/>
      <c r="EG56" s="110"/>
      <c r="EH56" s="110"/>
      <c r="EI56" s="110"/>
      <c r="EJ56" s="110"/>
      <c r="EK56" s="110"/>
      <c r="EL56" s="110"/>
      <c r="EM56" s="110"/>
      <c r="EN56" s="110"/>
      <c r="EO56" s="110"/>
      <c r="EP56" s="110"/>
      <c r="EQ56" s="110"/>
      <c r="ER56" s="110"/>
      <c r="ES56" s="110"/>
      <c r="ET56" s="110"/>
      <c r="EU56" s="110"/>
      <c r="EV56" s="110"/>
      <c r="EW56" s="110"/>
      <c r="EX56" s="110"/>
      <c r="EY56" s="110"/>
      <c r="EZ56" s="110"/>
      <c r="FA56" s="110"/>
      <c r="FB56" s="110"/>
      <c r="FC56" s="110"/>
      <c r="FD56" s="110"/>
      <c r="FE56" s="110"/>
      <c r="FF56" s="110"/>
      <c r="FG56" s="110"/>
      <c r="FH56" s="110"/>
      <c r="FI56" s="110"/>
      <c r="FJ56" s="110"/>
      <c r="FK56" s="110"/>
      <c r="FL56" s="110"/>
      <c r="FM56" s="110"/>
      <c r="FN56" s="110"/>
      <c r="FO56" s="110"/>
      <c r="FP56" s="110"/>
      <c r="FQ56" s="110"/>
      <c r="FR56" s="110"/>
      <c r="FS56" s="110"/>
      <c r="FT56" s="110"/>
      <c r="FU56" s="110"/>
      <c r="FV56" s="110"/>
      <c r="FW56" s="110"/>
      <c r="FX56" s="110"/>
      <c r="FY56" s="110"/>
      <c r="FZ56" s="110"/>
      <c r="GA56" s="110"/>
      <c r="GB56" s="110"/>
      <c r="GC56" s="110"/>
      <c r="GD56" s="110"/>
      <c r="GE56" s="110"/>
      <c r="GF56" s="110"/>
      <c r="GG56" s="110"/>
      <c r="GH56" s="110"/>
      <c r="GI56" s="110"/>
      <c r="GJ56" s="110"/>
      <c r="GK56" s="110"/>
      <c r="GL56" s="110"/>
      <c r="GM56" s="110"/>
      <c r="GN56" s="110"/>
      <c r="GO56" s="110"/>
      <c r="GP56" s="110"/>
      <c r="GQ56" s="110"/>
      <c r="GR56" s="110"/>
      <c r="GS56" s="110"/>
      <c r="GT56" s="110"/>
      <c r="GU56" s="110"/>
      <c r="GV56" s="110"/>
      <c r="GW56" s="110"/>
      <c r="GX56" s="110"/>
      <c r="GY56" s="110"/>
      <c r="GZ56" s="110"/>
      <c r="HA56" s="110"/>
      <c r="HB56" s="110"/>
      <c r="HC56" s="110"/>
      <c r="HD56" s="110"/>
      <c r="HE56" s="110"/>
      <c r="HF56" s="110"/>
      <c r="HG56" s="110"/>
      <c r="HH56" s="110"/>
      <c r="HI56" s="110"/>
      <c r="HJ56" s="110"/>
      <c r="HK56" s="110"/>
      <c r="HL56" s="110"/>
      <c r="HM56" s="110"/>
      <c r="HN56" s="110"/>
      <c r="HO56" s="110"/>
      <c r="HP56" s="110"/>
      <c r="HQ56" s="110"/>
      <c r="HR56" s="110"/>
      <c r="HS56" s="110"/>
      <c r="HT56" s="110"/>
      <c r="HU56" s="110"/>
      <c r="HV56" s="110"/>
      <c r="HW56" s="110"/>
      <c r="HX56" s="110"/>
      <c r="HY56" s="110"/>
      <c r="HZ56" s="110"/>
      <c r="IA56" s="110"/>
      <c r="IB56" s="110"/>
      <c r="IC56" s="110"/>
      <c r="ID56" s="110"/>
      <c r="IE56" s="110"/>
      <c r="IF56" s="110"/>
      <c r="IG56" s="110"/>
      <c r="IH56" s="110"/>
      <c r="II56" s="110"/>
      <c r="IJ56" s="110"/>
      <c r="IK56" s="110"/>
      <c r="IL56" s="110"/>
      <c r="IM56" s="110"/>
      <c r="IN56" s="110"/>
      <c r="IO56" s="110"/>
      <c r="IP56" s="110"/>
      <c r="IQ56" s="110"/>
      <c r="IR56" s="110"/>
      <c r="IS56" s="110"/>
      <c r="IT56" s="110"/>
      <c r="IU56" s="110"/>
    </row>
    <row r="57" spans="1:255" s="111" customFormat="1" ht="12" customHeight="1" x14ac:dyDescent="0.25">
      <c r="A57" s="105"/>
      <c r="B57" s="106" t="s">
        <v>119</v>
      </c>
      <c r="C57" s="107" t="s">
        <v>70</v>
      </c>
      <c r="D57" s="107">
        <v>1.5</v>
      </c>
      <c r="E57" s="107" t="s">
        <v>105</v>
      </c>
      <c r="F57" s="108">
        <v>27870</v>
      </c>
      <c r="G57" s="109">
        <f t="shared" si="3"/>
        <v>41805</v>
      </c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110"/>
      <c r="BJ57" s="110"/>
      <c r="BK57" s="110"/>
      <c r="BL57" s="110"/>
      <c r="BM57" s="110"/>
      <c r="BN57" s="110"/>
      <c r="BO57" s="110"/>
      <c r="BP57" s="110"/>
      <c r="BQ57" s="110"/>
      <c r="BR57" s="110"/>
      <c r="BS57" s="110"/>
      <c r="BT57" s="110"/>
      <c r="BU57" s="110"/>
      <c r="BV57" s="110"/>
      <c r="BW57" s="110"/>
      <c r="BX57" s="110"/>
      <c r="BY57" s="110"/>
      <c r="BZ57" s="110"/>
      <c r="CA57" s="110"/>
      <c r="CB57" s="110"/>
      <c r="CC57" s="110"/>
      <c r="CD57" s="110"/>
      <c r="CE57" s="110"/>
      <c r="CF57" s="110"/>
      <c r="CG57" s="110"/>
      <c r="CH57" s="110"/>
      <c r="CI57" s="110"/>
      <c r="CJ57" s="110"/>
      <c r="CK57" s="110"/>
      <c r="CL57" s="110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110"/>
      <c r="CX57" s="110"/>
      <c r="CY57" s="110"/>
      <c r="CZ57" s="110"/>
      <c r="DA57" s="110"/>
      <c r="DB57" s="110"/>
      <c r="DC57" s="110"/>
      <c r="DD57" s="110"/>
      <c r="DE57" s="110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  <c r="DP57" s="110"/>
      <c r="DQ57" s="110"/>
      <c r="DR57" s="110"/>
      <c r="DS57" s="110"/>
      <c r="DT57" s="110"/>
      <c r="DU57" s="110"/>
      <c r="DV57" s="110"/>
      <c r="DW57" s="110"/>
      <c r="DX57" s="110"/>
      <c r="DY57" s="110"/>
      <c r="DZ57" s="110"/>
      <c r="EA57" s="110"/>
      <c r="EB57" s="110"/>
      <c r="EC57" s="110"/>
      <c r="ED57" s="110"/>
      <c r="EE57" s="110"/>
      <c r="EF57" s="110"/>
      <c r="EG57" s="110"/>
      <c r="EH57" s="110"/>
      <c r="EI57" s="110"/>
      <c r="EJ57" s="110"/>
      <c r="EK57" s="110"/>
      <c r="EL57" s="110"/>
      <c r="EM57" s="110"/>
      <c r="EN57" s="110"/>
      <c r="EO57" s="110"/>
      <c r="EP57" s="110"/>
      <c r="EQ57" s="110"/>
      <c r="ER57" s="110"/>
      <c r="ES57" s="110"/>
      <c r="ET57" s="110"/>
      <c r="EU57" s="110"/>
      <c r="EV57" s="110"/>
      <c r="EW57" s="110"/>
      <c r="EX57" s="110"/>
      <c r="EY57" s="110"/>
      <c r="EZ57" s="110"/>
      <c r="FA57" s="110"/>
      <c r="FB57" s="110"/>
      <c r="FC57" s="110"/>
      <c r="FD57" s="110"/>
      <c r="FE57" s="110"/>
      <c r="FF57" s="110"/>
      <c r="FG57" s="110"/>
      <c r="FH57" s="110"/>
      <c r="FI57" s="110"/>
      <c r="FJ57" s="110"/>
      <c r="FK57" s="110"/>
      <c r="FL57" s="110"/>
      <c r="FM57" s="110"/>
      <c r="FN57" s="110"/>
      <c r="FO57" s="110"/>
      <c r="FP57" s="110"/>
      <c r="FQ57" s="110"/>
      <c r="FR57" s="110"/>
      <c r="FS57" s="110"/>
      <c r="FT57" s="110"/>
      <c r="FU57" s="110"/>
      <c r="FV57" s="110"/>
      <c r="FW57" s="110"/>
      <c r="FX57" s="110"/>
      <c r="FY57" s="110"/>
      <c r="FZ57" s="110"/>
      <c r="GA57" s="110"/>
      <c r="GB57" s="110"/>
      <c r="GC57" s="110"/>
      <c r="GD57" s="110"/>
      <c r="GE57" s="110"/>
      <c r="GF57" s="110"/>
      <c r="GG57" s="110"/>
      <c r="GH57" s="110"/>
      <c r="GI57" s="110"/>
      <c r="GJ57" s="110"/>
      <c r="GK57" s="110"/>
      <c r="GL57" s="110"/>
      <c r="GM57" s="110"/>
      <c r="GN57" s="110"/>
      <c r="GO57" s="110"/>
      <c r="GP57" s="110"/>
      <c r="GQ57" s="110"/>
      <c r="GR57" s="110"/>
      <c r="GS57" s="110"/>
      <c r="GT57" s="110"/>
      <c r="GU57" s="110"/>
      <c r="GV57" s="110"/>
      <c r="GW57" s="110"/>
      <c r="GX57" s="110"/>
      <c r="GY57" s="110"/>
      <c r="GZ57" s="110"/>
      <c r="HA57" s="110"/>
      <c r="HB57" s="110"/>
      <c r="HC57" s="110"/>
      <c r="HD57" s="110"/>
      <c r="HE57" s="110"/>
      <c r="HF57" s="110"/>
      <c r="HG57" s="110"/>
      <c r="HH57" s="110"/>
      <c r="HI57" s="110"/>
      <c r="HJ57" s="110"/>
      <c r="HK57" s="110"/>
      <c r="HL57" s="110"/>
      <c r="HM57" s="110"/>
      <c r="HN57" s="110"/>
      <c r="HO57" s="110"/>
      <c r="HP57" s="110"/>
      <c r="HQ57" s="110"/>
      <c r="HR57" s="110"/>
      <c r="HS57" s="110"/>
      <c r="HT57" s="110"/>
      <c r="HU57" s="110"/>
      <c r="HV57" s="110"/>
      <c r="HW57" s="110"/>
      <c r="HX57" s="110"/>
      <c r="HY57" s="110"/>
      <c r="HZ57" s="110"/>
      <c r="IA57" s="110"/>
      <c r="IB57" s="110"/>
      <c r="IC57" s="110"/>
      <c r="ID57" s="110"/>
      <c r="IE57" s="110"/>
      <c r="IF57" s="110"/>
      <c r="IG57" s="110"/>
      <c r="IH57" s="110"/>
      <c r="II57" s="110"/>
      <c r="IJ57" s="110"/>
      <c r="IK57" s="110"/>
      <c r="IL57" s="110"/>
      <c r="IM57" s="110"/>
      <c r="IN57" s="110"/>
      <c r="IO57" s="110"/>
      <c r="IP57" s="110"/>
      <c r="IQ57" s="110"/>
      <c r="IR57" s="110"/>
      <c r="IS57" s="110"/>
      <c r="IT57" s="110"/>
      <c r="IU57" s="110"/>
    </row>
    <row r="58" spans="1:255" s="111" customFormat="1" ht="12" customHeight="1" x14ac:dyDescent="0.25">
      <c r="A58" s="105"/>
      <c r="B58" s="106" t="s">
        <v>120</v>
      </c>
      <c r="C58" s="107" t="s">
        <v>70</v>
      </c>
      <c r="D58" s="107">
        <v>8</v>
      </c>
      <c r="E58" s="107" t="s">
        <v>83</v>
      </c>
      <c r="F58" s="108">
        <v>11988</v>
      </c>
      <c r="G58" s="109">
        <f t="shared" si="3"/>
        <v>95904</v>
      </c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110"/>
      <c r="CO58" s="110"/>
      <c r="CP58" s="110"/>
      <c r="CQ58" s="110"/>
      <c r="CR58" s="110"/>
      <c r="CS58" s="110"/>
      <c r="CT58" s="110"/>
      <c r="CU58" s="110"/>
      <c r="CV58" s="110"/>
      <c r="CW58" s="110"/>
      <c r="CX58" s="110"/>
      <c r="CY58" s="110"/>
      <c r="CZ58" s="110"/>
      <c r="DA58" s="110"/>
      <c r="DB58" s="110"/>
      <c r="DC58" s="110"/>
      <c r="DD58" s="110"/>
      <c r="DE58" s="110"/>
      <c r="DF58" s="110"/>
      <c r="DG58" s="110"/>
      <c r="DH58" s="110"/>
      <c r="DI58" s="110"/>
      <c r="DJ58" s="110"/>
      <c r="DK58" s="110"/>
      <c r="DL58" s="110"/>
      <c r="DM58" s="110"/>
      <c r="DN58" s="110"/>
      <c r="DO58" s="110"/>
      <c r="DP58" s="110"/>
      <c r="DQ58" s="110"/>
      <c r="DR58" s="110"/>
      <c r="DS58" s="110"/>
      <c r="DT58" s="110"/>
      <c r="DU58" s="110"/>
      <c r="DV58" s="110"/>
      <c r="DW58" s="110"/>
      <c r="DX58" s="110"/>
      <c r="DY58" s="110"/>
      <c r="DZ58" s="110"/>
      <c r="EA58" s="110"/>
      <c r="EB58" s="110"/>
      <c r="EC58" s="110"/>
      <c r="ED58" s="110"/>
      <c r="EE58" s="110"/>
      <c r="EF58" s="110"/>
      <c r="EG58" s="110"/>
      <c r="EH58" s="110"/>
      <c r="EI58" s="110"/>
      <c r="EJ58" s="110"/>
      <c r="EK58" s="110"/>
      <c r="EL58" s="110"/>
      <c r="EM58" s="110"/>
      <c r="EN58" s="110"/>
      <c r="EO58" s="110"/>
      <c r="EP58" s="110"/>
      <c r="EQ58" s="110"/>
      <c r="ER58" s="110"/>
      <c r="ES58" s="110"/>
      <c r="ET58" s="110"/>
      <c r="EU58" s="110"/>
      <c r="EV58" s="110"/>
      <c r="EW58" s="110"/>
      <c r="EX58" s="110"/>
      <c r="EY58" s="110"/>
      <c r="EZ58" s="110"/>
      <c r="FA58" s="110"/>
      <c r="FB58" s="110"/>
      <c r="FC58" s="110"/>
      <c r="FD58" s="110"/>
      <c r="FE58" s="110"/>
      <c r="FF58" s="110"/>
      <c r="FG58" s="110"/>
      <c r="FH58" s="110"/>
      <c r="FI58" s="110"/>
      <c r="FJ58" s="110"/>
      <c r="FK58" s="110"/>
      <c r="FL58" s="110"/>
      <c r="FM58" s="110"/>
      <c r="FN58" s="110"/>
      <c r="FO58" s="110"/>
      <c r="FP58" s="110"/>
      <c r="FQ58" s="110"/>
      <c r="FR58" s="110"/>
      <c r="FS58" s="110"/>
      <c r="FT58" s="110"/>
      <c r="FU58" s="110"/>
      <c r="FV58" s="110"/>
      <c r="FW58" s="110"/>
      <c r="FX58" s="110"/>
      <c r="FY58" s="110"/>
      <c r="FZ58" s="110"/>
      <c r="GA58" s="110"/>
      <c r="GB58" s="110"/>
      <c r="GC58" s="110"/>
      <c r="GD58" s="110"/>
      <c r="GE58" s="110"/>
      <c r="GF58" s="110"/>
      <c r="GG58" s="110"/>
      <c r="GH58" s="110"/>
      <c r="GI58" s="110"/>
      <c r="GJ58" s="110"/>
      <c r="GK58" s="110"/>
      <c r="GL58" s="110"/>
      <c r="GM58" s="110"/>
      <c r="GN58" s="110"/>
      <c r="GO58" s="110"/>
      <c r="GP58" s="110"/>
      <c r="GQ58" s="110"/>
      <c r="GR58" s="110"/>
      <c r="GS58" s="110"/>
      <c r="GT58" s="110"/>
      <c r="GU58" s="110"/>
      <c r="GV58" s="110"/>
      <c r="GW58" s="110"/>
      <c r="GX58" s="110"/>
      <c r="GY58" s="110"/>
      <c r="GZ58" s="110"/>
      <c r="HA58" s="110"/>
      <c r="HB58" s="110"/>
      <c r="HC58" s="110"/>
      <c r="HD58" s="110"/>
      <c r="HE58" s="110"/>
      <c r="HF58" s="110"/>
      <c r="HG58" s="110"/>
      <c r="HH58" s="110"/>
      <c r="HI58" s="110"/>
      <c r="HJ58" s="110"/>
      <c r="HK58" s="110"/>
      <c r="HL58" s="110"/>
      <c r="HM58" s="110"/>
      <c r="HN58" s="110"/>
      <c r="HO58" s="110"/>
      <c r="HP58" s="110"/>
      <c r="HQ58" s="110"/>
      <c r="HR58" s="110"/>
      <c r="HS58" s="110"/>
      <c r="HT58" s="110"/>
      <c r="HU58" s="110"/>
      <c r="HV58" s="110"/>
      <c r="HW58" s="110"/>
      <c r="HX58" s="110"/>
      <c r="HY58" s="110"/>
      <c r="HZ58" s="110"/>
      <c r="IA58" s="110"/>
      <c r="IB58" s="110"/>
      <c r="IC58" s="110"/>
      <c r="ID58" s="110"/>
      <c r="IE58" s="110"/>
      <c r="IF58" s="110"/>
      <c r="IG58" s="110"/>
      <c r="IH58" s="110"/>
      <c r="II58" s="110"/>
      <c r="IJ58" s="110"/>
      <c r="IK58" s="110"/>
      <c r="IL58" s="110"/>
      <c r="IM58" s="110"/>
      <c r="IN58" s="110"/>
      <c r="IO58" s="110"/>
      <c r="IP58" s="110"/>
      <c r="IQ58" s="110"/>
      <c r="IR58" s="110"/>
      <c r="IS58" s="110"/>
      <c r="IT58" s="110"/>
      <c r="IU58" s="110"/>
    </row>
    <row r="59" spans="1:255" s="111" customFormat="1" ht="12" customHeight="1" x14ac:dyDescent="0.25">
      <c r="A59" s="105"/>
      <c r="B59" s="106" t="s">
        <v>121</v>
      </c>
      <c r="C59" s="107" t="s">
        <v>71</v>
      </c>
      <c r="D59" s="107">
        <v>15</v>
      </c>
      <c r="E59" s="107" t="s">
        <v>93</v>
      </c>
      <c r="F59" s="108">
        <v>4100</v>
      </c>
      <c r="G59" s="109">
        <f t="shared" ref="G59:G65" si="4">D59*F59</f>
        <v>61500</v>
      </c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0"/>
      <c r="CH59" s="110"/>
      <c r="CI59" s="110"/>
      <c r="CJ59" s="110"/>
      <c r="CK59" s="110"/>
      <c r="CL59" s="110"/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  <c r="CW59" s="110"/>
      <c r="CX59" s="110"/>
      <c r="CY59" s="110"/>
      <c r="CZ59" s="110"/>
      <c r="DA59" s="110"/>
      <c r="DB59" s="110"/>
      <c r="DC59" s="110"/>
      <c r="DD59" s="110"/>
      <c r="DE59" s="110"/>
      <c r="DF59" s="110"/>
      <c r="DG59" s="110"/>
      <c r="DH59" s="110"/>
      <c r="DI59" s="110"/>
      <c r="DJ59" s="110"/>
      <c r="DK59" s="110"/>
      <c r="DL59" s="110"/>
      <c r="DM59" s="110"/>
      <c r="DN59" s="110"/>
      <c r="DO59" s="110"/>
      <c r="DP59" s="110"/>
      <c r="DQ59" s="110"/>
      <c r="DR59" s="110"/>
      <c r="DS59" s="110"/>
      <c r="DT59" s="110"/>
      <c r="DU59" s="110"/>
      <c r="DV59" s="110"/>
      <c r="DW59" s="110"/>
      <c r="DX59" s="110"/>
      <c r="DY59" s="110"/>
      <c r="DZ59" s="110"/>
      <c r="EA59" s="110"/>
      <c r="EB59" s="110"/>
      <c r="EC59" s="110"/>
      <c r="ED59" s="110"/>
      <c r="EE59" s="110"/>
      <c r="EF59" s="110"/>
      <c r="EG59" s="110"/>
      <c r="EH59" s="110"/>
      <c r="EI59" s="110"/>
      <c r="EJ59" s="110"/>
      <c r="EK59" s="110"/>
      <c r="EL59" s="110"/>
      <c r="EM59" s="110"/>
      <c r="EN59" s="110"/>
      <c r="EO59" s="110"/>
      <c r="EP59" s="110"/>
      <c r="EQ59" s="110"/>
      <c r="ER59" s="110"/>
      <c r="ES59" s="110"/>
      <c r="ET59" s="110"/>
      <c r="EU59" s="110"/>
      <c r="EV59" s="110"/>
      <c r="EW59" s="110"/>
      <c r="EX59" s="110"/>
      <c r="EY59" s="110"/>
      <c r="EZ59" s="110"/>
      <c r="FA59" s="110"/>
      <c r="FB59" s="110"/>
      <c r="FC59" s="110"/>
      <c r="FD59" s="110"/>
      <c r="FE59" s="110"/>
      <c r="FF59" s="110"/>
      <c r="FG59" s="110"/>
      <c r="FH59" s="110"/>
      <c r="FI59" s="110"/>
      <c r="FJ59" s="110"/>
      <c r="FK59" s="110"/>
      <c r="FL59" s="110"/>
      <c r="FM59" s="110"/>
      <c r="FN59" s="110"/>
      <c r="FO59" s="110"/>
      <c r="FP59" s="110"/>
      <c r="FQ59" s="110"/>
      <c r="FR59" s="110"/>
      <c r="FS59" s="110"/>
      <c r="FT59" s="110"/>
      <c r="FU59" s="110"/>
      <c r="FV59" s="110"/>
      <c r="FW59" s="110"/>
      <c r="FX59" s="110"/>
      <c r="FY59" s="110"/>
      <c r="FZ59" s="110"/>
      <c r="GA59" s="110"/>
      <c r="GB59" s="110"/>
      <c r="GC59" s="110"/>
      <c r="GD59" s="110"/>
      <c r="GE59" s="110"/>
      <c r="GF59" s="110"/>
      <c r="GG59" s="110"/>
      <c r="GH59" s="110"/>
      <c r="GI59" s="110"/>
      <c r="GJ59" s="110"/>
      <c r="GK59" s="110"/>
      <c r="GL59" s="110"/>
      <c r="GM59" s="110"/>
      <c r="GN59" s="110"/>
      <c r="GO59" s="110"/>
      <c r="GP59" s="110"/>
      <c r="GQ59" s="110"/>
      <c r="GR59" s="110"/>
      <c r="GS59" s="110"/>
      <c r="GT59" s="110"/>
      <c r="GU59" s="110"/>
      <c r="GV59" s="110"/>
      <c r="GW59" s="110"/>
      <c r="GX59" s="110"/>
      <c r="GY59" s="110"/>
      <c r="GZ59" s="110"/>
      <c r="HA59" s="110"/>
      <c r="HB59" s="110"/>
      <c r="HC59" s="110"/>
      <c r="HD59" s="110"/>
      <c r="HE59" s="110"/>
      <c r="HF59" s="110"/>
      <c r="HG59" s="110"/>
      <c r="HH59" s="110"/>
      <c r="HI59" s="110"/>
      <c r="HJ59" s="110"/>
      <c r="HK59" s="110"/>
      <c r="HL59" s="110"/>
      <c r="HM59" s="110"/>
      <c r="HN59" s="110"/>
      <c r="HO59" s="110"/>
      <c r="HP59" s="110"/>
      <c r="HQ59" s="110"/>
      <c r="HR59" s="110"/>
      <c r="HS59" s="110"/>
      <c r="HT59" s="110"/>
      <c r="HU59" s="110"/>
      <c r="HV59" s="110"/>
      <c r="HW59" s="110"/>
      <c r="HX59" s="110"/>
      <c r="HY59" s="110"/>
      <c r="HZ59" s="110"/>
      <c r="IA59" s="110"/>
      <c r="IB59" s="110"/>
      <c r="IC59" s="110"/>
      <c r="ID59" s="110"/>
      <c r="IE59" s="110"/>
      <c r="IF59" s="110"/>
      <c r="IG59" s="110"/>
      <c r="IH59" s="110"/>
      <c r="II59" s="110"/>
      <c r="IJ59" s="110"/>
      <c r="IK59" s="110"/>
      <c r="IL59" s="110"/>
      <c r="IM59" s="110"/>
      <c r="IN59" s="110"/>
      <c r="IO59" s="110"/>
      <c r="IP59" s="110"/>
      <c r="IQ59" s="110"/>
      <c r="IR59" s="110"/>
      <c r="IS59" s="110"/>
      <c r="IT59" s="110"/>
      <c r="IU59" s="110"/>
    </row>
    <row r="60" spans="1:255" s="111" customFormat="1" ht="12" customHeight="1" x14ac:dyDescent="0.25">
      <c r="A60" s="105"/>
      <c r="B60" s="106" t="s">
        <v>122</v>
      </c>
      <c r="C60" s="107" t="s">
        <v>69</v>
      </c>
      <c r="D60" s="107">
        <v>0.5</v>
      </c>
      <c r="E60" s="107" t="s">
        <v>93</v>
      </c>
      <c r="F60" s="108">
        <v>146187</v>
      </c>
      <c r="G60" s="109">
        <f t="shared" si="4"/>
        <v>73093.5</v>
      </c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110"/>
      <c r="BM60" s="110"/>
      <c r="BN60" s="110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/>
      <c r="CF60" s="110"/>
      <c r="CG60" s="110"/>
      <c r="CH60" s="110"/>
      <c r="CI60" s="110"/>
      <c r="CJ60" s="110"/>
      <c r="CK60" s="110"/>
      <c r="CL60" s="110"/>
      <c r="CM60" s="110"/>
      <c r="CN60" s="110"/>
      <c r="CO60" s="110"/>
      <c r="CP60" s="110"/>
      <c r="CQ60" s="110"/>
      <c r="CR60" s="110"/>
      <c r="CS60" s="110"/>
      <c r="CT60" s="110"/>
      <c r="CU60" s="110"/>
      <c r="CV60" s="110"/>
      <c r="CW60" s="110"/>
      <c r="CX60" s="110"/>
      <c r="CY60" s="110"/>
      <c r="CZ60" s="110"/>
      <c r="DA60" s="110"/>
      <c r="DB60" s="110"/>
      <c r="DC60" s="110"/>
      <c r="DD60" s="110"/>
      <c r="DE60" s="110"/>
      <c r="DF60" s="110"/>
      <c r="DG60" s="110"/>
      <c r="DH60" s="110"/>
      <c r="DI60" s="110"/>
      <c r="DJ60" s="110"/>
      <c r="DK60" s="110"/>
      <c r="DL60" s="110"/>
      <c r="DM60" s="110"/>
      <c r="DN60" s="110"/>
      <c r="DO60" s="110"/>
      <c r="DP60" s="110"/>
      <c r="DQ60" s="110"/>
      <c r="DR60" s="110"/>
      <c r="DS60" s="110"/>
      <c r="DT60" s="110"/>
      <c r="DU60" s="110"/>
      <c r="DV60" s="110"/>
      <c r="DW60" s="110"/>
      <c r="DX60" s="110"/>
      <c r="DY60" s="110"/>
      <c r="DZ60" s="110"/>
      <c r="EA60" s="110"/>
      <c r="EB60" s="110"/>
      <c r="EC60" s="110"/>
      <c r="ED60" s="110"/>
      <c r="EE60" s="110"/>
      <c r="EF60" s="110"/>
      <c r="EG60" s="110"/>
      <c r="EH60" s="110"/>
      <c r="EI60" s="110"/>
      <c r="EJ60" s="110"/>
      <c r="EK60" s="110"/>
      <c r="EL60" s="110"/>
      <c r="EM60" s="110"/>
      <c r="EN60" s="110"/>
      <c r="EO60" s="110"/>
      <c r="EP60" s="110"/>
      <c r="EQ60" s="110"/>
      <c r="ER60" s="110"/>
      <c r="ES60" s="110"/>
      <c r="ET60" s="110"/>
      <c r="EU60" s="110"/>
      <c r="EV60" s="110"/>
      <c r="EW60" s="110"/>
      <c r="EX60" s="110"/>
      <c r="EY60" s="110"/>
      <c r="EZ60" s="110"/>
      <c r="FA60" s="110"/>
      <c r="FB60" s="110"/>
      <c r="FC60" s="110"/>
      <c r="FD60" s="110"/>
      <c r="FE60" s="110"/>
      <c r="FF60" s="110"/>
      <c r="FG60" s="110"/>
      <c r="FH60" s="110"/>
      <c r="FI60" s="110"/>
      <c r="FJ60" s="110"/>
      <c r="FK60" s="110"/>
      <c r="FL60" s="110"/>
      <c r="FM60" s="110"/>
      <c r="FN60" s="110"/>
      <c r="FO60" s="110"/>
      <c r="FP60" s="110"/>
      <c r="FQ60" s="110"/>
      <c r="FR60" s="110"/>
      <c r="FS60" s="110"/>
      <c r="FT60" s="110"/>
      <c r="FU60" s="110"/>
      <c r="FV60" s="110"/>
      <c r="FW60" s="110"/>
      <c r="FX60" s="110"/>
      <c r="FY60" s="110"/>
      <c r="FZ60" s="110"/>
      <c r="GA60" s="110"/>
      <c r="GB60" s="110"/>
      <c r="GC60" s="110"/>
      <c r="GD60" s="110"/>
      <c r="GE60" s="110"/>
      <c r="GF60" s="110"/>
      <c r="GG60" s="110"/>
      <c r="GH60" s="110"/>
      <c r="GI60" s="110"/>
      <c r="GJ60" s="110"/>
      <c r="GK60" s="110"/>
      <c r="GL60" s="110"/>
      <c r="GM60" s="110"/>
      <c r="GN60" s="110"/>
      <c r="GO60" s="110"/>
      <c r="GP60" s="110"/>
      <c r="GQ60" s="110"/>
      <c r="GR60" s="110"/>
      <c r="GS60" s="110"/>
      <c r="GT60" s="110"/>
      <c r="GU60" s="110"/>
      <c r="GV60" s="110"/>
      <c r="GW60" s="110"/>
      <c r="GX60" s="110"/>
      <c r="GY60" s="110"/>
      <c r="GZ60" s="110"/>
      <c r="HA60" s="110"/>
      <c r="HB60" s="110"/>
      <c r="HC60" s="110"/>
      <c r="HD60" s="110"/>
      <c r="HE60" s="110"/>
      <c r="HF60" s="110"/>
      <c r="HG60" s="110"/>
      <c r="HH60" s="110"/>
      <c r="HI60" s="110"/>
      <c r="HJ60" s="110"/>
      <c r="HK60" s="110"/>
      <c r="HL60" s="110"/>
      <c r="HM60" s="110"/>
      <c r="HN60" s="110"/>
      <c r="HO60" s="110"/>
      <c r="HP60" s="110"/>
      <c r="HQ60" s="110"/>
      <c r="HR60" s="110"/>
      <c r="HS60" s="110"/>
      <c r="HT60" s="110"/>
      <c r="HU60" s="110"/>
      <c r="HV60" s="110"/>
      <c r="HW60" s="110"/>
      <c r="HX60" s="110"/>
      <c r="HY60" s="110"/>
      <c r="HZ60" s="110"/>
      <c r="IA60" s="110"/>
      <c r="IB60" s="110"/>
      <c r="IC60" s="110"/>
      <c r="ID60" s="110"/>
      <c r="IE60" s="110"/>
      <c r="IF60" s="110"/>
      <c r="IG60" s="110"/>
      <c r="IH60" s="110"/>
      <c r="II60" s="110"/>
      <c r="IJ60" s="110"/>
      <c r="IK60" s="110"/>
      <c r="IL60" s="110"/>
      <c r="IM60" s="110"/>
      <c r="IN60" s="110"/>
      <c r="IO60" s="110"/>
      <c r="IP60" s="110"/>
      <c r="IQ60" s="110"/>
      <c r="IR60" s="110"/>
      <c r="IS60" s="110"/>
      <c r="IT60" s="110"/>
      <c r="IU60" s="110"/>
    </row>
    <row r="61" spans="1:255" s="111" customFormat="1" ht="12" customHeight="1" x14ac:dyDescent="0.25">
      <c r="A61" s="105"/>
      <c r="B61" s="106" t="s">
        <v>99</v>
      </c>
      <c r="C61" s="107" t="s">
        <v>69</v>
      </c>
      <c r="D61" s="107">
        <v>300</v>
      </c>
      <c r="E61" s="107" t="s">
        <v>103</v>
      </c>
      <c r="F61" s="108">
        <v>1041</v>
      </c>
      <c r="G61" s="109">
        <f t="shared" si="4"/>
        <v>312300</v>
      </c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0"/>
      <c r="ED61" s="110"/>
      <c r="EE61" s="110"/>
      <c r="EF61" s="110"/>
      <c r="EG61" s="110"/>
      <c r="EH61" s="110"/>
      <c r="EI61" s="110"/>
      <c r="EJ61" s="110"/>
      <c r="EK61" s="110"/>
      <c r="EL61" s="110"/>
      <c r="EM61" s="110"/>
      <c r="EN61" s="110"/>
      <c r="EO61" s="110"/>
      <c r="EP61" s="110"/>
      <c r="EQ61" s="110"/>
      <c r="ER61" s="110"/>
      <c r="ES61" s="110"/>
      <c r="ET61" s="110"/>
      <c r="EU61" s="110"/>
      <c r="EV61" s="110"/>
      <c r="EW61" s="110"/>
      <c r="EX61" s="110"/>
      <c r="EY61" s="110"/>
      <c r="EZ61" s="110"/>
      <c r="FA61" s="110"/>
      <c r="FB61" s="110"/>
      <c r="FC61" s="110"/>
      <c r="FD61" s="110"/>
      <c r="FE61" s="110"/>
      <c r="FF61" s="110"/>
      <c r="FG61" s="110"/>
      <c r="FH61" s="110"/>
      <c r="FI61" s="110"/>
      <c r="FJ61" s="110"/>
      <c r="FK61" s="110"/>
      <c r="FL61" s="110"/>
      <c r="FM61" s="110"/>
      <c r="FN61" s="110"/>
      <c r="FO61" s="110"/>
      <c r="FP61" s="110"/>
      <c r="FQ61" s="110"/>
      <c r="FR61" s="110"/>
      <c r="FS61" s="110"/>
      <c r="FT61" s="110"/>
      <c r="FU61" s="110"/>
      <c r="FV61" s="110"/>
      <c r="FW61" s="110"/>
      <c r="FX61" s="110"/>
      <c r="FY61" s="110"/>
      <c r="FZ61" s="110"/>
      <c r="GA61" s="110"/>
      <c r="GB61" s="110"/>
      <c r="GC61" s="110"/>
      <c r="GD61" s="110"/>
      <c r="GE61" s="110"/>
      <c r="GF61" s="110"/>
      <c r="GG61" s="110"/>
      <c r="GH61" s="110"/>
      <c r="GI61" s="110"/>
      <c r="GJ61" s="110"/>
      <c r="GK61" s="110"/>
      <c r="GL61" s="110"/>
      <c r="GM61" s="110"/>
      <c r="GN61" s="110"/>
      <c r="GO61" s="110"/>
      <c r="GP61" s="110"/>
      <c r="GQ61" s="110"/>
      <c r="GR61" s="110"/>
      <c r="GS61" s="110"/>
      <c r="GT61" s="110"/>
      <c r="GU61" s="110"/>
      <c r="GV61" s="110"/>
      <c r="GW61" s="110"/>
      <c r="GX61" s="110"/>
      <c r="GY61" s="110"/>
      <c r="GZ61" s="110"/>
      <c r="HA61" s="110"/>
      <c r="HB61" s="110"/>
      <c r="HC61" s="110"/>
      <c r="HD61" s="110"/>
      <c r="HE61" s="110"/>
      <c r="HF61" s="110"/>
      <c r="HG61" s="110"/>
      <c r="HH61" s="110"/>
      <c r="HI61" s="110"/>
      <c r="HJ61" s="110"/>
      <c r="HK61" s="110"/>
      <c r="HL61" s="110"/>
      <c r="HM61" s="110"/>
      <c r="HN61" s="110"/>
      <c r="HO61" s="110"/>
      <c r="HP61" s="110"/>
      <c r="HQ61" s="110"/>
      <c r="HR61" s="110"/>
      <c r="HS61" s="110"/>
      <c r="HT61" s="110"/>
      <c r="HU61" s="110"/>
      <c r="HV61" s="110"/>
      <c r="HW61" s="110"/>
      <c r="HX61" s="110"/>
      <c r="HY61" s="110"/>
      <c r="HZ61" s="110"/>
      <c r="IA61" s="110"/>
      <c r="IB61" s="110"/>
      <c r="IC61" s="110"/>
      <c r="ID61" s="110"/>
      <c r="IE61" s="110"/>
      <c r="IF61" s="110"/>
      <c r="IG61" s="110"/>
      <c r="IH61" s="110"/>
      <c r="II61" s="110"/>
      <c r="IJ61" s="110"/>
      <c r="IK61" s="110"/>
      <c r="IL61" s="110"/>
      <c r="IM61" s="110"/>
      <c r="IN61" s="110"/>
      <c r="IO61" s="110"/>
      <c r="IP61" s="110"/>
      <c r="IQ61" s="110"/>
      <c r="IR61" s="110"/>
      <c r="IS61" s="110"/>
      <c r="IT61" s="110"/>
      <c r="IU61" s="110"/>
    </row>
    <row r="62" spans="1:255" s="111" customFormat="1" ht="12" customHeight="1" x14ac:dyDescent="0.25">
      <c r="A62" s="105"/>
      <c r="B62" s="106" t="s">
        <v>123</v>
      </c>
      <c r="C62" s="107" t="s">
        <v>69</v>
      </c>
      <c r="D62" s="107">
        <v>200</v>
      </c>
      <c r="E62" s="107" t="s">
        <v>103</v>
      </c>
      <c r="F62" s="108">
        <v>1140</v>
      </c>
      <c r="G62" s="109">
        <f t="shared" si="4"/>
        <v>228000</v>
      </c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0"/>
      <c r="CC62" s="110"/>
      <c r="CD62" s="110"/>
      <c r="CE62" s="110"/>
      <c r="CF62" s="110"/>
      <c r="CG62" s="110"/>
      <c r="CH62" s="110"/>
      <c r="CI62" s="110"/>
      <c r="CJ62" s="110"/>
      <c r="CK62" s="110"/>
      <c r="CL62" s="110"/>
      <c r="CM62" s="110"/>
      <c r="CN62" s="110"/>
      <c r="CO62" s="110"/>
      <c r="CP62" s="110"/>
      <c r="CQ62" s="110"/>
      <c r="CR62" s="110"/>
      <c r="CS62" s="110"/>
      <c r="CT62" s="110"/>
      <c r="CU62" s="110"/>
      <c r="CV62" s="110"/>
      <c r="CW62" s="110"/>
      <c r="CX62" s="110"/>
      <c r="CY62" s="110"/>
      <c r="CZ62" s="110"/>
      <c r="DA62" s="110"/>
      <c r="DB62" s="110"/>
      <c r="DC62" s="110"/>
      <c r="DD62" s="110"/>
      <c r="DE62" s="110"/>
      <c r="DF62" s="110"/>
      <c r="DG62" s="110"/>
      <c r="DH62" s="110"/>
      <c r="DI62" s="110"/>
      <c r="DJ62" s="110"/>
      <c r="DK62" s="110"/>
      <c r="DL62" s="110"/>
      <c r="DM62" s="110"/>
      <c r="DN62" s="110"/>
      <c r="DO62" s="110"/>
      <c r="DP62" s="110"/>
      <c r="DQ62" s="110"/>
      <c r="DR62" s="110"/>
      <c r="DS62" s="110"/>
      <c r="DT62" s="110"/>
      <c r="DU62" s="110"/>
      <c r="DV62" s="110"/>
      <c r="DW62" s="110"/>
      <c r="DX62" s="110"/>
      <c r="DY62" s="110"/>
      <c r="DZ62" s="110"/>
      <c r="EA62" s="110"/>
      <c r="EB62" s="110"/>
      <c r="EC62" s="110"/>
      <c r="ED62" s="110"/>
      <c r="EE62" s="110"/>
      <c r="EF62" s="110"/>
      <c r="EG62" s="110"/>
      <c r="EH62" s="110"/>
      <c r="EI62" s="110"/>
      <c r="EJ62" s="110"/>
      <c r="EK62" s="110"/>
      <c r="EL62" s="110"/>
      <c r="EM62" s="110"/>
      <c r="EN62" s="110"/>
      <c r="EO62" s="110"/>
      <c r="EP62" s="110"/>
      <c r="EQ62" s="110"/>
      <c r="ER62" s="110"/>
      <c r="ES62" s="110"/>
      <c r="ET62" s="110"/>
      <c r="EU62" s="110"/>
      <c r="EV62" s="110"/>
      <c r="EW62" s="110"/>
      <c r="EX62" s="110"/>
      <c r="EY62" s="110"/>
      <c r="EZ62" s="110"/>
      <c r="FA62" s="110"/>
      <c r="FB62" s="110"/>
      <c r="FC62" s="110"/>
      <c r="FD62" s="110"/>
      <c r="FE62" s="110"/>
      <c r="FF62" s="110"/>
      <c r="FG62" s="110"/>
      <c r="FH62" s="110"/>
      <c r="FI62" s="110"/>
      <c r="FJ62" s="110"/>
      <c r="FK62" s="110"/>
      <c r="FL62" s="110"/>
      <c r="FM62" s="110"/>
      <c r="FN62" s="110"/>
      <c r="FO62" s="110"/>
      <c r="FP62" s="110"/>
      <c r="FQ62" s="110"/>
      <c r="FR62" s="110"/>
      <c r="FS62" s="110"/>
      <c r="FT62" s="110"/>
      <c r="FU62" s="110"/>
      <c r="FV62" s="110"/>
      <c r="FW62" s="110"/>
      <c r="FX62" s="110"/>
      <c r="FY62" s="110"/>
      <c r="FZ62" s="110"/>
      <c r="GA62" s="110"/>
      <c r="GB62" s="110"/>
      <c r="GC62" s="110"/>
      <c r="GD62" s="110"/>
      <c r="GE62" s="110"/>
      <c r="GF62" s="110"/>
      <c r="GG62" s="110"/>
      <c r="GH62" s="110"/>
      <c r="GI62" s="110"/>
      <c r="GJ62" s="110"/>
      <c r="GK62" s="110"/>
      <c r="GL62" s="110"/>
      <c r="GM62" s="110"/>
      <c r="GN62" s="110"/>
      <c r="GO62" s="110"/>
      <c r="GP62" s="110"/>
      <c r="GQ62" s="110"/>
      <c r="GR62" s="110"/>
      <c r="GS62" s="110"/>
      <c r="GT62" s="110"/>
      <c r="GU62" s="110"/>
      <c r="GV62" s="110"/>
      <c r="GW62" s="110"/>
      <c r="GX62" s="110"/>
      <c r="GY62" s="110"/>
      <c r="GZ62" s="110"/>
      <c r="HA62" s="110"/>
      <c r="HB62" s="110"/>
      <c r="HC62" s="110"/>
      <c r="HD62" s="110"/>
      <c r="HE62" s="110"/>
      <c r="HF62" s="110"/>
      <c r="HG62" s="110"/>
      <c r="HH62" s="110"/>
      <c r="HI62" s="110"/>
      <c r="HJ62" s="110"/>
      <c r="HK62" s="110"/>
      <c r="HL62" s="110"/>
      <c r="HM62" s="110"/>
      <c r="HN62" s="110"/>
      <c r="HO62" s="110"/>
      <c r="HP62" s="110"/>
      <c r="HQ62" s="110"/>
      <c r="HR62" s="110"/>
      <c r="HS62" s="110"/>
      <c r="HT62" s="110"/>
      <c r="HU62" s="110"/>
      <c r="HV62" s="110"/>
      <c r="HW62" s="110"/>
      <c r="HX62" s="110"/>
      <c r="HY62" s="110"/>
      <c r="HZ62" s="110"/>
      <c r="IA62" s="110"/>
      <c r="IB62" s="110"/>
      <c r="IC62" s="110"/>
      <c r="ID62" s="110"/>
      <c r="IE62" s="110"/>
      <c r="IF62" s="110"/>
      <c r="IG62" s="110"/>
      <c r="IH62" s="110"/>
      <c r="II62" s="110"/>
      <c r="IJ62" s="110"/>
      <c r="IK62" s="110"/>
      <c r="IL62" s="110"/>
      <c r="IM62" s="110"/>
      <c r="IN62" s="110"/>
      <c r="IO62" s="110"/>
      <c r="IP62" s="110"/>
      <c r="IQ62" s="110"/>
      <c r="IR62" s="110"/>
      <c r="IS62" s="110"/>
      <c r="IT62" s="110"/>
      <c r="IU62" s="110"/>
    </row>
    <row r="63" spans="1:255" s="111" customFormat="1" ht="12" customHeight="1" x14ac:dyDescent="0.25">
      <c r="A63" s="105"/>
      <c r="B63" s="106" t="s">
        <v>124</v>
      </c>
      <c r="C63" s="107" t="s">
        <v>70</v>
      </c>
      <c r="D63" s="107">
        <v>12</v>
      </c>
      <c r="E63" s="107" t="s">
        <v>107</v>
      </c>
      <c r="F63" s="108">
        <v>7914</v>
      </c>
      <c r="G63" s="109">
        <f t="shared" si="4"/>
        <v>94968</v>
      </c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/>
      <c r="BJ63" s="110"/>
      <c r="BK63" s="110"/>
      <c r="BL63" s="110"/>
      <c r="BM63" s="110"/>
      <c r="BN63" s="110"/>
      <c r="BO63" s="110"/>
      <c r="BP63" s="110"/>
      <c r="BQ63" s="110"/>
      <c r="BR63" s="110"/>
      <c r="BS63" s="110"/>
      <c r="BT63" s="110"/>
      <c r="BU63" s="110"/>
      <c r="BV63" s="110"/>
      <c r="BW63" s="110"/>
      <c r="BX63" s="110"/>
      <c r="BY63" s="110"/>
      <c r="BZ63" s="110"/>
      <c r="CA63" s="110"/>
      <c r="CB63" s="110"/>
      <c r="CC63" s="110"/>
      <c r="CD63" s="110"/>
      <c r="CE63" s="110"/>
      <c r="CF63" s="110"/>
      <c r="CG63" s="110"/>
      <c r="CH63" s="110"/>
      <c r="CI63" s="110"/>
      <c r="CJ63" s="110"/>
      <c r="CK63" s="110"/>
      <c r="CL63" s="110"/>
      <c r="CM63" s="110"/>
      <c r="CN63" s="110"/>
      <c r="CO63" s="110"/>
      <c r="CP63" s="110"/>
      <c r="CQ63" s="110"/>
      <c r="CR63" s="110"/>
      <c r="CS63" s="110"/>
      <c r="CT63" s="110"/>
      <c r="CU63" s="110"/>
      <c r="CV63" s="110"/>
      <c r="CW63" s="110"/>
      <c r="CX63" s="110"/>
      <c r="CY63" s="110"/>
      <c r="CZ63" s="110"/>
      <c r="DA63" s="110"/>
      <c r="DB63" s="110"/>
      <c r="DC63" s="110"/>
      <c r="DD63" s="110"/>
      <c r="DE63" s="110"/>
      <c r="DF63" s="110"/>
      <c r="DG63" s="110"/>
      <c r="DH63" s="110"/>
      <c r="DI63" s="110"/>
      <c r="DJ63" s="110"/>
      <c r="DK63" s="110"/>
      <c r="DL63" s="110"/>
      <c r="DM63" s="110"/>
      <c r="DN63" s="110"/>
      <c r="DO63" s="110"/>
      <c r="DP63" s="110"/>
      <c r="DQ63" s="110"/>
      <c r="DR63" s="110"/>
      <c r="DS63" s="110"/>
      <c r="DT63" s="110"/>
      <c r="DU63" s="110"/>
      <c r="DV63" s="110"/>
      <c r="DW63" s="110"/>
      <c r="DX63" s="110"/>
      <c r="DY63" s="110"/>
      <c r="DZ63" s="110"/>
      <c r="EA63" s="110"/>
      <c r="EB63" s="110"/>
      <c r="EC63" s="110"/>
      <c r="ED63" s="110"/>
      <c r="EE63" s="110"/>
      <c r="EF63" s="110"/>
      <c r="EG63" s="110"/>
      <c r="EH63" s="110"/>
      <c r="EI63" s="110"/>
      <c r="EJ63" s="110"/>
      <c r="EK63" s="110"/>
      <c r="EL63" s="110"/>
      <c r="EM63" s="110"/>
      <c r="EN63" s="110"/>
      <c r="EO63" s="110"/>
      <c r="EP63" s="110"/>
      <c r="EQ63" s="110"/>
      <c r="ER63" s="110"/>
      <c r="ES63" s="110"/>
      <c r="ET63" s="110"/>
      <c r="EU63" s="110"/>
      <c r="EV63" s="110"/>
      <c r="EW63" s="110"/>
      <c r="EX63" s="110"/>
      <c r="EY63" s="110"/>
      <c r="EZ63" s="110"/>
      <c r="FA63" s="110"/>
      <c r="FB63" s="110"/>
      <c r="FC63" s="110"/>
      <c r="FD63" s="110"/>
      <c r="FE63" s="110"/>
      <c r="FF63" s="110"/>
      <c r="FG63" s="110"/>
      <c r="FH63" s="110"/>
      <c r="FI63" s="110"/>
      <c r="FJ63" s="110"/>
      <c r="FK63" s="110"/>
      <c r="FL63" s="110"/>
      <c r="FM63" s="110"/>
      <c r="FN63" s="110"/>
      <c r="FO63" s="110"/>
      <c r="FP63" s="110"/>
      <c r="FQ63" s="110"/>
      <c r="FR63" s="110"/>
      <c r="FS63" s="110"/>
      <c r="FT63" s="110"/>
      <c r="FU63" s="110"/>
      <c r="FV63" s="110"/>
      <c r="FW63" s="110"/>
      <c r="FX63" s="110"/>
      <c r="FY63" s="110"/>
      <c r="FZ63" s="110"/>
      <c r="GA63" s="110"/>
      <c r="GB63" s="110"/>
      <c r="GC63" s="110"/>
      <c r="GD63" s="110"/>
      <c r="GE63" s="110"/>
      <c r="GF63" s="110"/>
      <c r="GG63" s="110"/>
      <c r="GH63" s="110"/>
      <c r="GI63" s="110"/>
      <c r="GJ63" s="110"/>
      <c r="GK63" s="110"/>
      <c r="GL63" s="110"/>
      <c r="GM63" s="110"/>
      <c r="GN63" s="110"/>
      <c r="GO63" s="110"/>
      <c r="GP63" s="110"/>
      <c r="GQ63" s="110"/>
      <c r="GR63" s="110"/>
      <c r="GS63" s="110"/>
      <c r="GT63" s="110"/>
      <c r="GU63" s="110"/>
      <c r="GV63" s="110"/>
      <c r="GW63" s="110"/>
      <c r="GX63" s="110"/>
      <c r="GY63" s="110"/>
      <c r="GZ63" s="110"/>
      <c r="HA63" s="110"/>
      <c r="HB63" s="110"/>
      <c r="HC63" s="110"/>
      <c r="HD63" s="110"/>
      <c r="HE63" s="110"/>
      <c r="HF63" s="110"/>
      <c r="HG63" s="110"/>
      <c r="HH63" s="110"/>
      <c r="HI63" s="110"/>
      <c r="HJ63" s="110"/>
      <c r="HK63" s="110"/>
      <c r="HL63" s="110"/>
      <c r="HM63" s="110"/>
      <c r="HN63" s="110"/>
      <c r="HO63" s="110"/>
      <c r="HP63" s="110"/>
      <c r="HQ63" s="110"/>
      <c r="HR63" s="110"/>
      <c r="HS63" s="110"/>
      <c r="HT63" s="110"/>
      <c r="HU63" s="110"/>
      <c r="HV63" s="110"/>
      <c r="HW63" s="110"/>
      <c r="HX63" s="110"/>
      <c r="HY63" s="110"/>
      <c r="HZ63" s="110"/>
      <c r="IA63" s="110"/>
      <c r="IB63" s="110"/>
      <c r="IC63" s="110"/>
      <c r="ID63" s="110"/>
      <c r="IE63" s="110"/>
      <c r="IF63" s="110"/>
      <c r="IG63" s="110"/>
      <c r="IH63" s="110"/>
      <c r="II63" s="110"/>
      <c r="IJ63" s="110"/>
      <c r="IK63" s="110"/>
      <c r="IL63" s="110"/>
      <c r="IM63" s="110"/>
      <c r="IN63" s="110"/>
      <c r="IO63" s="110"/>
      <c r="IP63" s="110"/>
      <c r="IQ63" s="110"/>
      <c r="IR63" s="110"/>
      <c r="IS63" s="110"/>
      <c r="IT63" s="110"/>
      <c r="IU63" s="110"/>
    </row>
    <row r="64" spans="1:255" s="111" customFormat="1" ht="12" customHeight="1" x14ac:dyDescent="0.25">
      <c r="A64" s="105"/>
      <c r="B64" s="106" t="s">
        <v>100</v>
      </c>
      <c r="C64" s="107" t="s">
        <v>70</v>
      </c>
      <c r="D64" s="107">
        <v>10</v>
      </c>
      <c r="E64" s="107" t="s">
        <v>96</v>
      </c>
      <c r="F64" s="108">
        <v>6664</v>
      </c>
      <c r="G64" s="109">
        <f t="shared" si="4"/>
        <v>66640</v>
      </c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/>
      <c r="BJ64" s="110"/>
      <c r="BK64" s="110"/>
      <c r="BL64" s="110"/>
      <c r="BM64" s="110"/>
      <c r="BN64" s="110"/>
      <c r="BO64" s="110"/>
      <c r="BP64" s="110"/>
      <c r="BQ64" s="110"/>
      <c r="BR64" s="110"/>
      <c r="BS64" s="110"/>
      <c r="BT64" s="110"/>
      <c r="BU64" s="110"/>
      <c r="BV64" s="110"/>
      <c r="BW64" s="110"/>
      <c r="BX64" s="110"/>
      <c r="BY64" s="110"/>
      <c r="BZ64" s="110"/>
      <c r="CA64" s="110"/>
      <c r="CB64" s="110"/>
      <c r="CC64" s="110"/>
      <c r="CD64" s="110"/>
      <c r="CE64" s="110"/>
      <c r="CF64" s="110"/>
      <c r="CG64" s="110"/>
      <c r="CH64" s="110"/>
      <c r="CI64" s="110"/>
      <c r="CJ64" s="110"/>
      <c r="CK64" s="110"/>
      <c r="CL64" s="110"/>
      <c r="CM64" s="110"/>
      <c r="CN64" s="110"/>
      <c r="CO64" s="110"/>
      <c r="CP64" s="110"/>
      <c r="CQ64" s="110"/>
      <c r="CR64" s="110"/>
      <c r="CS64" s="110"/>
      <c r="CT64" s="110"/>
      <c r="CU64" s="110"/>
      <c r="CV64" s="110"/>
      <c r="CW64" s="110"/>
      <c r="CX64" s="110"/>
      <c r="CY64" s="110"/>
      <c r="CZ64" s="110"/>
      <c r="DA64" s="110"/>
      <c r="DB64" s="110"/>
      <c r="DC64" s="110"/>
      <c r="DD64" s="110"/>
      <c r="DE64" s="110"/>
      <c r="DF64" s="110"/>
      <c r="DG64" s="110"/>
      <c r="DH64" s="110"/>
      <c r="DI64" s="110"/>
      <c r="DJ64" s="110"/>
      <c r="DK64" s="110"/>
      <c r="DL64" s="110"/>
      <c r="DM64" s="110"/>
      <c r="DN64" s="110"/>
      <c r="DO64" s="110"/>
      <c r="DP64" s="110"/>
      <c r="DQ64" s="110"/>
      <c r="DR64" s="110"/>
      <c r="DS64" s="110"/>
      <c r="DT64" s="110"/>
      <c r="DU64" s="110"/>
      <c r="DV64" s="110"/>
      <c r="DW64" s="110"/>
      <c r="DX64" s="110"/>
      <c r="DY64" s="110"/>
      <c r="DZ64" s="110"/>
      <c r="EA64" s="110"/>
      <c r="EB64" s="110"/>
      <c r="EC64" s="110"/>
      <c r="ED64" s="110"/>
      <c r="EE64" s="110"/>
      <c r="EF64" s="110"/>
      <c r="EG64" s="110"/>
      <c r="EH64" s="110"/>
      <c r="EI64" s="110"/>
      <c r="EJ64" s="110"/>
      <c r="EK64" s="110"/>
      <c r="EL64" s="110"/>
      <c r="EM64" s="110"/>
      <c r="EN64" s="110"/>
      <c r="EO64" s="110"/>
      <c r="EP64" s="110"/>
      <c r="EQ64" s="110"/>
      <c r="ER64" s="110"/>
      <c r="ES64" s="110"/>
      <c r="ET64" s="110"/>
      <c r="EU64" s="110"/>
      <c r="EV64" s="110"/>
      <c r="EW64" s="110"/>
      <c r="EX64" s="110"/>
      <c r="EY64" s="110"/>
      <c r="EZ64" s="110"/>
      <c r="FA64" s="110"/>
      <c r="FB64" s="110"/>
      <c r="FC64" s="110"/>
      <c r="FD64" s="110"/>
      <c r="FE64" s="110"/>
      <c r="FF64" s="110"/>
      <c r="FG64" s="110"/>
      <c r="FH64" s="110"/>
      <c r="FI64" s="110"/>
      <c r="FJ64" s="110"/>
      <c r="FK64" s="110"/>
      <c r="FL64" s="110"/>
      <c r="FM64" s="110"/>
      <c r="FN64" s="110"/>
      <c r="FO64" s="110"/>
      <c r="FP64" s="110"/>
      <c r="FQ64" s="110"/>
      <c r="FR64" s="110"/>
      <c r="FS64" s="110"/>
      <c r="FT64" s="110"/>
      <c r="FU64" s="110"/>
      <c r="FV64" s="110"/>
      <c r="FW64" s="110"/>
      <c r="FX64" s="110"/>
      <c r="FY64" s="110"/>
      <c r="FZ64" s="110"/>
      <c r="GA64" s="110"/>
      <c r="GB64" s="110"/>
      <c r="GC64" s="110"/>
      <c r="GD64" s="110"/>
      <c r="GE64" s="110"/>
      <c r="GF64" s="110"/>
      <c r="GG64" s="110"/>
      <c r="GH64" s="110"/>
      <c r="GI64" s="110"/>
      <c r="GJ64" s="110"/>
      <c r="GK64" s="110"/>
      <c r="GL64" s="110"/>
      <c r="GM64" s="110"/>
      <c r="GN64" s="110"/>
      <c r="GO64" s="110"/>
      <c r="GP64" s="110"/>
      <c r="GQ64" s="110"/>
      <c r="GR64" s="110"/>
      <c r="GS64" s="110"/>
      <c r="GT64" s="110"/>
      <c r="GU64" s="110"/>
      <c r="GV64" s="110"/>
      <c r="GW64" s="110"/>
      <c r="GX64" s="110"/>
      <c r="GY64" s="110"/>
      <c r="GZ64" s="110"/>
      <c r="HA64" s="110"/>
      <c r="HB64" s="110"/>
      <c r="HC64" s="110"/>
      <c r="HD64" s="110"/>
      <c r="HE64" s="110"/>
      <c r="HF64" s="110"/>
      <c r="HG64" s="110"/>
      <c r="HH64" s="110"/>
      <c r="HI64" s="110"/>
      <c r="HJ64" s="110"/>
      <c r="HK64" s="110"/>
      <c r="HL64" s="110"/>
      <c r="HM64" s="110"/>
      <c r="HN64" s="110"/>
      <c r="HO64" s="110"/>
      <c r="HP64" s="110"/>
      <c r="HQ64" s="110"/>
      <c r="HR64" s="110"/>
      <c r="HS64" s="110"/>
      <c r="HT64" s="110"/>
      <c r="HU64" s="110"/>
      <c r="HV64" s="110"/>
      <c r="HW64" s="110"/>
      <c r="HX64" s="110"/>
      <c r="HY64" s="110"/>
      <c r="HZ64" s="110"/>
      <c r="IA64" s="110"/>
      <c r="IB64" s="110"/>
      <c r="IC64" s="110"/>
      <c r="ID64" s="110"/>
      <c r="IE64" s="110"/>
      <c r="IF64" s="110"/>
      <c r="IG64" s="110"/>
      <c r="IH64" s="110"/>
      <c r="II64" s="110"/>
      <c r="IJ64" s="110"/>
      <c r="IK64" s="110"/>
      <c r="IL64" s="110"/>
      <c r="IM64" s="110"/>
      <c r="IN64" s="110"/>
      <c r="IO64" s="110"/>
      <c r="IP64" s="110"/>
      <c r="IQ64" s="110"/>
      <c r="IR64" s="110"/>
      <c r="IS64" s="110"/>
      <c r="IT64" s="110"/>
      <c r="IU64" s="110"/>
    </row>
    <row r="65" spans="1:255" s="111" customFormat="1" ht="12" customHeight="1" x14ac:dyDescent="0.25">
      <c r="A65" s="105"/>
      <c r="B65" s="106" t="s">
        <v>101</v>
      </c>
      <c r="C65" s="107" t="s">
        <v>70</v>
      </c>
      <c r="D65" s="107">
        <v>10</v>
      </c>
      <c r="E65" s="107" t="s">
        <v>96</v>
      </c>
      <c r="F65" s="108">
        <v>5117</v>
      </c>
      <c r="G65" s="109">
        <f t="shared" si="4"/>
        <v>51170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  <c r="BM65" s="110"/>
      <c r="BN65" s="110"/>
      <c r="BO65" s="110"/>
      <c r="BP65" s="110"/>
      <c r="BQ65" s="110"/>
      <c r="BR65" s="110"/>
      <c r="BS65" s="110"/>
      <c r="BT65" s="110"/>
      <c r="BU65" s="110"/>
      <c r="BV65" s="110"/>
      <c r="BW65" s="110"/>
      <c r="BX65" s="110"/>
      <c r="BY65" s="110"/>
      <c r="BZ65" s="110"/>
      <c r="CA65" s="110"/>
      <c r="CB65" s="110"/>
      <c r="CC65" s="110"/>
      <c r="CD65" s="110"/>
      <c r="CE65" s="110"/>
      <c r="CF65" s="110"/>
      <c r="CG65" s="110"/>
      <c r="CH65" s="110"/>
      <c r="CI65" s="110"/>
      <c r="CJ65" s="110"/>
      <c r="CK65" s="110"/>
      <c r="CL65" s="110"/>
      <c r="CM65" s="110"/>
      <c r="CN65" s="110"/>
      <c r="CO65" s="110"/>
      <c r="CP65" s="110"/>
      <c r="CQ65" s="110"/>
      <c r="CR65" s="110"/>
      <c r="CS65" s="110"/>
      <c r="CT65" s="110"/>
      <c r="CU65" s="110"/>
      <c r="CV65" s="110"/>
      <c r="CW65" s="110"/>
      <c r="CX65" s="110"/>
      <c r="CY65" s="110"/>
      <c r="CZ65" s="110"/>
      <c r="DA65" s="110"/>
      <c r="DB65" s="110"/>
      <c r="DC65" s="110"/>
      <c r="DD65" s="110"/>
      <c r="DE65" s="110"/>
      <c r="DF65" s="110"/>
      <c r="DG65" s="110"/>
      <c r="DH65" s="110"/>
      <c r="DI65" s="110"/>
      <c r="DJ65" s="110"/>
      <c r="DK65" s="110"/>
      <c r="DL65" s="110"/>
      <c r="DM65" s="110"/>
      <c r="DN65" s="110"/>
      <c r="DO65" s="110"/>
      <c r="DP65" s="110"/>
      <c r="DQ65" s="110"/>
      <c r="DR65" s="110"/>
      <c r="DS65" s="110"/>
      <c r="DT65" s="110"/>
      <c r="DU65" s="110"/>
      <c r="DV65" s="110"/>
      <c r="DW65" s="110"/>
      <c r="DX65" s="110"/>
      <c r="DY65" s="110"/>
      <c r="DZ65" s="110"/>
      <c r="EA65" s="110"/>
      <c r="EB65" s="110"/>
      <c r="EC65" s="110"/>
      <c r="ED65" s="110"/>
      <c r="EE65" s="110"/>
      <c r="EF65" s="110"/>
      <c r="EG65" s="110"/>
      <c r="EH65" s="110"/>
      <c r="EI65" s="110"/>
      <c r="EJ65" s="110"/>
      <c r="EK65" s="110"/>
      <c r="EL65" s="110"/>
      <c r="EM65" s="110"/>
      <c r="EN65" s="110"/>
      <c r="EO65" s="110"/>
      <c r="EP65" s="110"/>
      <c r="EQ65" s="110"/>
      <c r="ER65" s="110"/>
      <c r="ES65" s="110"/>
      <c r="ET65" s="110"/>
      <c r="EU65" s="110"/>
      <c r="EV65" s="110"/>
      <c r="EW65" s="110"/>
      <c r="EX65" s="110"/>
      <c r="EY65" s="110"/>
      <c r="EZ65" s="110"/>
      <c r="FA65" s="110"/>
      <c r="FB65" s="110"/>
      <c r="FC65" s="110"/>
      <c r="FD65" s="110"/>
      <c r="FE65" s="110"/>
      <c r="FF65" s="110"/>
      <c r="FG65" s="110"/>
      <c r="FH65" s="110"/>
      <c r="FI65" s="110"/>
      <c r="FJ65" s="110"/>
      <c r="FK65" s="110"/>
      <c r="FL65" s="110"/>
      <c r="FM65" s="110"/>
      <c r="FN65" s="110"/>
      <c r="FO65" s="110"/>
      <c r="FP65" s="110"/>
      <c r="FQ65" s="110"/>
      <c r="FR65" s="110"/>
      <c r="FS65" s="110"/>
      <c r="FT65" s="110"/>
      <c r="FU65" s="110"/>
      <c r="FV65" s="110"/>
      <c r="FW65" s="110"/>
      <c r="FX65" s="110"/>
      <c r="FY65" s="110"/>
      <c r="FZ65" s="110"/>
      <c r="GA65" s="110"/>
      <c r="GB65" s="110"/>
      <c r="GC65" s="110"/>
      <c r="GD65" s="110"/>
      <c r="GE65" s="110"/>
      <c r="GF65" s="110"/>
      <c r="GG65" s="110"/>
      <c r="GH65" s="110"/>
      <c r="GI65" s="110"/>
      <c r="GJ65" s="110"/>
      <c r="GK65" s="110"/>
      <c r="GL65" s="110"/>
      <c r="GM65" s="110"/>
      <c r="GN65" s="110"/>
      <c r="GO65" s="110"/>
      <c r="GP65" s="110"/>
      <c r="GQ65" s="110"/>
      <c r="GR65" s="110"/>
      <c r="GS65" s="110"/>
      <c r="GT65" s="110"/>
      <c r="GU65" s="110"/>
      <c r="GV65" s="110"/>
      <c r="GW65" s="110"/>
      <c r="GX65" s="110"/>
      <c r="GY65" s="110"/>
      <c r="GZ65" s="110"/>
      <c r="HA65" s="110"/>
      <c r="HB65" s="110"/>
      <c r="HC65" s="110"/>
      <c r="HD65" s="110"/>
      <c r="HE65" s="110"/>
      <c r="HF65" s="110"/>
      <c r="HG65" s="110"/>
      <c r="HH65" s="110"/>
      <c r="HI65" s="110"/>
      <c r="HJ65" s="110"/>
      <c r="HK65" s="110"/>
      <c r="HL65" s="110"/>
      <c r="HM65" s="110"/>
      <c r="HN65" s="110"/>
      <c r="HO65" s="110"/>
      <c r="HP65" s="110"/>
      <c r="HQ65" s="110"/>
      <c r="HR65" s="110"/>
      <c r="HS65" s="110"/>
      <c r="HT65" s="110"/>
      <c r="HU65" s="110"/>
      <c r="HV65" s="110"/>
      <c r="HW65" s="110"/>
      <c r="HX65" s="110"/>
      <c r="HY65" s="110"/>
      <c r="HZ65" s="110"/>
      <c r="IA65" s="110"/>
      <c r="IB65" s="110"/>
      <c r="IC65" s="110"/>
      <c r="ID65" s="110"/>
      <c r="IE65" s="110"/>
      <c r="IF65" s="110"/>
      <c r="IG65" s="110"/>
      <c r="IH65" s="110"/>
      <c r="II65" s="110"/>
      <c r="IJ65" s="110"/>
      <c r="IK65" s="110"/>
      <c r="IL65" s="110"/>
      <c r="IM65" s="110"/>
      <c r="IN65" s="110"/>
      <c r="IO65" s="110"/>
      <c r="IP65" s="110"/>
      <c r="IQ65" s="110"/>
      <c r="IR65" s="110"/>
      <c r="IS65" s="110"/>
      <c r="IT65" s="110"/>
      <c r="IU65" s="110"/>
    </row>
    <row r="66" spans="1:255" ht="11.25" customHeight="1" x14ac:dyDescent="0.25">
      <c r="A66" s="1"/>
      <c r="B66" s="112" t="s">
        <v>31</v>
      </c>
      <c r="C66" s="113"/>
      <c r="D66" s="113"/>
      <c r="E66" s="113"/>
      <c r="F66" s="114"/>
      <c r="G66" s="115">
        <f>SUM(G47:G65)</f>
        <v>1820208</v>
      </c>
    </row>
    <row r="67" spans="1:255" ht="15.75" customHeight="1" x14ac:dyDescent="0.25">
      <c r="A67" s="97"/>
      <c r="B67" s="13"/>
      <c r="C67" s="14"/>
      <c r="D67" s="14"/>
      <c r="E67" s="14"/>
      <c r="F67" s="15"/>
      <c r="G67" s="15"/>
      <c r="K67" s="58"/>
    </row>
    <row r="68" spans="1:255" ht="12" customHeight="1" x14ac:dyDescent="0.25">
      <c r="A68" s="97"/>
      <c r="B68" s="98" t="s">
        <v>32</v>
      </c>
      <c r="C68" s="99"/>
      <c r="D68" s="100"/>
      <c r="E68" s="100"/>
      <c r="F68" s="101"/>
      <c r="G68" s="102"/>
    </row>
    <row r="69" spans="1:255" ht="24" customHeight="1" x14ac:dyDescent="0.25">
      <c r="A69" s="97"/>
      <c r="B69" s="103" t="s">
        <v>33</v>
      </c>
      <c r="C69" s="104" t="s">
        <v>29</v>
      </c>
      <c r="D69" s="104" t="s">
        <v>30</v>
      </c>
      <c r="E69" s="103" t="s">
        <v>17</v>
      </c>
      <c r="F69" s="104" t="s">
        <v>18</v>
      </c>
      <c r="G69" s="103" t="s">
        <v>19</v>
      </c>
    </row>
    <row r="70" spans="1:255" s="111" customFormat="1" ht="12" customHeight="1" x14ac:dyDescent="0.25">
      <c r="A70" s="105"/>
      <c r="B70" s="106"/>
      <c r="C70" s="107"/>
      <c r="D70" s="107"/>
      <c r="E70" s="107"/>
      <c r="F70" s="108"/>
      <c r="G70" s="109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10"/>
      <c r="BS70" s="110"/>
      <c r="BT70" s="110"/>
      <c r="BU70" s="110"/>
      <c r="BV70" s="110"/>
      <c r="BW70" s="110"/>
      <c r="BX70" s="110"/>
      <c r="BY70" s="110"/>
      <c r="BZ70" s="110"/>
      <c r="CA70" s="110"/>
      <c r="CB70" s="110"/>
      <c r="CC70" s="110"/>
      <c r="CD70" s="110"/>
      <c r="CE70" s="110"/>
      <c r="CF70" s="110"/>
      <c r="CG70" s="110"/>
      <c r="CH70" s="110"/>
      <c r="CI70" s="110"/>
      <c r="CJ70" s="110"/>
      <c r="CK70" s="110"/>
      <c r="CL70" s="110"/>
      <c r="CM70" s="110"/>
      <c r="CN70" s="110"/>
      <c r="CO70" s="110"/>
      <c r="CP70" s="110"/>
      <c r="CQ70" s="110"/>
      <c r="CR70" s="110"/>
      <c r="CS70" s="110"/>
      <c r="CT70" s="110"/>
      <c r="CU70" s="110"/>
      <c r="CV70" s="110"/>
      <c r="CW70" s="110"/>
      <c r="CX70" s="110"/>
      <c r="CY70" s="110"/>
      <c r="CZ70" s="110"/>
      <c r="DA70" s="110"/>
      <c r="DB70" s="110"/>
      <c r="DC70" s="110"/>
      <c r="DD70" s="110"/>
      <c r="DE70" s="110"/>
      <c r="DF70" s="110"/>
      <c r="DG70" s="110"/>
      <c r="DH70" s="110"/>
      <c r="DI70" s="110"/>
      <c r="DJ70" s="110"/>
      <c r="DK70" s="110"/>
      <c r="DL70" s="110"/>
      <c r="DM70" s="110"/>
      <c r="DN70" s="110"/>
      <c r="DO70" s="110"/>
      <c r="DP70" s="110"/>
      <c r="DQ70" s="110"/>
      <c r="DR70" s="110"/>
      <c r="DS70" s="110"/>
      <c r="DT70" s="110"/>
      <c r="DU70" s="110"/>
      <c r="DV70" s="110"/>
      <c r="DW70" s="110"/>
      <c r="DX70" s="110"/>
      <c r="DY70" s="110"/>
      <c r="DZ70" s="110"/>
      <c r="EA70" s="110"/>
      <c r="EB70" s="110"/>
      <c r="EC70" s="110"/>
      <c r="ED70" s="110"/>
      <c r="EE70" s="110"/>
      <c r="EF70" s="110"/>
      <c r="EG70" s="110"/>
      <c r="EH70" s="110"/>
      <c r="EI70" s="110"/>
      <c r="EJ70" s="110"/>
      <c r="EK70" s="110"/>
      <c r="EL70" s="110"/>
      <c r="EM70" s="110"/>
      <c r="EN70" s="110"/>
      <c r="EO70" s="110"/>
      <c r="EP70" s="110"/>
      <c r="EQ70" s="110"/>
      <c r="ER70" s="110"/>
      <c r="ES70" s="110"/>
      <c r="ET70" s="110"/>
      <c r="EU70" s="110"/>
      <c r="EV70" s="110"/>
      <c r="EW70" s="110"/>
      <c r="EX70" s="110"/>
      <c r="EY70" s="110"/>
      <c r="EZ70" s="110"/>
      <c r="FA70" s="110"/>
      <c r="FB70" s="110"/>
      <c r="FC70" s="110"/>
      <c r="FD70" s="110"/>
      <c r="FE70" s="110"/>
      <c r="FF70" s="110"/>
      <c r="FG70" s="110"/>
      <c r="FH70" s="110"/>
      <c r="FI70" s="110"/>
      <c r="FJ70" s="110"/>
      <c r="FK70" s="110"/>
      <c r="FL70" s="110"/>
      <c r="FM70" s="110"/>
      <c r="FN70" s="110"/>
      <c r="FO70" s="110"/>
      <c r="FP70" s="110"/>
      <c r="FQ70" s="110"/>
      <c r="FR70" s="110"/>
      <c r="FS70" s="110"/>
      <c r="FT70" s="110"/>
      <c r="FU70" s="110"/>
      <c r="FV70" s="110"/>
      <c r="FW70" s="110"/>
      <c r="FX70" s="110"/>
      <c r="FY70" s="110"/>
      <c r="FZ70" s="110"/>
      <c r="GA70" s="110"/>
      <c r="GB70" s="110"/>
      <c r="GC70" s="110"/>
      <c r="GD70" s="110"/>
      <c r="GE70" s="110"/>
      <c r="GF70" s="110"/>
      <c r="GG70" s="110"/>
      <c r="GH70" s="110"/>
      <c r="GI70" s="110"/>
      <c r="GJ70" s="110"/>
      <c r="GK70" s="110"/>
      <c r="GL70" s="110"/>
      <c r="GM70" s="110"/>
      <c r="GN70" s="110"/>
      <c r="GO70" s="110"/>
      <c r="GP70" s="110"/>
      <c r="GQ70" s="110"/>
      <c r="GR70" s="110"/>
      <c r="GS70" s="110"/>
      <c r="GT70" s="110"/>
      <c r="GU70" s="110"/>
      <c r="GV70" s="110"/>
      <c r="GW70" s="110"/>
      <c r="GX70" s="110"/>
      <c r="GY70" s="110"/>
      <c r="GZ70" s="110"/>
      <c r="HA70" s="110"/>
      <c r="HB70" s="110"/>
      <c r="HC70" s="110"/>
      <c r="HD70" s="110"/>
      <c r="HE70" s="110"/>
      <c r="HF70" s="110"/>
      <c r="HG70" s="110"/>
      <c r="HH70" s="110"/>
      <c r="HI70" s="110"/>
      <c r="HJ70" s="110"/>
      <c r="HK70" s="110"/>
      <c r="HL70" s="110"/>
      <c r="HM70" s="110"/>
      <c r="HN70" s="110"/>
      <c r="HO70" s="110"/>
      <c r="HP70" s="110"/>
      <c r="HQ70" s="110"/>
      <c r="HR70" s="110"/>
      <c r="HS70" s="110"/>
      <c r="HT70" s="110"/>
      <c r="HU70" s="110"/>
      <c r="HV70" s="110"/>
      <c r="HW70" s="110"/>
      <c r="HX70" s="110"/>
      <c r="HY70" s="110"/>
      <c r="HZ70" s="110"/>
      <c r="IA70" s="110"/>
      <c r="IB70" s="110"/>
      <c r="IC70" s="110"/>
      <c r="ID70" s="110"/>
      <c r="IE70" s="110"/>
      <c r="IF70" s="110"/>
      <c r="IG70" s="110"/>
      <c r="IH70" s="110"/>
      <c r="II70" s="110"/>
      <c r="IJ70" s="110"/>
      <c r="IK70" s="110"/>
      <c r="IL70" s="110"/>
      <c r="IM70" s="110"/>
      <c r="IN70" s="110"/>
      <c r="IO70" s="110"/>
      <c r="IP70" s="110"/>
      <c r="IQ70" s="110"/>
      <c r="IR70" s="110"/>
      <c r="IS70" s="110"/>
      <c r="IT70" s="110"/>
      <c r="IU70" s="110"/>
    </row>
    <row r="71" spans="1:255" ht="11.25" customHeight="1" x14ac:dyDescent="0.25">
      <c r="A71" s="1"/>
      <c r="B71" s="112" t="s">
        <v>34</v>
      </c>
      <c r="C71" s="113"/>
      <c r="D71" s="113"/>
      <c r="E71" s="113"/>
      <c r="F71" s="114"/>
      <c r="G71" s="115">
        <f>SUM(G70)</f>
        <v>0</v>
      </c>
    </row>
    <row r="72" spans="1:255" ht="11.25" customHeight="1" x14ac:dyDescent="0.25">
      <c r="A72" s="1"/>
      <c r="B72" s="25"/>
      <c r="C72" s="25"/>
      <c r="D72" s="25"/>
      <c r="E72" s="25"/>
      <c r="F72" s="26"/>
      <c r="G72" s="26"/>
    </row>
    <row r="73" spans="1:255" ht="11.25" customHeight="1" x14ac:dyDescent="0.25">
      <c r="A73" s="1"/>
      <c r="B73" s="27" t="s">
        <v>35</v>
      </c>
      <c r="C73" s="28"/>
      <c r="D73" s="28"/>
      <c r="E73" s="28"/>
      <c r="F73" s="28"/>
      <c r="G73" s="29">
        <f>G27+G32+G43+G66+G71</f>
        <v>7519208</v>
      </c>
    </row>
    <row r="74" spans="1:255" ht="11.25" customHeight="1" x14ac:dyDescent="0.25">
      <c r="A74" s="1"/>
      <c r="B74" s="30" t="s">
        <v>36</v>
      </c>
      <c r="C74" s="17"/>
      <c r="D74" s="17"/>
      <c r="E74" s="17"/>
      <c r="F74" s="17"/>
      <c r="G74" s="31">
        <f>G73*0.05</f>
        <v>375960.4</v>
      </c>
    </row>
    <row r="75" spans="1:255" ht="11.25" customHeight="1" x14ac:dyDescent="0.25">
      <c r="A75" s="1"/>
      <c r="B75" s="32" t="s">
        <v>37</v>
      </c>
      <c r="C75" s="16"/>
      <c r="D75" s="16"/>
      <c r="E75" s="16"/>
      <c r="F75" s="16"/>
      <c r="G75" s="33">
        <f>G74+G73</f>
        <v>7895168.4000000004</v>
      </c>
    </row>
    <row r="76" spans="1:255" ht="11.25" customHeight="1" x14ac:dyDescent="0.25">
      <c r="A76" s="1"/>
      <c r="B76" s="30" t="s">
        <v>38</v>
      </c>
      <c r="C76" s="17"/>
      <c r="D76" s="17"/>
      <c r="E76" s="17"/>
      <c r="F76" s="17"/>
      <c r="G76" s="31">
        <f>G12</f>
        <v>10700000</v>
      </c>
    </row>
    <row r="77" spans="1:255" ht="11.25" customHeight="1" x14ac:dyDescent="0.25">
      <c r="A77" s="1"/>
      <c r="B77" s="34" t="s">
        <v>39</v>
      </c>
      <c r="C77" s="35"/>
      <c r="D77" s="35"/>
      <c r="E77" s="35"/>
      <c r="F77" s="35"/>
      <c r="G77" s="121">
        <f>G76-G75</f>
        <v>2804831.5999999996</v>
      </c>
    </row>
    <row r="78" spans="1:255" ht="12" customHeight="1" x14ac:dyDescent="0.25">
      <c r="B78" s="23" t="s">
        <v>40</v>
      </c>
      <c r="C78" s="24"/>
      <c r="D78" s="24"/>
      <c r="E78" s="24"/>
      <c r="F78" s="24"/>
      <c r="G78" s="63"/>
    </row>
    <row r="79" spans="1:255" ht="12.75" customHeight="1" thickBot="1" x14ac:dyDescent="0.3">
      <c r="B79" s="36"/>
      <c r="C79" s="24"/>
      <c r="D79" s="24"/>
      <c r="E79" s="24"/>
      <c r="F79" s="24"/>
      <c r="G79" s="63"/>
    </row>
    <row r="80" spans="1:255" ht="12" customHeight="1" x14ac:dyDescent="0.25">
      <c r="B80" s="47" t="s">
        <v>41</v>
      </c>
      <c r="C80" s="48"/>
      <c r="D80" s="48"/>
      <c r="E80" s="48"/>
      <c r="F80" s="49"/>
      <c r="G80" s="63"/>
    </row>
    <row r="81" spans="2:7" ht="12" customHeight="1" x14ac:dyDescent="0.25">
      <c r="B81" s="50" t="s">
        <v>42</v>
      </c>
      <c r="C81" s="22"/>
      <c r="D81" s="22"/>
      <c r="E81" s="22"/>
      <c r="F81" s="51"/>
      <c r="G81" s="63"/>
    </row>
    <row r="82" spans="2:7" ht="12" customHeight="1" x14ac:dyDescent="0.25">
      <c r="B82" s="50" t="s">
        <v>43</v>
      </c>
      <c r="C82" s="22"/>
      <c r="D82" s="22"/>
      <c r="E82" s="22"/>
      <c r="F82" s="51"/>
      <c r="G82" s="63"/>
    </row>
    <row r="83" spans="2:7" ht="12" customHeight="1" x14ac:dyDescent="0.25">
      <c r="B83" s="50" t="s">
        <v>44</v>
      </c>
      <c r="C83" s="22"/>
      <c r="D83" s="22"/>
      <c r="E83" s="22"/>
      <c r="F83" s="51"/>
      <c r="G83" s="63"/>
    </row>
    <row r="84" spans="2:7" ht="12" customHeight="1" x14ac:dyDescent="0.25">
      <c r="B84" s="50" t="s">
        <v>45</v>
      </c>
      <c r="C84" s="22"/>
      <c r="D84" s="22"/>
      <c r="E84" s="22"/>
      <c r="F84" s="51"/>
      <c r="G84" s="63"/>
    </row>
    <row r="85" spans="2:7" ht="12" customHeight="1" x14ac:dyDescent="0.25">
      <c r="B85" s="50" t="s">
        <v>46</v>
      </c>
      <c r="C85" s="22"/>
      <c r="D85" s="22"/>
      <c r="E85" s="22"/>
      <c r="F85" s="51"/>
      <c r="G85" s="63"/>
    </row>
    <row r="86" spans="2:7" ht="12.75" customHeight="1" thickBot="1" x14ac:dyDescent="0.3">
      <c r="B86" s="52" t="s">
        <v>47</v>
      </c>
      <c r="C86" s="53"/>
      <c r="D86" s="53"/>
      <c r="E86" s="53"/>
      <c r="F86" s="54"/>
      <c r="G86" s="63"/>
    </row>
    <row r="87" spans="2:7" ht="12.75" customHeight="1" x14ac:dyDescent="0.25">
      <c r="B87" s="45"/>
      <c r="C87" s="22"/>
      <c r="D87" s="22"/>
      <c r="E87" s="22"/>
      <c r="F87" s="22"/>
      <c r="G87" s="63"/>
    </row>
    <row r="88" spans="2:7" ht="15" customHeight="1" thickBot="1" x14ac:dyDescent="0.3">
      <c r="B88" s="77" t="s">
        <v>48</v>
      </c>
      <c r="C88" s="78"/>
      <c r="D88" s="44"/>
      <c r="E88" s="18"/>
      <c r="F88" s="18"/>
      <c r="G88" s="63"/>
    </row>
    <row r="89" spans="2:7" ht="12" customHeight="1" x14ac:dyDescent="0.25">
      <c r="B89" s="38" t="s">
        <v>33</v>
      </c>
      <c r="C89" s="68" t="s">
        <v>49</v>
      </c>
      <c r="D89" s="69" t="s">
        <v>50</v>
      </c>
      <c r="E89" s="18"/>
      <c r="F89" s="18"/>
      <c r="G89" s="63"/>
    </row>
    <row r="90" spans="2:7" ht="12" customHeight="1" x14ac:dyDescent="0.25">
      <c r="B90" s="39" t="s">
        <v>51</v>
      </c>
      <c r="C90" s="19">
        <f>G27</f>
        <v>3234000</v>
      </c>
      <c r="D90" s="40">
        <f>(C90/C96)</f>
        <v>0.40961760866304003</v>
      </c>
      <c r="E90" s="18"/>
      <c r="F90" s="18"/>
      <c r="G90" s="63"/>
    </row>
    <row r="91" spans="2:7" ht="12" customHeight="1" x14ac:dyDescent="0.25">
      <c r="B91" s="39" t="s">
        <v>52</v>
      </c>
      <c r="C91" s="19">
        <f>G32</f>
        <v>0</v>
      </c>
      <c r="D91" s="40">
        <v>0</v>
      </c>
      <c r="E91" s="18"/>
      <c r="F91" s="18"/>
      <c r="G91" s="63"/>
    </row>
    <row r="92" spans="2:7" ht="12" customHeight="1" x14ac:dyDescent="0.25">
      <c r="B92" s="39" t="s">
        <v>53</v>
      </c>
      <c r="C92" s="19">
        <f>G43</f>
        <v>2465000</v>
      </c>
      <c r="D92" s="40">
        <f>(C92/C96)</f>
        <v>0.31221626634334992</v>
      </c>
      <c r="E92" s="18"/>
      <c r="F92" s="18"/>
      <c r="G92" s="63"/>
    </row>
    <row r="93" spans="2:7" ht="12" customHeight="1" x14ac:dyDescent="0.25">
      <c r="B93" s="39" t="s">
        <v>28</v>
      </c>
      <c r="C93" s="19">
        <f>G66</f>
        <v>1820208</v>
      </c>
      <c r="D93" s="40">
        <f>(C93/C96)</f>
        <v>0.2305470773745624</v>
      </c>
      <c r="E93" s="18"/>
      <c r="F93" s="18"/>
      <c r="G93" s="63"/>
    </row>
    <row r="94" spans="2:7" ht="12" customHeight="1" x14ac:dyDescent="0.25">
      <c r="B94" s="39" t="s">
        <v>54</v>
      </c>
      <c r="C94" s="20">
        <f>G71</f>
        <v>0</v>
      </c>
      <c r="D94" s="40">
        <f>(C94/C96)</f>
        <v>0</v>
      </c>
      <c r="E94" s="21"/>
      <c r="F94" s="21"/>
      <c r="G94" s="63">
        <v>7895168</v>
      </c>
    </row>
    <row r="95" spans="2:7" ht="12" customHeight="1" x14ac:dyDescent="0.25">
      <c r="B95" s="39" t="s">
        <v>55</v>
      </c>
      <c r="C95" s="20">
        <f>G74</f>
        <v>375960.4</v>
      </c>
      <c r="D95" s="40">
        <f>(C95/C96)</f>
        <v>4.7619047619047616E-2</v>
      </c>
      <c r="E95" s="21"/>
      <c r="F95" s="21"/>
      <c r="G95" s="63"/>
    </row>
    <row r="96" spans="2:7" ht="12.75" customHeight="1" thickBot="1" x14ac:dyDescent="0.3">
      <c r="B96" s="41" t="s">
        <v>56</v>
      </c>
      <c r="C96" s="42">
        <f>SUM(C90:C95)</f>
        <v>7895168.4000000004</v>
      </c>
      <c r="D96" s="43">
        <f>SUM(D90:D95)</f>
        <v>1</v>
      </c>
      <c r="E96" s="21"/>
      <c r="F96" s="21"/>
      <c r="G96" s="63"/>
    </row>
    <row r="97" spans="2:7" ht="12" customHeight="1" x14ac:dyDescent="0.25">
      <c r="B97" s="36"/>
      <c r="C97" s="24"/>
      <c r="D97" s="24"/>
      <c r="E97" s="24"/>
      <c r="F97" s="24"/>
      <c r="G97" s="63"/>
    </row>
    <row r="98" spans="2:7" ht="12.75" customHeight="1" thickBot="1" x14ac:dyDescent="0.3">
      <c r="B98" s="37"/>
      <c r="C98" s="24"/>
      <c r="D98" s="24"/>
      <c r="E98" s="24"/>
      <c r="F98" s="24"/>
      <c r="G98" s="63"/>
    </row>
    <row r="99" spans="2:7" ht="12" customHeight="1" thickBot="1" x14ac:dyDescent="0.3">
      <c r="B99" s="74" t="s">
        <v>108</v>
      </c>
      <c r="C99" s="75"/>
      <c r="D99" s="75"/>
      <c r="E99" s="76"/>
      <c r="F99" s="21"/>
      <c r="G99" s="63"/>
    </row>
    <row r="100" spans="2:7" ht="12" customHeight="1" x14ac:dyDescent="0.25">
      <c r="B100" s="56" t="s">
        <v>60</v>
      </c>
      <c r="C100" s="67">
        <v>40000</v>
      </c>
      <c r="D100" s="67">
        <f>G9</f>
        <v>50000</v>
      </c>
      <c r="E100" s="67">
        <v>60000</v>
      </c>
      <c r="F100" s="55"/>
      <c r="G100" s="64"/>
    </row>
    <row r="101" spans="2:7" ht="12.75" customHeight="1" thickBot="1" x14ac:dyDescent="0.3">
      <c r="B101" s="41" t="s">
        <v>61</v>
      </c>
      <c r="C101" s="42">
        <f>(G75/C100)</f>
        <v>197.37921</v>
      </c>
      <c r="D101" s="42">
        <f>(G75/D100)</f>
        <v>157.903368</v>
      </c>
      <c r="E101" s="57">
        <f>(G75/E100)</f>
        <v>131.58614</v>
      </c>
      <c r="F101" s="55"/>
      <c r="G101" s="64"/>
    </row>
    <row r="102" spans="2:7" ht="15.6" customHeight="1" x14ac:dyDescent="0.25">
      <c r="B102" s="46" t="s">
        <v>57</v>
      </c>
      <c r="C102" s="22"/>
      <c r="D102" s="22"/>
      <c r="E102" s="22"/>
      <c r="F102" s="22"/>
      <c r="G102" s="65"/>
    </row>
  </sheetData>
  <mergeCells count="10">
    <mergeCell ref="E9:F9"/>
    <mergeCell ref="E14:F14"/>
    <mergeCell ref="E15:F15"/>
    <mergeCell ref="B17:G17"/>
    <mergeCell ref="B99:E99"/>
    <mergeCell ref="B88:C88"/>
    <mergeCell ref="E13:F13"/>
    <mergeCell ref="E11:F11"/>
    <mergeCell ref="E10:F10"/>
    <mergeCell ref="E12:F12"/>
  </mergeCells>
  <pageMargins left="0.74803149606299213" right="0.74803149606299213" top="0.98425196850393704" bottom="0.98425196850393704" header="0" footer="0"/>
  <pageSetup paperSize="5" scale="56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2022-02-28T19:40:12Z</cp:lastPrinted>
  <dcterms:created xsi:type="dcterms:W3CDTF">2020-11-27T12:49:26Z</dcterms:created>
  <dcterms:modified xsi:type="dcterms:W3CDTF">2023-02-08T14:33:48Z</dcterms:modified>
</cp:coreProperties>
</file>