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velasqu\Desktop\FICHAS MARZO 2023-2024\Agencia de Area Curepto\"/>
    </mc:Choice>
  </mc:AlternateContent>
  <bookViews>
    <workbookView xWindow="0" yWindow="0" windowWidth="28800" windowHeight="12300"/>
  </bookViews>
  <sheets>
    <sheet name="Pimentón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69" i="1" l="1"/>
  <c r="G68" i="1"/>
  <c r="G63" i="1"/>
  <c r="G62" i="1"/>
  <c r="G60" i="1"/>
  <c r="G59" i="1"/>
  <c r="G56" i="1"/>
  <c r="G44" i="1"/>
  <c r="G35" i="1"/>
  <c r="C90" i="1" s="1"/>
  <c r="G29" i="1"/>
  <c r="G28" i="1"/>
  <c r="G39" i="1" l="1"/>
  <c r="G55" i="1" l="1"/>
  <c r="G53" i="1"/>
  <c r="G21" i="1" l="1"/>
  <c r="G22" i="1"/>
  <c r="G23" i="1"/>
  <c r="G24" i="1"/>
  <c r="G25" i="1"/>
  <c r="G26" i="1"/>
  <c r="G27" i="1"/>
  <c r="G70" i="1" l="1"/>
  <c r="C93" i="1" s="1"/>
  <c r="G57" i="1"/>
  <c r="G52" i="1"/>
  <c r="G51" i="1"/>
  <c r="G49" i="1"/>
  <c r="G43" i="1"/>
  <c r="G42" i="1"/>
  <c r="G41" i="1"/>
  <c r="G40" i="1"/>
  <c r="G12" i="1"/>
  <c r="G75" i="1" s="1"/>
  <c r="G64" i="1" l="1"/>
  <c r="C92" i="1" s="1"/>
  <c r="G30" i="1"/>
  <c r="C89" i="1" s="1"/>
  <c r="G45" i="1"/>
  <c r="C91" i="1" s="1"/>
  <c r="G72" i="1" l="1"/>
  <c r="G73" i="1" s="1"/>
  <c r="G74" i="1" l="1"/>
  <c r="G76" i="1" s="1"/>
  <c r="C94" i="1"/>
  <c r="C100" i="1" l="1"/>
  <c r="E100" i="1"/>
  <c r="D100" i="1"/>
  <c r="C95" i="1"/>
  <c r="D93" i="1" l="1"/>
  <c r="D92" i="1"/>
  <c r="D91" i="1"/>
  <c r="D89" i="1"/>
  <c r="D94" i="1"/>
  <c r="D95" i="1" l="1"/>
</calcChain>
</file>

<file path=xl/sharedStrings.xml><?xml version="1.0" encoding="utf-8"?>
<sst xmlns="http://schemas.openxmlformats.org/spreadsheetml/2006/main" count="183" uniqueCount="125">
  <si>
    <t>RUBRO O CULTIVO</t>
  </si>
  <si>
    <t>PIMENTON</t>
  </si>
  <si>
    <t>RENDIMIENTO (CAJAS BANAN./Há.)</t>
  </si>
  <si>
    <t>VARIEDAD</t>
  </si>
  <si>
    <t>CALIFORNIA-WONDWE</t>
  </si>
  <si>
    <t>FECHA ESTIMADA  PRECIO VENTA</t>
  </si>
  <si>
    <t>FEBR.MARZO</t>
  </si>
  <si>
    <t>NIVEL TECNOLÓGICO</t>
  </si>
  <si>
    <t>MEDIO</t>
  </si>
  <si>
    <t>PRECIO ESPERADO ($/CAJA BANANERA)</t>
  </si>
  <si>
    <t>REGIÓN</t>
  </si>
  <si>
    <t>DEL MAULE</t>
  </si>
  <si>
    <t>INGRESO ESPERADO, con IVA ($)</t>
  </si>
  <si>
    <t>AGENCIA DE ÁREA</t>
  </si>
  <si>
    <t>DESTINO PRODUCCION</t>
  </si>
  <si>
    <t>MERC. NACIONAL Y AGROIND.</t>
  </si>
  <si>
    <t>COMUNA/LOCALIDAD</t>
  </si>
  <si>
    <t>FECHA DE COSECHA</t>
  </si>
  <si>
    <t>FECHA PRECIO INSUMOS</t>
  </si>
  <si>
    <t>CONTINGENCIA</t>
  </si>
  <si>
    <t>HELDAS-LLUVIA</t>
  </si>
  <si>
    <t>COSTOS DIRECTOS DE PRODUCCIÓN POR HECTÁREA (INCLUYE IVA)</t>
  </si>
  <si>
    <t>MANO DE OBRA</t>
  </si>
  <si>
    <t>Labores</t>
  </si>
  <si>
    <t>Unidad</t>
  </si>
  <si>
    <t>N° Jornadas/HA.</t>
  </si>
  <si>
    <t>Época (Mes)</t>
  </si>
  <si>
    <t xml:space="preserve"> Precio Unitario ($) </t>
  </si>
  <si>
    <t xml:space="preserve"> Sub Total ($) </t>
  </si>
  <si>
    <t>PLANTACION</t>
  </si>
  <si>
    <t>JH</t>
  </si>
  <si>
    <t>OCTUBRE</t>
  </si>
  <si>
    <t>RIEGO</t>
  </si>
  <si>
    <t>OCT-MARZO</t>
  </si>
  <si>
    <t>ENCABEZAR MELGAS</t>
  </si>
  <si>
    <t>PASADA CULTIVADOR</t>
  </si>
  <si>
    <t>LIMPIEZA MANUAL</t>
  </si>
  <si>
    <t>NOVIEMBRE.</t>
  </si>
  <si>
    <t>APLICACIÓN FERTILIZANT.</t>
  </si>
  <si>
    <t>OCTUBRE-ENERO</t>
  </si>
  <si>
    <t>APLICACIÓN AGROQUIM.</t>
  </si>
  <si>
    <t>ACARREO INS.DE COSECHA</t>
  </si>
  <si>
    <t>NOV-MAR</t>
  </si>
  <si>
    <t>COSECHA DE FRUTOS-EMBALAJE</t>
  </si>
  <si>
    <t>FEBR-MARZO</t>
  </si>
  <si>
    <t>Subtotal Jornadas Hombre</t>
  </si>
  <si>
    <t>JORNADAS ANIMAL</t>
  </si>
  <si>
    <t>N° Jornadas</t>
  </si>
  <si>
    <t>N/A</t>
  </si>
  <si>
    <t>Subtotal Jornadas Animal</t>
  </si>
  <si>
    <t>MAQUINARIA</t>
  </si>
  <si>
    <t>N° Jornadas/HA</t>
  </si>
  <si>
    <t>ARADURA</t>
  </si>
  <si>
    <t>AGO-SEPT</t>
  </si>
  <si>
    <t>SURCO DE RIEGO DEFINIT.</t>
  </si>
  <si>
    <t>CULTIVADOR ENTRE HILERA</t>
  </si>
  <si>
    <t>Subtotal Costo Maquinaria</t>
  </si>
  <si>
    <t>INSUMOS</t>
  </si>
  <si>
    <t>Insumos</t>
  </si>
  <si>
    <t>Unidad (Kg/l/u)</t>
  </si>
  <si>
    <t>Cantidad (Kg/l/u)/HA</t>
  </si>
  <si>
    <t>PLANTAS</t>
  </si>
  <si>
    <t xml:space="preserve">UN  </t>
  </si>
  <si>
    <t>FERTILIZANTES</t>
  </si>
  <si>
    <t>UREA</t>
  </si>
  <si>
    <t>KG.</t>
  </si>
  <si>
    <t>OCT-NOV</t>
  </si>
  <si>
    <t>SUPERF. TRIPLE</t>
  </si>
  <si>
    <t>SULFATO DE K.</t>
  </si>
  <si>
    <t>FUNGUICIDAS</t>
  </si>
  <si>
    <t>INSECTICIDAS</t>
  </si>
  <si>
    <t>NOVIEMB-DIC.</t>
  </si>
  <si>
    <t>NOVIEMB-ENER-</t>
  </si>
  <si>
    <t>HERBICIDAS</t>
  </si>
  <si>
    <t>LIT</t>
  </si>
  <si>
    <t>NOVIEMBRE</t>
  </si>
  <si>
    <t>NOVIEM-ENERO</t>
  </si>
  <si>
    <t>Subtotal Insumos</t>
  </si>
  <si>
    <t>OTROS</t>
  </si>
  <si>
    <t>Item</t>
  </si>
  <si>
    <t>Cantidad (Kg/l/u)</t>
  </si>
  <si>
    <t>CAJAS BANANERAS</t>
  </si>
  <si>
    <t>UN</t>
  </si>
  <si>
    <t>ANALISIS DE SUELOS</t>
  </si>
  <si>
    <t>MARZO-ABRIL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</si>
  <si>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</si>
  <si>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</si>
  <si>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</si>
  <si>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</si>
  <si>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</si>
  <si>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</si>
  <si>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</si>
  <si>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r>
      <rPr>
        <u/>
        <sz val="7"/>
        <color indexed="8"/>
        <rFont val="Arial Narrow"/>
        <family val="2"/>
      </rPr>
      <t>Notas</t>
    </r>
    <r>
      <rPr>
        <sz val="7"/>
        <color indexed="8"/>
        <rFont val="Arial Narrow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</si>
  <si>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</si>
  <si>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</si>
  <si>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</si>
  <si>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</si>
  <si>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</si>
  <si>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</si>
  <si>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</si>
  <si>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</si>
  <si>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</si>
  <si>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</si>
  <si>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</si>
  <si>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</si>
  <si>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</si>
  <si>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</si>
  <si>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</si>
  <si>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($/caj)</t>
  </si>
  <si>
    <t>Rendimiento (caj/hà)</t>
  </si>
  <si>
    <t>Costo unitario ($/caj) (*)</t>
  </si>
  <si>
    <t>(*): Este valor representa el valor mìnimo de venta del producto</t>
  </si>
  <si>
    <t>HA</t>
  </si>
  <si>
    <t>RASTRAJES (2)</t>
  </si>
  <si>
    <t>APLICACIÓN AGROQU.(3)</t>
  </si>
  <si>
    <t>MELGADURA-APLIC FERT (2)</t>
  </si>
  <si>
    <t>FUNGIZEB O SIMILAR</t>
  </si>
  <si>
    <t>BELLIS O SIMILAR</t>
  </si>
  <si>
    <t>CAPTAN 80% O SIMILAR</t>
  </si>
  <si>
    <t>MAGEOS O SIMILAR</t>
  </si>
  <si>
    <t>PROCLAM O SIMILAR</t>
  </si>
  <si>
    <t>FARMON O SIMILAR</t>
  </si>
  <si>
    <t>HACHE 1 SUPER 2000 O SIMILAR</t>
  </si>
  <si>
    <t>CUREPTO</t>
  </si>
  <si>
    <t>MARZO-2023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</si>
</sst>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 * #,##0_ ;_ * \-#,##0_ ;_ * &quot;-&quot;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</numFmts>
  <fonts count="16" x14ac:knownFonts="1">
    <font>
      <sz val="11"/>
      <color indexed="8"/>
      <name val="Calibri"/>
    </font>
    <font>
      <b/>
      <sz val="8"/>
      <color indexed="8"/>
      <name val="Arial Narrow"/>
      <family val="2"/>
    </font>
    <font>
      <b/>
      <sz val="11"/>
      <color indexed="8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sz val="11"/>
      <color indexed="8"/>
      <name val="Calibri"/>
      <family val="2"/>
    </font>
    <font>
      <b/>
      <sz val="9"/>
      <color indexed="8"/>
      <name val="Arial Narrow"/>
      <family val="2"/>
    </font>
    <font>
      <b/>
      <sz val="9"/>
      <color indexed="9"/>
      <name val="Arial Narrow"/>
      <family val="2"/>
    </font>
    <font>
      <b/>
      <i/>
      <sz val="9"/>
      <color indexed="9"/>
      <name val="Arial Narrow"/>
      <family val="2"/>
    </font>
    <font>
      <sz val="7"/>
      <color indexed="9"/>
      <name val="Arial Narrow"/>
      <family val="2"/>
    </font>
    <font>
      <sz val="7"/>
      <color indexed="8"/>
      <name val="Arial Narrow"/>
      <family val="2"/>
    </font>
    <font>
      <u/>
      <sz val="7"/>
      <color indexed="8"/>
      <name val="Arial Narrow"/>
      <family val="2"/>
    </font>
    <font>
      <b/>
      <sz val="7"/>
      <color indexed="15"/>
      <name val="Arial Narrow"/>
      <family val="2"/>
    </font>
    <font>
      <b/>
      <sz val="7"/>
      <color indexed="8"/>
      <name val="Arial Narrow"/>
      <family val="2"/>
    </font>
    <font>
      <sz val="8"/>
      <color indexed="9"/>
      <name val="Arial Narrow"/>
      <family val="2"/>
    </font>
    <font>
      <b/>
      <sz val="7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 applyNumberFormat="0" applyFill="0" applyBorder="0" applyProtection="0"/>
    <xf numFmtId="41" fontId="5" fillId="0" borderId="0" applyFont="0" applyFill="0" applyBorder="0" applyAlignment="0" applyProtection="0"/>
  </cellStyleXfs>
  <cellXfs count="115">
    <xf numFmtId="0" fontId="0" fillId="0" borderId="0" xfId="0"/>
    <xf numFmtId="0" fontId="0" fillId="0" borderId="0" xfId="0" applyNumberFormat="1"/>
    <xf numFmtId="0" fontId="0" fillId="0" borderId="0" xfId="0" applyNumberFormat="1" applyAlignment="1">
      <alignment horizontal="left" vertical="top"/>
    </xf>
    <xf numFmtId="0" fontId="2" fillId="0" borderId="0" xfId="0" applyNumberFormat="1" applyFont="1"/>
    <xf numFmtId="0" fontId="2" fillId="0" borderId="0" xfId="0" applyNumberFormat="1" applyFont="1" applyAlignment="1">
      <alignment horizontal="left" vertical="top"/>
    </xf>
    <xf numFmtId="0" fontId="2" fillId="0" borderId="0" xfId="0" applyFont="1"/>
    <xf numFmtId="0" fontId="2" fillId="0" borderId="1" xfId="0" applyNumberFormat="1" applyFont="1" applyBorder="1"/>
    <xf numFmtId="0" fontId="2" fillId="9" borderId="0" xfId="0" applyNumberFormat="1" applyFont="1" applyFill="1"/>
    <xf numFmtId="0" fontId="2" fillId="9" borderId="0" xfId="0" applyNumberFormat="1" applyFont="1" applyFill="1" applyAlignment="1">
      <alignment horizontal="left" vertical="top"/>
    </xf>
    <xf numFmtId="0" fontId="2" fillId="9" borderId="0" xfId="0" applyFont="1" applyFill="1"/>
    <xf numFmtId="49" fontId="3" fillId="2" borderId="10" xfId="0" applyNumberFormat="1" applyFont="1" applyFill="1" applyBorder="1"/>
    <xf numFmtId="49" fontId="3" fillId="2" borderId="10" xfId="0" applyNumberFormat="1" applyFont="1" applyFill="1" applyBorder="1" applyAlignment="1">
      <alignment horizontal="center"/>
    </xf>
    <xf numFmtId="0" fontId="3" fillId="2" borderId="10" xfId="0" applyNumberFormat="1" applyFont="1" applyFill="1" applyBorder="1"/>
    <xf numFmtId="3" fontId="3" fillId="2" borderId="10" xfId="0" applyNumberFormat="1" applyFont="1" applyFill="1" applyBorder="1"/>
    <xf numFmtId="49" fontId="1" fillId="2" borderId="10" xfId="0" applyNumberFormat="1" applyFont="1" applyFill="1" applyBorder="1"/>
    <xf numFmtId="49" fontId="3" fillId="2" borderId="10" xfId="0" applyNumberFormat="1" applyFont="1" applyFill="1" applyBorder="1" applyAlignment="1">
      <alignment vertical="center" wrapText="1"/>
    </xf>
    <xf numFmtId="0" fontId="4" fillId="2" borderId="1" xfId="0" applyFont="1" applyFill="1" applyBorder="1"/>
    <xf numFmtId="0" fontId="3" fillId="2" borderId="1" xfId="0" applyFont="1" applyFill="1" applyBorder="1"/>
    <xf numFmtId="0" fontId="3" fillId="0" borderId="1" xfId="0" applyNumberFormat="1" applyFont="1" applyBorder="1"/>
    <xf numFmtId="0" fontId="6" fillId="2" borderId="1" xfId="0" applyFont="1" applyFill="1" applyBorder="1"/>
    <xf numFmtId="3" fontId="6" fillId="2" borderId="1" xfId="0" applyNumberFormat="1" applyFont="1" applyFill="1" applyBorder="1"/>
    <xf numFmtId="0" fontId="4" fillId="2" borderId="1" xfId="0" applyFont="1" applyFill="1" applyBorder="1" applyAlignment="1">
      <alignment horizontal="left"/>
    </xf>
    <xf numFmtId="0" fontId="6" fillId="2" borderId="1" xfId="0" applyFont="1" applyFill="1" applyBorder="1" applyAlignment="1">
      <alignment vertical="center"/>
    </xf>
    <xf numFmtId="0" fontId="6" fillId="2" borderId="1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vertical="center"/>
    </xf>
    <xf numFmtId="0" fontId="7" fillId="3" borderId="1" xfId="0" applyFont="1" applyFill="1" applyBorder="1" applyAlignment="1">
      <alignment vertical="center"/>
    </xf>
    <xf numFmtId="0" fontId="9" fillId="2" borderId="1" xfId="0" applyFont="1" applyFill="1" applyBorder="1" applyAlignment="1">
      <alignment vertical="center"/>
    </xf>
    <xf numFmtId="49" fontId="10" fillId="2" borderId="1" xfId="0" applyNumberFormat="1" applyFont="1" applyFill="1" applyBorder="1" applyAlignment="1">
      <alignment vertical="center"/>
    </xf>
    <xf numFmtId="0" fontId="10" fillId="2" borderId="1" xfId="0" applyFont="1" applyFill="1" applyBorder="1"/>
    <xf numFmtId="0" fontId="10" fillId="2" borderId="1" xfId="0" applyFont="1" applyFill="1" applyBorder="1" applyAlignment="1">
      <alignment vertical="center"/>
    </xf>
    <xf numFmtId="0" fontId="10" fillId="6" borderId="1" xfId="0" applyFont="1" applyFill="1" applyBorder="1"/>
    <xf numFmtId="0" fontId="9" fillId="6" borderId="1" xfId="0" applyFont="1" applyFill="1" applyBorder="1" applyAlignment="1">
      <alignment vertical="center"/>
    </xf>
    <xf numFmtId="0" fontId="9" fillId="8" borderId="1" xfId="0" applyFont="1" applyFill="1" applyBorder="1" applyAlignment="1">
      <alignment vertical="center"/>
    </xf>
    <xf numFmtId="0" fontId="10" fillId="6" borderId="1" xfId="0" applyFont="1" applyFill="1" applyBorder="1" applyAlignment="1">
      <alignment vertical="center"/>
    </xf>
    <xf numFmtId="0" fontId="1" fillId="2" borderId="1" xfId="0" applyFont="1" applyFill="1" applyBorder="1"/>
    <xf numFmtId="0" fontId="3" fillId="2" borderId="1" xfId="0" applyFont="1" applyFill="1" applyBorder="1" applyAlignment="1">
      <alignment wrapText="1"/>
    </xf>
    <xf numFmtId="14" fontId="3" fillId="2" borderId="1" xfId="0" applyNumberFormat="1" applyFont="1" applyFill="1" applyBorder="1"/>
    <xf numFmtId="0" fontId="3" fillId="2" borderId="1" xfId="0" applyFont="1" applyFill="1" applyBorder="1" applyAlignment="1">
      <alignment horizontal="justify" wrapText="1"/>
    </xf>
    <xf numFmtId="0" fontId="1" fillId="9" borderId="1" xfId="0" applyFont="1" applyFill="1" applyBorder="1"/>
    <xf numFmtId="164" fontId="14" fillId="2" borderId="1" xfId="0" applyNumberFormat="1" applyFont="1" applyFill="1" applyBorder="1" applyAlignment="1">
      <alignment vertical="center"/>
    </xf>
    <xf numFmtId="164" fontId="3" fillId="2" borderId="1" xfId="0" applyNumberFormat="1" applyFont="1" applyFill="1" applyBorder="1" applyAlignment="1">
      <alignment vertical="center"/>
    </xf>
    <xf numFmtId="49" fontId="7" fillId="9" borderId="1" xfId="0" applyNumberFormat="1" applyFont="1" applyFill="1" applyBorder="1" applyAlignment="1">
      <alignment vertical="center"/>
    </xf>
    <xf numFmtId="0" fontId="7" fillId="9" borderId="1" xfId="0" applyFont="1" applyFill="1" applyBorder="1" applyAlignment="1">
      <alignment horizontal="center" vertical="center"/>
    </xf>
    <xf numFmtId="0" fontId="7" fillId="9" borderId="1" xfId="0" applyFont="1" applyFill="1" applyBorder="1" applyAlignment="1">
      <alignment vertical="center"/>
    </xf>
    <xf numFmtId="3" fontId="7" fillId="9" borderId="1" xfId="0" applyNumberFormat="1" applyFont="1" applyFill="1" applyBorder="1" applyAlignment="1">
      <alignment vertical="center"/>
    </xf>
    <xf numFmtId="49" fontId="12" fillId="8" borderId="1" xfId="0" applyNumberFormat="1" applyFont="1" applyFill="1" applyBorder="1" applyAlignment="1">
      <alignment vertical="center"/>
    </xf>
    <xf numFmtId="49" fontId="10" fillId="2" borderId="2" xfId="0" applyNumberFormat="1" applyFont="1" applyFill="1" applyBorder="1" applyAlignment="1">
      <alignment vertical="center"/>
    </xf>
    <xf numFmtId="0" fontId="10" fillId="2" borderId="3" xfId="0" applyFont="1" applyFill="1" applyBorder="1"/>
    <xf numFmtId="0" fontId="10" fillId="2" borderId="4" xfId="0" applyFont="1" applyFill="1" applyBorder="1"/>
    <xf numFmtId="49" fontId="10" fillId="2" borderId="5" xfId="0" applyNumberFormat="1" applyFont="1" applyFill="1" applyBorder="1" applyAlignment="1">
      <alignment vertical="center"/>
    </xf>
    <xf numFmtId="0" fontId="10" fillId="2" borderId="6" xfId="0" applyFont="1" applyFill="1" applyBorder="1"/>
    <xf numFmtId="49" fontId="10" fillId="2" borderId="7" xfId="0" applyNumberFormat="1" applyFont="1" applyFill="1" applyBorder="1" applyAlignment="1">
      <alignment vertical="center"/>
    </xf>
    <xf numFmtId="0" fontId="10" fillId="2" borderId="8" xfId="0" applyFont="1" applyFill="1" applyBorder="1"/>
    <xf numFmtId="0" fontId="10" fillId="2" borderId="9" xfId="0" applyFont="1" applyFill="1" applyBorder="1"/>
    <xf numFmtId="0" fontId="10" fillId="8" borderId="10" xfId="0" applyFont="1" applyFill="1" applyBorder="1"/>
    <xf numFmtId="49" fontId="13" fillId="7" borderId="10" xfId="0" applyNumberFormat="1" applyFont="1" applyFill="1" applyBorder="1" applyAlignment="1">
      <alignment vertical="center"/>
    </xf>
    <xf numFmtId="49" fontId="13" fillId="7" borderId="10" xfId="0" applyNumberFormat="1" applyFont="1" applyFill="1" applyBorder="1" applyAlignment="1">
      <alignment horizontal="center" vertical="center"/>
    </xf>
    <xf numFmtId="49" fontId="13" fillId="7" borderId="10" xfId="0" applyNumberFormat="1" applyFont="1" applyFill="1" applyBorder="1"/>
    <xf numFmtId="49" fontId="13" fillId="2" borderId="10" xfId="0" applyNumberFormat="1" applyFont="1" applyFill="1" applyBorder="1" applyAlignment="1">
      <alignment vertical="center"/>
    </xf>
    <xf numFmtId="3" fontId="15" fillId="9" borderId="10" xfId="0" applyNumberFormat="1" applyFont="1" applyFill="1" applyBorder="1" applyAlignment="1">
      <alignment vertical="center"/>
    </xf>
    <xf numFmtId="9" fontId="10" fillId="2" borderId="10" xfId="0" applyNumberFormat="1" applyFont="1" applyFill="1" applyBorder="1"/>
    <xf numFmtId="41" fontId="13" fillId="2" borderId="10" xfId="0" applyNumberFormat="1" applyFont="1" applyFill="1" applyBorder="1" applyAlignment="1">
      <alignment vertical="center"/>
    </xf>
    <xf numFmtId="3" fontId="13" fillId="2" borderId="10" xfId="0" applyNumberFormat="1" applyFont="1" applyFill="1" applyBorder="1" applyAlignment="1">
      <alignment vertical="center"/>
    </xf>
    <xf numFmtId="165" fontId="13" fillId="2" borderId="10" xfId="0" applyNumberFormat="1" applyFont="1" applyFill="1" applyBorder="1" applyAlignment="1">
      <alignment vertical="center"/>
    </xf>
    <xf numFmtId="165" fontId="13" fillId="7" borderId="10" xfId="0" applyNumberFormat="1" applyFont="1" applyFill="1" applyBorder="1" applyAlignment="1">
      <alignment vertical="center"/>
    </xf>
    <xf numFmtId="9" fontId="13" fillId="7" borderId="10" xfId="0" applyNumberFormat="1" applyFont="1" applyFill="1" applyBorder="1" applyAlignment="1">
      <alignment vertical="center"/>
    </xf>
    <xf numFmtId="41" fontId="13" fillId="7" borderId="10" xfId="1" applyFont="1" applyFill="1" applyBorder="1" applyAlignment="1">
      <alignment vertical="center"/>
    </xf>
    <xf numFmtId="49" fontId="7" fillId="5" borderId="10" xfId="0" applyNumberFormat="1" applyFont="1" applyFill="1" applyBorder="1" applyAlignment="1">
      <alignment vertical="center"/>
    </xf>
    <xf numFmtId="49" fontId="7" fillId="3" borderId="10" xfId="0" applyNumberFormat="1" applyFont="1" applyFill="1" applyBorder="1" applyAlignment="1">
      <alignment horizontal="center" vertical="center"/>
    </xf>
    <xf numFmtId="49" fontId="3" fillId="2" borderId="10" xfId="0" applyNumberFormat="1" applyFont="1" applyFill="1" applyBorder="1" applyAlignment="1">
      <alignment wrapText="1"/>
    </xf>
    <xf numFmtId="49" fontId="7" fillId="3" borderId="10" xfId="0" applyNumberFormat="1" applyFont="1" applyFill="1" applyBorder="1" applyAlignment="1">
      <alignment vertical="center"/>
    </xf>
    <xf numFmtId="49" fontId="7" fillId="3" borderId="10" xfId="0" applyNumberFormat="1" applyFont="1" applyFill="1" applyBorder="1" applyAlignment="1">
      <alignment horizontal="center" vertical="center" wrapText="1"/>
    </xf>
    <xf numFmtId="3" fontId="3" fillId="2" borderId="10" xfId="0" applyNumberFormat="1" applyFont="1" applyFill="1" applyBorder="1" applyAlignment="1">
      <alignment horizontal="center"/>
    </xf>
    <xf numFmtId="0" fontId="7" fillId="3" borderId="10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vertical="center"/>
    </xf>
    <xf numFmtId="3" fontId="7" fillId="3" borderId="10" xfId="0" applyNumberFormat="1" applyFont="1" applyFill="1" applyBorder="1" applyAlignment="1">
      <alignment vertical="center"/>
    </xf>
    <xf numFmtId="0" fontId="3" fillId="2" borderId="10" xfId="0" applyFont="1" applyFill="1" applyBorder="1" applyAlignment="1">
      <alignment horizontal="center"/>
    </xf>
    <xf numFmtId="0" fontId="3" fillId="2" borderId="10" xfId="0" applyFont="1" applyFill="1" applyBorder="1"/>
    <xf numFmtId="0" fontId="3" fillId="0" borderId="10" xfId="0" applyNumberFormat="1" applyFont="1" applyBorder="1"/>
    <xf numFmtId="49" fontId="3" fillId="2" borderId="10" xfId="0" applyNumberFormat="1" applyFont="1" applyFill="1" applyBorder="1" applyAlignment="1">
      <alignment horizontal="center" wrapText="1"/>
    </xf>
    <xf numFmtId="0" fontId="3" fillId="2" borderId="10" xfId="0" applyNumberFormat="1" applyFont="1" applyFill="1" applyBorder="1" applyAlignment="1">
      <alignment horizontal="center" wrapText="1"/>
    </xf>
    <xf numFmtId="3" fontId="3" fillId="2" borderId="10" xfId="0" applyNumberFormat="1" applyFont="1" applyFill="1" applyBorder="1" applyAlignment="1">
      <alignment horizontal="right" wrapText="1"/>
    </xf>
    <xf numFmtId="3" fontId="3" fillId="2" borderId="10" xfId="0" applyNumberFormat="1" applyFont="1" applyFill="1" applyBorder="1" applyAlignment="1">
      <alignment horizontal="right" vertical="center"/>
    </xf>
    <xf numFmtId="0" fontId="3" fillId="2" borderId="10" xfId="0" applyFont="1" applyFill="1" applyBorder="1" applyAlignment="1">
      <alignment vertical="center"/>
    </xf>
    <xf numFmtId="0" fontId="3" fillId="2" borderId="10" xfId="0" applyFont="1" applyFill="1" applyBorder="1" applyAlignment="1">
      <alignment horizontal="center" vertical="center"/>
    </xf>
    <xf numFmtId="41" fontId="3" fillId="2" borderId="10" xfId="1" applyFont="1" applyFill="1" applyBorder="1" applyAlignment="1">
      <alignment vertical="center"/>
    </xf>
    <xf numFmtId="41" fontId="7" fillId="3" borderId="10" xfId="1" applyFont="1" applyFill="1" applyBorder="1" applyAlignment="1">
      <alignment vertical="center"/>
    </xf>
    <xf numFmtId="49" fontId="7" fillId="3" borderId="10" xfId="0" applyNumberFormat="1" applyFont="1" applyFill="1" applyBorder="1" applyAlignment="1">
      <alignment vertical="center" wrapText="1"/>
    </xf>
    <xf numFmtId="49" fontId="6" fillId="2" borderId="10" xfId="0" applyNumberFormat="1" applyFont="1" applyFill="1" applyBorder="1" applyAlignment="1">
      <alignment horizontal="right"/>
    </xf>
    <xf numFmtId="49" fontId="3" fillId="2" borderId="10" xfId="0" applyNumberFormat="1" applyFont="1" applyFill="1" applyBorder="1" applyAlignment="1">
      <alignment horizontal="right" vertical="center" wrapText="1"/>
    </xf>
    <xf numFmtId="49" fontId="3" fillId="2" borderId="10" xfId="0" applyNumberFormat="1" applyFont="1" applyFill="1" applyBorder="1" applyAlignment="1">
      <alignment horizontal="right"/>
    </xf>
    <xf numFmtId="49" fontId="3" fillId="2" borderId="10" xfId="0" applyNumberFormat="1" applyFont="1" applyFill="1" applyBorder="1" applyAlignment="1">
      <alignment horizontal="right" wrapText="1"/>
    </xf>
    <xf numFmtId="3" fontId="4" fillId="2" borderId="10" xfId="0" applyNumberFormat="1" applyFont="1" applyFill="1" applyBorder="1"/>
    <xf numFmtId="166" fontId="3" fillId="2" borderId="10" xfId="0" applyNumberFormat="1" applyFont="1" applyFill="1" applyBorder="1"/>
    <xf numFmtId="49" fontId="7" fillId="5" borderId="11" xfId="0" applyNumberFormat="1" applyFont="1" applyFill="1" applyBorder="1" applyAlignment="1">
      <alignment vertical="center"/>
    </xf>
    <xf numFmtId="0" fontId="7" fillId="5" borderId="12" xfId="0" applyFont="1" applyFill="1" applyBorder="1" applyAlignment="1">
      <alignment vertical="center"/>
    </xf>
    <xf numFmtId="164" fontId="7" fillId="5" borderId="13" xfId="0" applyNumberFormat="1" applyFont="1" applyFill="1" applyBorder="1" applyAlignment="1">
      <alignment vertical="center"/>
    </xf>
    <xf numFmtId="49" fontId="7" fillId="3" borderId="14" xfId="0" applyNumberFormat="1" applyFont="1" applyFill="1" applyBorder="1" applyAlignment="1">
      <alignment vertical="center"/>
    </xf>
    <xf numFmtId="164" fontId="7" fillId="3" borderId="15" xfId="0" applyNumberFormat="1" applyFont="1" applyFill="1" applyBorder="1" applyAlignment="1">
      <alignment vertical="center"/>
    </xf>
    <xf numFmtId="49" fontId="7" fillId="5" borderId="14" xfId="0" applyNumberFormat="1" applyFont="1" applyFill="1" applyBorder="1" applyAlignment="1">
      <alignment vertical="center"/>
    </xf>
    <xf numFmtId="164" fontId="7" fillId="5" borderId="15" xfId="0" applyNumberFormat="1" applyFont="1" applyFill="1" applyBorder="1" applyAlignment="1">
      <alignment vertical="center"/>
    </xf>
    <xf numFmtId="49" fontId="7" fillId="5" borderId="16" xfId="0" applyNumberFormat="1" applyFont="1" applyFill="1" applyBorder="1" applyAlignment="1">
      <alignment vertical="center"/>
    </xf>
    <xf numFmtId="0" fontId="7" fillId="5" borderId="17" xfId="0" applyFont="1" applyFill="1" applyBorder="1" applyAlignment="1">
      <alignment vertical="center"/>
    </xf>
    <xf numFmtId="164" fontId="7" fillId="5" borderId="18" xfId="0" applyNumberFormat="1" applyFont="1" applyFill="1" applyBorder="1" applyAlignment="1">
      <alignment vertical="center"/>
    </xf>
    <xf numFmtId="49" fontId="12" fillId="8" borderId="10" xfId="0" applyNumberFormat="1" applyFont="1" applyFill="1" applyBorder="1" applyAlignment="1">
      <alignment vertical="center"/>
    </xf>
    <xf numFmtId="0" fontId="13" fillId="8" borderId="10" xfId="0" applyFont="1" applyFill="1" applyBorder="1" applyAlignment="1">
      <alignment vertical="center"/>
    </xf>
    <xf numFmtId="49" fontId="3" fillId="2" borderId="10" xfId="0" applyNumberFormat="1" applyFont="1" applyFill="1" applyBorder="1" applyAlignment="1">
      <alignment wrapText="1"/>
    </xf>
    <xf numFmtId="0" fontId="3" fillId="2" borderId="10" xfId="0" applyFont="1" applyFill="1" applyBorder="1" applyAlignment="1">
      <alignment wrapText="1"/>
    </xf>
    <xf numFmtId="49" fontId="7" fillId="3" borderId="10" xfId="0" applyNumberFormat="1" applyFont="1" applyFill="1" applyBorder="1" applyAlignment="1">
      <alignment wrapText="1"/>
    </xf>
    <xf numFmtId="0" fontId="7" fillId="4" borderId="10" xfId="0" applyFont="1" applyFill="1" applyBorder="1" applyAlignment="1">
      <alignment wrapText="1"/>
    </xf>
    <xf numFmtId="49" fontId="3" fillId="2" borderId="10" xfId="0" applyNumberFormat="1" applyFont="1" applyFill="1" applyBorder="1" applyAlignment="1"/>
    <xf numFmtId="0" fontId="3" fillId="2" borderId="10" xfId="0" applyFont="1" applyFill="1" applyBorder="1" applyAlignment="1"/>
    <xf numFmtId="49" fontId="8" fillId="3" borderId="10" xfId="0" applyNumberFormat="1" applyFont="1" applyFill="1" applyBorder="1" applyAlignment="1">
      <alignment horizontal="center" vertical="center"/>
    </xf>
    <xf numFmtId="0" fontId="8" fillId="4" borderId="10" xfId="0" applyFont="1" applyFill="1" applyBorder="1" applyAlignment="1">
      <alignment horizontal="center" vertical="center"/>
    </xf>
    <xf numFmtId="49" fontId="3" fillId="2" borderId="10" xfId="0" applyNumberFormat="1" applyFont="1" applyFill="1" applyBorder="1" applyAlignment="1">
      <alignment horizontal="right" vertical="center"/>
    </xf>
  </cellXfs>
  <cellStyles count="2">
    <cellStyle name="Millares [0]" xfId="1" builtinId="6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9524</xdr:colOff>
      <xdr:row>0</xdr:row>
      <xdr:rowOff>134938</xdr:rowOff>
    </xdr:from>
    <xdr:to>
      <xdr:col>6</xdr:col>
      <xdr:colOff>824932</xdr:colOff>
      <xdr:row>6</xdr:row>
      <xdr:rowOff>167022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1761" y="134938"/>
          <a:ext cx="5885949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101"/>
  <sheetViews>
    <sheetView showGridLines="0" tabSelected="1" view="pageBreakPreview" zoomScale="142" zoomScaleNormal="320" zoomScaleSheetLayoutView="142" workbookViewId="0">
      <selection activeCell="A16" sqref="A16"/>
    </sheetView>
  </sheetViews>
  <sheetFormatPr baseColWidth="10" defaultColWidth="10.85546875" defaultRowHeight="11.25" customHeight="1" x14ac:dyDescent="0.25"/>
  <cols>
    <col min="1" max="1" width="10.85546875" style="18" customWidth="1"/>
    <col min="2" max="2" width="22.5703125" style="18" customWidth="1"/>
    <col min="3" max="3" width="18" style="18" customWidth="1"/>
    <col min="4" max="4" width="8" style="18" customWidth="1"/>
    <col min="5" max="5" width="14.42578125" style="18" customWidth="1"/>
    <col min="6" max="6" width="12.85546875" style="18" customWidth="1"/>
    <col min="7" max="7" width="12.42578125" style="18" customWidth="1"/>
    <col min="8" max="15" width="10.85546875" style="1" customWidth="1"/>
    <col min="16" max="16" width="10.85546875" style="2" customWidth="1"/>
    <col min="17" max="255" width="10.85546875" style="1" customWidth="1"/>
  </cols>
  <sheetData>
    <row r="1" spans="1:7" ht="15" customHeight="1" x14ac:dyDescent="0.25">
      <c r="A1" s="17"/>
      <c r="B1" s="17"/>
      <c r="C1" s="17"/>
      <c r="D1" s="17"/>
      <c r="E1" s="17"/>
      <c r="F1" s="17"/>
      <c r="G1" s="17"/>
    </row>
    <row r="2" spans="1:7" ht="15" customHeight="1" x14ac:dyDescent="0.25">
      <c r="A2" s="17"/>
      <c r="B2" s="17"/>
      <c r="C2" s="17"/>
      <c r="D2" s="17"/>
      <c r="E2" s="17"/>
      <c r="F2" s="17"/>
      <c r="G2" s="17"/>
    </row>
    <row r="3" spans="1:7" ht="15" customHeight="1" x14ac:dyDescent="0.25">
      <c r="A3" s="17"/>
      <c r="B3" s="17"/>
      <c r="C3" s="17"/>
      <c r="D3" s="17"/>
      <c r="E3" s="17"/>
      <c r="F3" s="17"/>
      <c r="G3" s="17"/>
    </row>
    <row r="4" spans="1:7" ht="15" customHeight="1" x14ac:dyDescent="0.25">
      <c r="A4" s="17"/>
      <c r="B4" s="17"/>
      <c r="C4" s="17"/>
      <c r="D4" s="17"/>
      <c r="E4" s="17"/>
      <c r="F4" s="17"/>
      <c r="G4" s="17"/>
    </row>
    <row r="5" spans="1:7" ht="15" customHeight="1" x14ac:dyDescent="0.25">
      <c r="A5" s="17"/>
      <c r="B5" s="17"/>
      <c r="C5" s="17"/>
      <c r="D5" s="17"/>
      <c r="E5" s="17"/>
      <c r="F5" s="17"/>
      <c r="G5" s="17"/>
    </row>
    <row r="6" spans="1:7" ht="15" customHeight="1" x14ac:dyDescent="0.25">
      <c r="A6" s="17"/>
      <c r="B6" s="17"/>
      <c r="C6" s="17"/>
      <c r="D6" s="17"/>
      <c r="E6" s="17"/>
      <c r="F6" s="17"/>
      <c r="G6" s="17"/>
    </row>
    <row r="7" spans="1:7" ht="15" customHeight="1" x14ac:dyDescent="0.25">
      <c r="A7" s="17"/>
      <c r="B7" s="17"/>
      <c r="C7" s="17"/>
      <c r="D7" s="17"/>
      <c r="E7" s="17"/>
      <c r="F7" s="17"/>
      <c r="G7" s="17"/>
    </row>
    <row r="8" spans="1:7" ht="15" customHeight="1" x14ac:dyDescent="0.25">
      <c r="A8" s="17"/>
      <c r="B8" s="34"/>
      <c r="C8" s="34"/>
      <c r="D8" s="34"/>
      <c r="E8" s="34"/>
      <c r="F8" s="34"/>
      <c r="G8" s="34"/>
    </row>
    <row r="9" spans="1:7" ht="12" customHeight="1" x14ac:dyDescent="0.25">
      <c r="A9" s="17"/>
      <c r="B9" s="87" t="s">
        <v>0</v>
      </c>
      <c r="C9" s="88" t="s">
        <v>1</v>
      </c>
      <c r="D9" s="19"/>
      <c r="E9" s="108" t="s">
        <v>2</v>
      </c>
      <c r="F9" s="109"/>
      <c r="G9" s="92">
        <v>1800</v>
      </c>
    </row>
    <row r="10" spans="1:7" ht="15" x14ac:dyDescent="0.25">
      <c r="A10" s="17"/>
      <c r="B10" s="15" t="s">
        <v>3</v>
      </c>
      <c r="C10" s="89" t="s">
        <v>4</v>
      </c>
      <c r="D10" s="17"/>
      <c r="E10" s="106" t="s">
        <v>5</v>
      </c>
      <c r="F10" s="107"/>
      <c r="G10" s="90" t="s">
        <v>6</v>
      </c>
    </row>
    <row r="11" spans="1:7" ht="15" x14ac:dyDescent="0.25">
      <c r="A11" s="17"/>
      <c r="B11" s="15" t="s">
        <v>7</v>
      </c>
      <c r="C11" s="90" t="s">
        <v>8</v>
      </c>
      <c r="D11" s="17"/>
      <c r="E11" s="106" t="s">
        <v>9</v>
      </c>
      <c r="F11" s="107"/>
      <c r="G11" s="93">
        <v>6000</v>
      </c>
    </row>
    <row r="12" spans="1:7" ht="11.25" customHeight="1" x14ac:dyDescent="0.25">
      <c r="A12" s="17"/>
      <c r="B12" s="15" t="s">
        <v>10</v>
      </c>
      <c r="C12" s="91" t="s">
        <v>11</v>
      </c>
      <c r="D12" s="17"/>
      <c r="E12" s="10" t="s">
        <v>12</v>
      </c>
      <c r="F12" s="77"/>
      <c r="G12" s="81">
        <f>(G9*G11)</f>
        <v>10800000</v>
      </c>
    </row>
    <row r="13" spans="1:7" ht="18" customHeight="1" x14ac:dyDescent="0.25">
      <c r="A13" s="17"/>
      <c r="B13" s="15" t="s">
        <v>13</v>
      </c>
      <c r="C13" s="114" t="s">
        <v>123</v>
      </c>
      <c r="D13" s="17"/>
      <c r="E13" s="106" t="s">
        <v>14</v>
      </c>
      <c r="F13" s="107"/>
      <c r="G13" s="91" t="s">
        <v>15</v>
      </c>
    </row>
    <row r="14" spans="1:7" ht="16.5" customHeight="1" x14ac:dyDescent="0.25">
      <c r="A14" s="17"/>
      <c r="B14" s="15" t="s">
        <v>16</v>
      </c>
      <c r="C14" s="114" t="s">
        <v>123</v>
      </c>
      <c r="D14" s="17"/>
      <c r="E14" s="106" t="s">
        <v>17</v>
      </c>
      <c r="F14" s="107"/>
      <c r="G14" s="90" t="s">
        <v>6</v>
      </c>
    </row>
    <row r="15" spans="1:7" ht="15.75" customHeight="1" x14ac:dyDescent="0.25">
      <c r="A15" s="17"/>
      <c r="B15" s="15" t="s">
        <v>18</v>
      </c>
      <c r="C15" s="90" t="s">
        <v>124</v>
      </c>
      <c r="D15" s="17"/>
      <c r="E15" s="110" t="s">
        <v>19</v>
      </c>
      <c r="F15" s="111"/>
      <c r="G15" s="91" t="s">
        <v>20</v>
      </c>
    </row>
    <row r="16" spans="1:7" ht="12" customHeight="1" x14ac:dyDescent="0.25">
      <c r="A16" s="17"/>
      <c r="B16" s="35"/>
      <c r="C16" s="36"/>
      <c r="D16" s="17"/>
      <c r="E16" s="17"/>
      <c r="F16" s="17"/>
      <c r="G16" s="37"/>
    </row>
    <row r="17" spans="1:255" ht="12" customHeight="1" x14ac:dyDescent="0.25">
      <c r="A17" s="17"/>
      <c r="B17" s="112" t="s">
        <v>21</v>
      </c>
      <c r="C17" s="113"/>
      <c r="D17" s="113"/>
      <c r="E17" s="113"/>
      <c r="F17" s="113"/>
      <c r="G17" s="113"/>
    </row>
    <row r="18" spans="1:255" ht="12.75" customHeight="1" x14ac:dyDescent="0.25">
      <c r="A18" s="17"/>
      <c r="B18" s="16"/>
      <c r="C18" s="21"/>
      <c r="D18" s="21"/>
      <c r="E18" s="21"/>
      <c r="F18" s="16"/>
      <c r="G18" s="16"/>
    </row>
    <row r="19" spans="1:255" s="5" customFormat="1" ht="12" customHeight="1" x14ac:dyDescent="0.25">
      <c r="A19" s="34"/>
      <c r="B19" s="67" t="s">
        <v>22</v>
      </c>
      <c r="C19" s="22"/>
      <c r="D19" s="22"/>
      <c r="E19" s="22"/>
      <c r="F19" s="22"/>
      <c r="G19" s="22"/>
      <c r="H19" s="3"/>
      <c r="I19" s="3"/>
      <c r="J19" s="3"/>
      <c r="K19" s="3"/>
      <c r="L19" s="3"/>
      <c r="M19" s="3"/>
      <c r="N19" s="3"/>
      <c r="O19" s="3"/>
      <c r="P19" s="4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  <c r="FY19" s="3"/>
      <c r="FZ19" s="3"/>
      <c r="GA19" s="3"/>
      <c r="GB19" s="3"/>
      <c r="GC19" s="3"/>
      <c r="GD19" s="3"/>
      <c r="GE19" s="3"/>
      <c r="GF19" s="3"/>
      <c r="GG19" s="3"/>
      <c r="GH19" s="3"/>
      <c r="GI19" s="3"/>
      <c r="GJ19" s="3"/>
      <c r="GK19" s="3"/>
      <c r="GL19" s="3"/>
      <c r="GM19" s="3"/>
      <c r="GN19" s="3"/>
      <c r="GO19" s="3"/>
      <c r="GP19" s="3"/>
      <c r="GQ19" s="3"/>
      <c r="GR19" s="3"/>
      <c r="GS19" s="3"/>
      <c r="GT19" s="3"/>
      <c r="GU19" s="3"/>
      <c r="GV19" s="3"/>
      <c r="GW19" s="3"/>
      <c r="GX19" s="3"/>
      <c r="GY19" s="3"/>
      <c r="GZ19" s="3"/>
      <c r="HA19" s="3"/>
      <c r="HB19" s="3"/>
      <c r="HC19" s="3"/>
      <c r="HD19" s="3"/>
      <c r="HE19" s="3"/>
      <c r="HF19" s="3"/>
      <c r="HG19" s="3"/>
      <c r="HH19" s="3"/>
      <c r="HI19" s="3"/>
      <c r="HJ19" s="3"/>
      <c r="HK19" s="3"/>
      <c r="HL19" s="3"/>
      <c r="HM19" s="3"/>
      <c r="HN19" s="3"/>
      <c r="HO19" s="3"/>
      <c r="HP19" s="3"/>
      <c r="HQ19" s="3"/>
      <c r="HR19" s="3"/>
      <c r="HS19" s="3"/>
      <c r="HT19" s="3"/>
      <c r="HU19" s="3"/>
      <c r="HV19" s="3"/>
      <c r="HW19" s="3"/>
      <c r="HX19" s="3"/>
      <c r="HY19" s="3"/>
      <c r="HZ19" s="3"/>
      <c r="IA19" s="3"/>
      <c r="IB19" s="3"/>
      <c r="IC19" s="3"/>
      <c r="ID19" s="3"/>
      <c r="IE19" s="3"/>
      <c r="IF19" s="3"/>
      <c r="IG19" s="3"/>
      <c r="IH19" s="3"/>
      <c r="II19" s="3"/>
      <c r="IJ19" s="3"/>
      <c r="IK19" s="3"/>
      <c r="IL19" s="3"/>
      <c r="IM19" s="3"/>
      <c r="IN19" s="3"/>
      <c r="IO19" s="3"/>
      <c r="IP19" s="3"/>
      <c r="IQ19" s="3"/>
      <c r="IR19" s="3"/>
      <c r="IS19" s="3"/>
      <c r="IT19" s="3"/>
      <c r="IU19" s="3"/>
    </row>
    <row r="20" spans="1:255" s="5" customFormat="1" ht="24" customHeight="1" x14ac:dyDescent="0.25">
      <c r="A20" s="34"/>
      <c r="B20" s="71" t="s">
        <v>23</v>
      </c>
      <c r="C20" s="71" t="s">
        <v>24</v>
      </c>
      <c r="D20" s="71" t="s">
        <v>25</v>
      </c>
      <c r="E20" s="71" t="s">
        <v>26</v>
      </c>
      <c r="F20" s="71" t="s">
        <v>27</v>
      </c>
      <c r="G20" s="71" t="s">
        <v>28</v>
      </c>
      <c r="H20" s="3"/>
      <c r="I20" s="3"/>
      <c r="J20" s="3"/>
      <c r="K20" s="3"/>
      <c r="L20" s="3"/>
      <c r="M20" s="3"/>
      <c r="N20" s="3"/>
      <c r="O20" s="3"/>
      <c r="P20" s="4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  <c r="FY20" s="3"/>
      <c r="FZ20" s="3"/>
      <c r="GA20" s="3"/>
      <c r="GB20" s="3"/>
      <c r="GC20" s="3"/>
      <c r="GD20" s="3"/>
      <c r="GE20" s="3"/>
      <c r="GF20" s="3"/>
      <c r="GG20" s="3"/>
      <c r="GH20" s="3"/>
      <c r="GI20" s="3"/>
      <c r="GJ20" s="3"/>
      <c r="GK20" s="3"/>
      <c r="GL20" s="3"/>
      <c r="GM20" s="3"/>
      <c r="GN20" s="3"/>
      <c r="GO20" s="3"/>
      <c r="GP20" s="3"/>
      <c r="GQ20" s="3"/>
      <c r="GR20" s="3"/>
      <c r="GS20" s="3"/>
      <c r="GT20" s="3"/>
      <c r="GU20" s="3"/>
      <c r="GV20" s="3"/>
      <c r="GW20" s="3"/>
      <c r="GX20" s="3"/>
      <c r="GY20" s="3"/>
      <c r="GZ20" s="3"/>
      <c r="HA20" s="3"/>
      <c r="HB20" s="3"/>
      <c r="HC20" s="3"/>
      <c r="HD20" s="3"/>
      <c r="HE20" s="3"/>
      <c r="HF20" s="3"/>
      <c r="HG20" s="3"/>
      <c r="HH20" s="3"/>
      <c r="HI20" s="3"/>
      <c r="HJ20" s="3"/>
      <c r="HK20" s="3"/>
      <c r="HL20" s="3"/>
      <c r="HM20" s="3"/>
      <c r="HN20" s="3"/>
      <c r="HO20" s="3"/>
      <c r="HP20" s="3"/>
      <c r="HQ20" s="3"/>
      <c r="HR20" s="3"/>
      <c r="HS20" s="3"/>
      <c r="HT20" s="3"/>
      <c r="HU20" s="3"/>
      <c r="HV20" s="3"/>
      <c r="HW20" s="3"/>
      <c r="HX20" s="3"/>
      <c r="HY20" s="3"/>
      <c r="HZ20" s="3"/>
      <c r="IA20" s="3"/>
      <c r="IB20" s="3"/>
      <c r="IC20" s="3"/>
      <c r="ID20" s="3"/>
      <c r="IE20" s="3"/>
      <c r="IF20" s="3"/>
      <c r="IG20" s="3"/>
      <c r="IH20" s="3"/>
      <c r="II20" s="3"/>
      <c r="IJ20" s="3"/>
      <c r="IK20" s="3"/>
      <c r="IL20" s="3"/>
      <c r="IM20" s="3"/>
      <c r="IN20" s="3"/>
      <c r="IO20" s="3"/>
      <c r="IP20" s="3"/>
      <c r="IQ20" s="3"/>
      <c r="IR20" s="3"/>
      <c r="IS20" s="3"/>
      <c r="IT20" s="3"/>
      <c r="IU20" s="3"/>
    </row>
    <row r="21" spans="1:255" ht="12.75" customHeight="1" x14ac:dyDescent="0.25">
      <c r="A21" s="17"/>
      <c r="B21" s="10" t="s">
        <v>29</v>
      </c>
      <c r="C21" s="79" t="s">
        <v>30</v>
      </c>
      <c r="D21" s="80">
        <v>15</v>
      </c>
      <c r="E21" s="79" t="s">
        <v>31</v>
      </c>
      <c r="F21" s="81">
        <v>35000</v>
      </c>
      <c r="G21" s="81">
        <f t="shared" ref="G21:G28" si="0">(D21*F21)</f>
        <v>525000</v>
      </c>
    </row>
    <row r="22" spans="1:255" ht="12.75" customHeight="1" x14ac:dyDescent="0.25">
      <c r="A22" s="17"/>
      <c r="B22" s="69" t="s">
        <v>32</v>
      </c>
      <c r="C22" s="79" t="s">
        <v>30</v>
      </c>
      <c r="D22" s="80">
        <v>10</v>
      </c>
      <c r="E22" s="79" t="s">
        <v>33</v>
      </c>
      <c r="F22" s="81">
        <v>35000</v>
      </c>
      <c r="G22" s="81">
        <f t="shared" si="0"/>
        <v>350000</v>
      </c>
    </row>
    <row r="23" spans="1:255" ht="12.75" customHeight="1" x14ac:dyDescent="0.25">
      <c r="A23" s="17"/>
      <c r="B23" s="69" t="s">
        <v>34</v>
      </c>
      <c r="C23" s="79" t="s">
        <v>30</v>
      </c>
      <c r="D23" s="80">
        <v>1</v>
      </c>
      <c r="E23" s="79" t="s">
        <v>31</v>
      </c>
      <c r="F23" s="81">
        <v>35000</v>
      </c>
      <c r="G23" s="81">
        <f t="shared" si="0"/>
        <v>35000</v>
      </c>
    </row>
    <row r="24" spans="1:255" ht="12.75" customHeight="1" x14ac:dyDescent="0.25">
      <c r="A24" s="17"/>
      <c r="B24" s="69" t="s">
        <v>35</v>
      </c>
      <c r="C24" s="79" t="s">
        <v>30</v>
      </c>
      <c r="D24" s="80">
        <v>2</v>
      </c>
      <c r="E24" s="79" t="s">
        <v>31</v>
      </c>
      <c r="F24" s="81">
        <v>35000</v>
      </c>
      <c r="G24" s="81">
        <f t="shared" si="0"/>
        <v>70000</v>
      </c>
    </row>
    <row r="25" spans="1:255" ht="12.75" customHeight="1" x14ac:dyDescent="0.25">
      <c r="A25" s="17"/>
      <c r="B25" s="69" t="s">
        <v>36</v>
      </c>
      <c r="C25" s="79" t="s">
        <v>30</v>
      </c>
      <c r="D25" s="80">
        <v>3</v>
      </c>
      <c r="E25" s="79" t="s">
        <v>37</v>
      </c>
      <c r="F25" s="81">
        <v>35000</v>
      </c>
      <c r="G25" s="81">
        <f t="shared" si="0"/>
        <v>105000</v>
      </c>
    </row>
    <row r="26" spans="1:255" ht="12.75" customHeight="1" x14ac:dyDescent="0.25">
      <c r="A26" s="17"/>
      <c r="B26" s="69" t="s">
        <v>38</v>
      </c>
      <c r="C26" s="79" t="s">
        <v>30</v>
      </c>
      <c r="D26" s="80">
        <v>3</v>
      </c>
      <c r="E26" s="79" t="s">
        <v>39</v>
      </c>
      <c r="F26" s="81">
        <v>35000</v>
      </c>
      <c r="G26" s="81">
        <f t="shared" si="0"/>
        <v>105000</v>
      </c>
    </row>
    <row r="27" spans="1:255" ht="12.75" customHeight="1" x14ac:dyDescent="0.25">
      <c r="A27" s="17"/>
      <c r="B27" s="69" t="s">
        <v>40</v>
      </c>
      <c r="C27" s="79" t="s">
        <v>30</v>
      </c>
      <c r="D27" s="80">
        <v>3</v>
      </c>
      <c r="E27" s="79" t="s">
        <v>37</v>
      </c>
      <c r="F27" s="81">
        <v>35000</v>
      </c>
      <c r="G27" s="81">
        <f t="shared" si="0"/>
        <v>105000</v>
      </c>
    </row>
    <row r="28" spans="1:255" ht="12.75" customHeight="1" x14ac:dyDescent="0.25">
      <c r="A28" s="17"/>
      <c r="B28" s="69" t="s">
        <v>41</v>
      </c>
      <c r="C28" s="79" t="s">
        <v>30</v>
      </c>
      <c r="D28" s="80">
        <v>2</v>
      </c>
      <c r="E28" s="79" t="s">
        <v>42</v>
      </c>
      <c r="F28" s="81">
        <v>35000</v>
      </c>
      <c r="G28" s="81">
        <f t="shared" si="0"/>
        <v>70000</v>
      </c>
    </row>
    <row r="29" spans="1:255" ht="12.75" customHeight="1" x14ac:dyDescent="0.25">
      <c r="A29" s="17"/>
      <c r="B29" s="69" t="s">
        <v>43</v>
      </c>
      <c r="C29" s="79" t="s">
        <v>30</v>
      </c>
      <c r="D29" s="80">
        <v>40</v>
      </c>
      <c r="E29" s="79" t="s">
        <v>44</v>
      </c>
      <c r="F29" s="81">
        <v>35000</v>
      </c>
      <c r="G29" s="81">
        <f>(D29*F29)</f>
        <v>1400000</v>
      </c>
    </row>
    <row r="30" spans="1:255" s="5" customFormat="1" ht="12.75" customHeight="1" x14ac:dyDescent="0.25">
      <c r="A30" s="34"/>
      <c r="B30" s="70" t="s">
        <v>45</v>
      </c>
      <c r="C30" s="73"/>
      <c r="D30" s="73"/>
      <c r="E30" s="73"/>
      <c r="F30" s="74"/>
      <c r="G30" s="75">
        <f>SUM(G21:G29)</f>
        <v>2765000</v>
      </c>
      <c r="H30" s="3"/>
      <c r="I30" s="3"/>
      <c r="J30" s="3"/>
      <c r="K30" s="3"/>
      <c r="L30" s="3"/>
      <c r="M30" s="3"/>
      <c r="N30" s="3"/>
      <c r="O30" s="3"/>
      <c r="P30" s="4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  <c r="FY30" s="3"/>
      <c r="FZ30" s="3"/>
      <c r="GA30" s="3"/>
      <c r="GB30" s="3"/>
      <c r="GC30" s="3"/>
      <c r="GD30" s="3"/>
      <c r="GE30" s="3"/>
      <c r="GF30" s="3"/>
      <c r="GG30" s="3"/>
      <c r="GH30" s="3"/>
      <c r="GI30" s="3"/>
      <c r="GJ30" s="3"/>
      <c r="GK30" s="3"/>
      <c r="GL30" s="3"/>
      <c r="GM30" s="3"/>
      <c r="GN30" s="3"/>
      <c r="GO30" s="3"/>
      <c r="GP30" s="3"/>
      <c r="GQ30" s="3"/>
      <c r="GR30" s="3"/>
      <c r="GS30" s="3"/>
      <c r="GT30" s="3"/>
      <c r="GU30" s="3"/>
      <c r="GV30" s="3"/>
      <c r="GW30" s="3"/>
      <c r="GX30" s="3"/>
      <c r="GY30" s="3"/>
      <c r="GZ30" s="3"/>
      <c r="HA30" s="3"/>
      <c r="HB30" s="3"/>
      <c r="HC30" s="3"/>
      <c r="HD30" s="3"/>
      <c r="HE30" s="3"/>
      <c r="HF30" s="3"/>
      <c r="HG30" s="3"/>
      <c r="HH30" s="3"/>
      <c r="HI30" s="3"/>
      <c r="HJ30" s="3"/>
      <c r="HK30" s="3"/>
      <c r="HL30" s="3"/>
      <c r="HM30" s="3"/>
      <c r="HN30" s="3"/>
      <c r="HO30" s="3"/>
      <c r="HP30" s="3"/>
      <c r="HQ30" s="3"/>
      <c r="HR30" s="3"/>
      <c r="HS30" s="3"/>
      <c r="HT30" s="3"/>
      <c r="HU30" s="3"/>
      <c r="HV30" s="3"/>
      <c r="HW30" s="3"/>
      <c r="HX30" s="3"/>
      <c r="HY30" s="3"/>
      <c r="HZ30" s="3"/>
      <c r="IA30" s="3"/>
      <c r="IB30" s="3"/>
      <c r="IC30" s="3"/>
      <c r="ID30" s="3"/>
      <c r="IE30" s="3"/>
      <c r="IF30" s="3"/>
      <c r="IG30" s="3"/>
      <c r="IH30" s="3"/>
      <c r="II30" s="3"/>
      <c r="IJ30" s="3"/>
      <c r="IK30" s="3"/>
      <c r="IL30" s="3"/>
      <c r="IM30" s="3"/>
      <c r="IN30" s="3"/>
      <c r="IO30" s="3"/>
      <c r="IP30" s="3"/>
      <c r="IQ30" s="3"/>
      <c r="IR30" s="3"/>
      <c r="IS30" s="3"/>
      <c r="IT30" s="3"/>
      <c r="IU30" s="3"/>
    </row>
    <row r="31" spans="1:255" s="5" customFormat="1" ht="12" customHeight="1" x14ac:dyDescent="0.25">
      <c r="A31" s="34"/>
      <c r="B31" s="19"/>
      <c r="C31" s="19"/>
      <c r="D31" s="19"/>
      <c r="E31" s="19"/>
      <c r="F31" s="20"/>
      <c r="G31" s="20"/>
      <c r="H31" s="3"/>
      <c r="I31" s="3"/>
      <c r="J31" s="3"/>
      <c r="K31" s="3"/>
      <c r="L31" s="3"/>
      <c r="M31" s="3"/>
      <c r="N31" s="3"/>
      <c r="O31" s="3"/>
      <c r="P31" s="4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  <c r="FY31" s="3"/>
      <c r="FZ31" s="3"/>
      <c r="GA31" s="3"/>
      <c r="GB31" s="3"/>
      <c r="GC31" s="3"/>
      <c r="GD31" s="3"/>
      <c r="GE31" s="3"/>
      <c r="GF31" s="3"/>
      <c r="GG31" s="3"/>
      <c r="GH31" s="3"/>
      <c r="GI31" s="3"/>
      <c r="GJ31" s="3"/>
      <c r="GK31" s="3"/>
      <c r="GL31" s="3"/>
      <c r="GM31" s="3"/>
      <c r="GN31" s="3"/>
      <c r="GO31" s="3"/>
      <c r="GP31" s="3"/>
      <c r="GQ31" s="3"/>
      <c r="GR31" s="3"/>
      <c r="GS31" s="3"/>
      <c r="GT31" s="3"/>
      <c r="GU31" s="3"/>
      <c r="GV31" s="3"/>
      <c r="GW31" s="3"/>
      <c r="GX31" s="3"/>
      <c r="GY31" s="3"/>
      <c r="GZ31" s="3"/>
      <c r="HA31" s="3"/>
      <c r="HB31" s="3"/>
      <c r="HC31" s="3"/>
      <c r="HD31" s="3"/>
      <c r="HE31" s="3"/>
      <c r="HF31" s="3"/>
      <c r="HG31" s="3"/>
      <c r="HH31" s="3"/>
      <c r="HI31" s="3"/>
      <c r="HJ31" s="3"/>
      <c r="HK31" s="3"/>
      <c r="HL31" s="3"/>
      <c r="HM31" s="3"/>
      <c r="HN31" s="3"/>
      <c r="HO31" s="3"/>
      <c r="HP31" s="3"/>
      <c r="HQ31" s="3"/>
      <c r="HR31" s="3"/>
      <c r="HS31" s="3"/>
      <c r="HT31" s="3"/>
      <c r="HU31" s="3"/>
      <c r="HV31" s="3"/>
      <c r="HW31" s="3"/>
      <c r="HX31" s="3"/>
      <c r="HY31" s="3"/>
      <c r="HZ31" s="3"/>
      <c r="IA31" s="3"/>
      <c r="IB31" s="3"/>
      <c r="IC31" s="3"/>
      <c r="ID31" s="3"/>
      <c r="IE31" s="3"/>
      <c r="IF31" s="3"/>
      <c r="IG31" s="3"/>
      <c r="IH31" s="3"/>
      <c r="II31" s="3"/>
      <c r="IJ31" s="3"/>
      <c r="IK31" s="3"/>
      <c r="IL31" s="3"/>
      <c r="IM31" s="3"/>
      <c r="IN31" s="3"/>
      <c r="IO31" s="3"/>
      <c r="IP31" s="3"/>
      <c r="IQ31" s="3"/>
      <c r="IR31" s="3"/>
      <c r="IS31" s="3"/>
      <c r="IT31" s="3"/>
      <c r="IU31" s="3"/>
    </row>
    <row r="32" spans="1:255" s="5" customFormat="1" ht="12" customHeight="1" x14ac:dyDescent="0.25">
      <c r="A32" s="34"/>
      <c r="B32" s="67" t="s">
        <v>46</v>
      </c>
      <c r="C32" s="23"/>
      <c r="D32" s="23"/>
      <c r="E32" s="23"/>
      <c r="F32" s="22"/>
      <c r="G32" s="22"/>
      <c r="H32" s="3"/>
      <c r="I32" s="3"/>
      <c r="J32" s="3"/>
      <c r="K32" s="3"/>
      <c r="L32" s="3"/>
      <c r="M32" s="3"/>
      <c r="N32" s="3"/>
      <c r="O32" s="3"/>
      <c r="P32" s="4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  <c r="FY32" s="3"/>
      <c r="FZ32" s="3"/>
      <c r="GA32" s="3"/>
      <c r="GB32" s="3"/>
      <c r="GC32" s="3"/>
      <c r="GD32" s="3"/>
      <c r="GE32" s="3"/>
      <c r="GF32" s="3"/>
      <c r="GG32" s="3"/>
      <c r="GH32" s="3"/>
      <c r="GI32" s="3"/>
      <c r="GJ32" s="3"/>
      <c r="GK32" s="3"/>
      <c r="GL32" s="3"/>
      <c r="GM32" s="3"/>
      <c r="GN32" s="3"/>
      <c r="GO32" s="3"/>
      <c r="GP32" s="3"/>
      <c r="GQ32" s="3"/>
      <c r="GR32" s="3"/>
      <c r="GS32" s="3"/>
      <c r="GT32" s="3"/>
      <c r="GU32" s="3"/>
      <c r="GV32" s="3"/>
      <c r="GW32" s="3"/>
      <c r="GX32" s="3"/>
      <c r="GY32" s="3"/>
      <c r="GZ32" s="3"/>
      <c r="HA32" s="3"/>
      <c r="HB32" s="3"/>
      <c r="HC32" s="3"/>
      <c r="HD32" s="3"/>
      <c r="HE32" s="3"/>
      <c r="HF32" s="3"/>
      <c r="HG32" s="3"/>
      <c r="HH32" s="3"/>
      <c r="HI32" s="3"/>
      <c r="HJ32" s="3"/>
      <c r="HK32" s="3"/>
      <c r="HL32" s="3"/>
      <c r="HM32" s="3"/>
      <c r="HN32" s="3"/>
      <c r="HO32" s="3"/>
      <c r="HP32" s="3"/>
      <c r="HQ32" s="3"/>
      <c r="HR32" s="3"/>
      <c r="HS32" s="3"/>
      <c r="HT32" s="3"/>
      <c r="HU32" s="3"/>
      <c r="HV32" s="3"/>
      <c r="HW32" s="3"/>
      <c r="HX32" s="3"/>
      <c r="HY32" s="3"/>
      <c r="HZ32" s="3"/>
      <c r="IA32" s="3"/>
      <c r="IB32" s="3"/>
      <c r="IC32" s="3"/>
      <c r="ID32" s="3"/>
      <c r="IE32" s="3"/>
      <c r="IF32" s="3"/>
      <c r="IG32" s="3"/>
      <c r="IH32" s="3"/>
      <c r="II32" s="3"/>
      <c r="IJ32" s="3"/>
      <c r="IK32" s="3"/>
      <c r="IL32" s="3"/>
      <c r="IM32" s="3"/>
      <c r="IN32" s="3"/>
      <c r="IO32" s="3"/>
      <c r="IP32" s="3"/>
      <c r="IQ32" s="3"/>
      <c r="IR32" s="3"/>
      <c r="IS32" s="3"/>
      <c r="IT32" s="3"/>
      <c r="IU32" s="3"/>
    </row>
    <row r="33" spans="1:255" s="5" customFormat="1" ht="24" customHeight="1" x14ac:dyDescent="0.25">
      <c r="A33" s="34"/>
      <c r="B33" s="68" t="s">
        <v>23</v>
      </c>
      <c r="C33" s="71" t="s">
        <v>24</v>
      </c>
      <c r="D33" s="71" t="s">
        <v>47</v>
      </c>
      <c r="E33" s="68" t="s">
        <v>26</v>
      </c>
      <c r="F33" s="71" t="s">
        <v>27</v>
      </c>
      <c r="G33" s="68" t="s">
        <v>28</v>
      </c>
      <c r="H33" s="3"/>
      <c r="I33" s="3"/>
      <c r="J33" s="3"/>
      <c r="K33" s="3"/>
      <c r="L33" s="3"/>
      <c r="M33" s="3"/>
      <c r="N33" s="3"/>
      <c r="O33" s="3"/>
      <c r="P33" s="4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  <c r="FY33" s="3"/>
      <c r="FZ33" s="3"/>
      <c r="GA33" s="3"/>
      <c r="GB33" s="3"/>
      <c r="GC33" s="3"/>
      <c r="GD33" s="3"/>
      <c r="GE33" s="3"/>
      <c r="GF33" s="3"/>
      <c r="GG33" s="3"/>
      <c r="GH33" s="3"/>
      <c r="GI33" s="3"/>
      <c r="GJ33" s="3"/>
      <c r="GK33" s="3"/>
      <c r="GL33" s="3"/>
      <c r="GM33" s="3"/>
      <c r="GN33" s="3"/>
      <c r="GO33" s="3"/>
      <c r="GP33" s="3"/>
      <c r="GQ33" s="3"/>
      <c r="GR33" s="3"/>
      <c r="GS33" s="3"/>
      <c r="GT33" s="3"/>
      <c r="GU33" s="3"/>
      <c r="GV33" s="3"/>
      <c r="GW33" s="3"/>
      <c r="GX33" s="3"/>
      <c r="GY33" s="3"/>
      <c r="GZ33" s="3"/>
      <c r="HA33" s="3"/>
      <c r="HB33" s="3"/>
      <c r="HC33" s="3"/>
      <c r="HD33" s="3"/>
      <c r="HE33" s="3"/>
      <c r="HF33" s="3"/>
      <c r="HG33" s="3"/>
      <c r="HH33" s="3"/>
      <c r="HI33" s="3"/>
      <c r="HJ33" s="3"/>
      <c r="HK33" s="3"/>
      <c r="HL33" s="3"/>
      <c r="HM33" s="3"/>
      <c r="HN33" s="3"/>
      <c r="HO33" s="3"/>
      <c r="HP33" s="3"/>
      <c r="HQ33" s="3"/>
      <c r="HR33" s="3"/>
      <c r="HS33" s="3"/>
      <c r="HT33" s="3"/>
      <c r="HU33" s="3"/>
      <c r="HV33" s="3"/>
      <c r="HW33" s="3"/>
      <c r="HX33" s="3"/>
      <c r="HY33" s="3"/>
      <c r="HZ33" s="3"/>
      <c r="IA33" s="3"/>
      <c r="IB33" s="3"/>
      <c r="IC33" s="3"/>
      <c r="ID33" s="3"/>
      <c r="IE33" s="3"/>
      <c r="IF33" s="3"/>
      <c r="IG33" s="3"/>
      <c r="IH33" s="3"/>
      <c r="II33" s="3"/>
      <c r="IJ33" s="3"/>
      <c r="IK33" s="3"/>
      <c r="IL33" s="3"/>
      <c r="IM33" s="3"/>
      <c r="IN33" s="3"/>
      <c r="IO33" s="3"/>
      <c r="IP33" s="3"/>
      <c r="IQ33" s="3"/>
      <c r="IR33" s="3"/>
      <c r="IS33" s="3"/>
      <c r="IT33" s="3"/>
      <c r="IU33" s="3"/>
    </row>
    <row r="34" spans="1:255" ht="12" customHeight="1" x14ac:dyDescent="0.25">
      <c r="A34" s="17"/>
      <c r="B34" s="83" t="s">
        <v>48</v>
      </c>
      <c r="C34" s="84"/>
      <c r="D34" s="84"/>
      <c r="E34" s="84"/>
      <c r="F34" s="85"/>
      <c r="G34" s="85"/>
    </row>
    <row r="35" spans="1:255" s="5" customFormat="1" ht="12" customHeight="1" x14ac:dyDescent="0.25">
      <c r="A35" s="34"/>
      <c r="B35" s="70" t="s">
        <v>49</v>
      </c>
      <c r="C35" s="73"/>
      <c r="D35" s="73"/>
      <c r="E35" s="73"/>
      <c r="F35" s="74"/>
      <c r="G35" s="86">
        <f>SUM(G34)</f>
        <v>0</v>
      </c>
      <c r="H35" s="3"/>
      <c r="I35" s="3"/>
      <c r="J35" s="3"/>
      <c r="K35" s="3"/>
      <c r="L35" s="3"/>
      <c r="M35" s="3"/>
      <c r="N35" s="3"/>
      <c r="O35" s="3"/>
      <c r="P35" s="4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  <c r="FY35" s="3"/>
      <c r="FZ35" s="3"/>
      <c r="GA35" s="3"/>
      <c r="GB35" s="3"/>
      <c r="GC35" s="3"/>
      <c r="GD35" s="3"/>
      <c r="GE35" s="3"/>
      <c r="GF35" s="3"/>
      <c r="GG35" s="3"/>
      <c r="GH35" s="3"/>
      <c r="GI35" s="3"/>
      <c r="GJ35" s="3"/>
      <c r="GK35" s="3"/>
      <c r="GL35" s="3"/>
      <c r="GM35" s="3"/>
      <c r="GN35" s="3"/>
      <c r="GO35" s="3"/>
      <c r="GP35" s="3"/>
      <c r="GQ35" s="3"/>
      <c r="GR35" s="3"/>
      <c r="GS35" s="3"/>
      <c r="GT35" s="3"/>
      <c r="GU35" s="3"/>
      <c r="GV35" s="3"/>
      <c r="GW35" s="3"/>
      <c r="GX35" s="3"/>
      <c r="GY35" s="3"/>
      <c r="GZ35" s="3"/>
      <c r="HA35" s="3"/>
      <c r="HB35" s="3"/>
      <c r="HC35" s="3"/>
      <c r="HD35" s="3"/>
      <c r="HE35" s="3"/>
      <c r="HF35" s="3"/>
      <c r="HG35" s="3"/>
      <c r="HH35" s="3"/>
      <c r="HI35" s="3"/>
      <c r="HJ35" s="3"/>
      <c r="HK35" s="3"/>
      <c r="HL35" s="3"/>
      <c r="HM35" s="3"/>
      <c r="HN35" s="3"/>
      <c r="HO35" s="3"/>
      <c r="HP35" s="3"/>
      <c r="HQ35" s="3"/>
      <c r="HR35" s="3"/>
      <c r="HS35" s="3"/>
      <c r="HT35" s="3"/>
      <c r="HU35" s="3"/>
      <c r="HV35" s="3"/>
      <c r="HW35" s="3"/>
      <c r="HX35" s="3"/>
      <c r="HY35" s="3"/>
      <c r="HZ35" s="3"/>
      <c r="IA35" s="3"/>
      <c r="IB35" s="3"/>
      <c r="IC35" s="3"/>
      <c r="ID35" s="3"/>
      <c r="IE35" s="3"/>
      <c r="IF35" s="3"/>
      <c r="IG35" s="3"/>
      <c r="IH35" s="3"/>
      <c r="II35" s="3"/>
      <c r="IJ35" s="3"/>
      <c r="IK35" s="3"/>
      <c r="IL35" s="3"/>
      <c r="IM35" s="3"/>
      <c r="IN35" s="3"/>
      <c r="IO35" s="3"/>
      <c r="IP35" s="3"/>
      <c r="IQ35" s="3"/>
      <c r="IR35" s="3"/>
      <c r="IS35" s="3"/>
      <c r="IT35" s="3"/>
      <c r="IU35" s="3"/>
    </row>
    <row r="36" spans="1:255" s="5" customFormat="1" ht="12" customHeight="1" x14ac:dyDescent="0.25">
      <c r="A36" s="34"/>
      <c r="B36" s="19"/>
      <c r="C36" s="19"/>
      <c r="D36" s="19"/>
      <c r="E36" s="19"/>
      <c r="F36" s="20"/>
      <c r="G36" s="20"/>
      <c r="H36" s="3"/>
      <c r="I36" s="3"/>
      <c r="J36" s="3"/>
      <c r="K36" s="3"/>
      <c r="L36" s="3"/>
      <c r="M36" s="3"/>
      <c r="N36" s="3"/>
      <c r="O36" s="3"/>
      <c r="P36" s="4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  <c r="FY36" s="3"/>
      <c r="FZ36" s="3"/>
      <c r="GA36" s="3"/>
      <c r="GB36" s="3"/>
      <c r="GC36" s="3"/>
      <c r="GD36" s="3"/>
      <c r="GE36" s="3"/>
      <c r="GF36" s="3"/>
      <c r="GG36" s="3"/>
      <c r="GH36" s="3"/>
      <c r="GI36" s="3"/>
      <c r="GJ36" s="3"/>
      <c r="GK36" s="3"/>
      <c r="GL36" s="3"/>
      <c r="GM36" s="3"/>
      <c r="GN36" s="3"/>
      <c r="GO36" s="3"/>
      <c r="GP36" s="3"/>
      <c r="GQ36" s="3"/>
      <c r="GR36" s="3"/>
      <c r="GS36" s="3"/>
      <c r="GT36" s="3"/>
      <c r="GU36" s="3"/>
      <c r="GV36" s="3"/>
      <c r="GW36" s="3"/>
      <c r="GX36" s="3"/>
      <c r="GY36" s="3"/>
      <c r="GZ36" s="3"/>
      <c r="HA36" s="3"/>
      <c r="HB36" s="3"/>
      <c r="HC36" s="3"/>
      <c r="HD36" s="3"/>
      <c r="HE36" s="3"/>
      <c r="HF36" s="3"/>
      <c r="HG36" s="3"/>
      <c r="HH36" s="3"/>
      <c r="HI36" s="3"/>
      <c r="HJ36" s="3"/>
      <c r="HK36" s="3"/>
      <c r="HL36" s="3"/>
      <c r="HM36" s="3"/>
      <c r="HN36" s="3"/>
      <c r="HO36" s="3"/>
      <c r="HP36" s="3"/>
      <c r="HQ36" s="3"/>
      <c r="HR36" s="3"/>
      <c r="HS36" s="3"/>
      <c r="HT36" s="3"/>
      <c r="HU36" s="3"/>
      <c r="HV36" s="3"/>
      <c r="HW36" s="3"/>
      <c r="HX36" s="3"/>
      <c r="HY36" s="3"/>
      <c r="HZ36" s="3"/>
      <c r="IA36" s="3"/>
      <c r="IB36" s="3"/>
      <c r="IC36" s="3"/>
      <c r="ID36" s="3"/>
      <c r="IE36" s="3"/>
      <c r="IF36" s="3"/>
      <c r="IG36" s="3"/>
      <c r="IH36" s="3"/>
      <c r="II36" s="3"/>
      <c r="IJ36" s="3"/>
      <c r="IK36" s="3"/>
      <c r="IL36" s="3"/>
      <c r="IM36" s="3"/>
      <c r="IN36" s="3"/>
      <c r="IO36" s="3"/>
      <c r="IP36" s="3"/>
      <c r="IQ36" s="3"/>
      <c r="IR36" s="3"/>
      <c r="IS36" s="3"/>
      <c r="IT36" s="3"/>
      <c r="IU36" s="3"/>
    </row>
    <row r="37" spans="1:255" s="5" customFormat="1" ht="12" customHeight="1" x14ac:dyDescent="0.25">
      <c r="A37" s="34"/>
      <c r="B37" s="67" t="s">
        <v>50</v>
      </c>
      <c r="C37" s="23"/>
      <c r="D37" s="23"/>
      <c r="E37" s="23"/>
      <c r="F37" s="22"/>
      <c r="G37" s="22"/>
      <c r="H37" s="3"/>
      <c r="I37" s="3"/>
      <c r="J37" s="3"/>
      <c r="K37" s="3"/>
      <c r="L37" s="3"/>
      <c r="M37" s="3"/>
      <c r="N37" s="3"/>
      <c r="O37" s="3"/>
      <c r="P37" s="4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  <c r="FY37" s="3"/>
      <c r="FZ37" s="3"/>
      <c r="GA37" s="3"/>
      <c r="GB37" s="3"/>
      <c r="GC37" s="3"/>
      <c r="GD37" s="3"/>
      <c r="GE37" s="3"/>
      <c r="GF37" s="3"/>
      <c r="GG37" s="3"/>
      <c r="GH37" s="3"/>
      <c r="GI37" s="3"/>
      <c r="GJ37" s="3"/>
      <c r="GK37" s="3"/>
      <c r="GL37" s="3"/>
      <c r="GM37" s="3"/>
      <c r="GN37" s="3"/>
      <c r="GO37" s="3"/>
      <c r="GP37" s="3"/>
      <c r="GQ37" s="3"/>
      <c r="GR37" s="3"/>
      <c r="GS37" s="3"/>
      <c r="GT37" s="3"/>
      <c r="GU37" s="3"/>
      <c r="GV37" s="3"/>
      <c r="GW37" s="3"/>
      <c r="GX37" s="3"/>
      <c r="GY37" s="3"/>
      <c r="GZ37" s="3"/>
      <c r="HA37" s="3"/>
      <c r="HB37" s="3"/>
      <c r="HC37" s="3"/>
      <c r="HD37" s="3"/>
      <c r="HE37" s="3"/>
      <c r="HF37" s="3"/>
      <c r="HG37" s="3"/>
      <c r="HH37" s="3"/>
      <c r="HI37" s="3"/>
      <c r="HJ37" s="3"/>
      <c r="HK37" s="3"/>
      <c r="HL37" s="3"/>
      <c r="HM37" s="3"/>
      <c r="HN37" s="3"/>
      <c r="HO37" s="3"/>
      <c r="HP37" s="3"/>
      <c r="HQ37" s="3"/>
      <c r="HR37" s="3"/>
      <c r="HS37" s="3"/>
      <c r="HT37" s="3"/>
      <c r="HU37" s="3"/>
      <c r="HV37" s="3"/>
      <c r="HW37" s="3"/>
      <c r="HX37" s="3"/>
      <c r="HY37" s="3"/>
      <c r="HZ37" s="3"/>
      <c r="IA37" s="3"/>
      <c r="IB37" s="3"/>
      <c r="IC37" s="3"/>
      <c r="ID37" s="3"/>
      <c r="IE37" s="3"/>
      <c r="IF37" s="3"/>
      <c r="IG37" s="3"/>
      <c r="IH37" s="3"/>
      <c r="II37" s="3"/>
      <c r="IJ37" s="3"/>
      <c r="IK37" s="3"/>
      <c r="IL37" s="3"/>
      <c r="IM37" s="3"/>
      <c r="IN37" s="3"/>
      <c r="IO37" s="3"/>
      <c r="IP37" s="3"/>
      <c r="IQ37" s="3"/>
      <c r="IR37" s="3"/>
      <c r="IS37" s="3"/>
      <c r="IT37" s="3"/>
      <c r="IU37" s="3"/>
    </row>
    <row r="38" spans="1:255" s="5" customFormat="1" ht="24" customHeight="1" x14ac:dyDescent="0.25">
      <c r="A38" s="34"/>
      <c r="B38" s="68" t="s">
        <v>23</v>
      </c>
      <c r="C38" s="68" t="s">
        <v>24</v>
      </c>
      <c r="D38" s="68" t="s">
        <v>51</v>
      </c>
      <c r="E38" s="68" t="s">
        <v>26</v>
      </c>
      <c r="F38" s="71" t="s">
        <v>27</v>
      </c>
      <c r="G38" s="68" t="s">
        <v>28</v>
      </c>
      <c r="H38" s="3"/>
      <c r="I38" s="3"/>
      <c r="J38" s="3"/>
      <c r="K38" s="3"/>
      <c r="L38" s="3"/>
      <c r="M38" s="3"/>
      <c r="N38" s="3"/>
      <c r="O38" s="3"/>
      <c r="P38" s="4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  <c r="FY38" s="3"/>
      <c r="FZ38" s="3"/>
      <c r="GA38" s="3"/>
      <c r="GB38" s="3"/>
      <c r="GC38" s="3"/>
      <c r="GD38" s="3"/>
      <c r="GE38" s="3"/>
      <c r="GF38" s="3"/>
      <c r="GG38" s="3"/>
      <c r="GH38" s="3"/>
      <c r="GI38" s="3"/>
      <c r="GJ38" s="3"/>
      <c r="GK38" s="3"/>
      <c r="GL38" s="3"/>
      <c r="GM38" s="3"/>
      <c r="GN38" s="3"/>
      <c r="GO38" s="3"/>
      <c r="GP38" s="3"/>
      <c r="GQ38" s="3"/>
      <c r="GR38" s="3"/>
      <c r="GS38" s="3"/>
      <c r="GT38" s="3"/>
      <c r="GU38" s="3"/>
      <c r="GV38" s="3"/>
      <c r="GW38" s="3"/>
      <c r="GX38" s="3"/>
      <c r="GY38" s="3"/>
      <c r="GZ38" s="3"/>
      <c r="HA38" s="3"/>
      <c r="HB38" s="3"/>
      <c r="HC38" s="3"/>
      <c r="HD38" s="3"/>
      <c r="HE38" s="3"/>
      <c r="HF38" s="3"/>
      <c r="HG38" s="3"/>
      <c r="HH38" s="3"/>
      <c r="HI38" s="3"/>
      <c r="HJ38" s="3"/>
      <c r="HK38" s="3"/>
      <c r="HL38" s="3"/>
      <c r="HM38" s="3"/>
      <c r="HN38" s="3"/>
      <c r="HO38" s="3"/>
      <c r="HP38" s="3"/>
      <c r="HQ38" s="3"/>
      <c r="HR38" s="3"/>
      <c r="HS38" s="3"/>
      <c r="HT38" s="3"/>
      <c r="HU38" s="3"/>
      <c r="HV38" s="3"/>
      <c r="HW38" s="3"/>
      <c r="HX38" s="3"/>
      <c r="HY38" s="3"/>
      <c r="HZ38" s="3"/>
      <c r="IA38" s="3"/>
      <c r="IB38" s="3"/>
      <c r="IC38" s="3"/>
      <c r="ID38" s="3"/>
      <c r="IE38" s="3"/>
      <c r="IF38" s="3"/>
      <c r="IG38" s="3"/>
      <c r="IH38" s="3"/>
      <c r="II38" s="3"/>
      <c r="IJ38" s="3"/>
      <c r="IK38" s="3"/>
      <c r="IL38" s="3"/>
      <c r="IM38" s="3"/>
      <c r="IN38" s="3"/>
      <c r="IO38" s="3"/>
      <c r="IP38" s="3"/>
      <c r="IQ38" s="3"/>
      <c r="IR38" s="3"/>
      <c r="IS38" s="3"/>
      <c r="IT38" s="3"/>
      <c r="IU38" s="3"/>
    </row>
    <row r="39" spans="1:255" ht="12.75" customHeight="1" x14ac:dyDescent="0.25">
      <c r="A39" s="17"/>
      <c r="B39" s="69" t="s">
        <v>52</v>
      </c>
      <c r="C39" s="79" t="s">
        <v>112</v>
      </c>
      <c r="D39" s="80">
        <v>1</v>
      </c>
      <c r="E39" s="79" t="s">
        <v>53</v>
      </c>
      <c r="F39" s="81">
        <v>75000</v>
      </c>
      <c r="G39" s="82">
        <f>D39*F39</f>
        <v>75000</v>
      </c>
    </row>
    <row r="40" spans="1:255" ht="12.75" customHeight="1" x14ac:dyDescent="0.25">
      <c r="A40" s="17"/>
      <c r="B40" s="69" t="s">
        <v>113</v>
      </c>
      <c r="C40" s="79" t="s">
        <v>112</v>
      </c>
      <c r="D40" s="80">
        <v>2</v>
      </c>
      <c r="E40" s="79" t="s">
        <v>53</v>
      </c>
      <c r="F40" s="81">
        <v>55000</v>
      </c>
      <c r="G40" s="81">
        <f t="shared" ref="G40:G43" si="1">(D40*F40)</f>
        <v>110000</v>
      </c>
    </row>
    <row r="41" spans="1:255" ht="12.75" customHeight="1" x14ac:dyDescent="0.25">
      <c r="A41" s="17"/>
      <c r="B41" s="78" t="s">
        <v>115</v>
      </c>
      <c r="C41" s="79" t="s">
        <v>112</v>
      </c>
      <c r="D41" s="80">
        <v>2</v>
      </c>
      <c r="E41" s="79" t="s">
        <v>53</v>
      </c>
      <c r="F41" s="81">
        <v>30000</v>
      </c>
      <c r="G41" s="81">
        <f t="shared" si="1"/>
        <v>60000</v>
      </c>
    </row>
    <row r="42" spans="1:255" ht="12.75" customHeight="1" x14ac:dyDescent="0.25">
      <c r="A42" s="17"/>
      <c r="B42" s="69" t="s">
        <v>54</v>
      </c>
      <c r="C42" s="79" t="s">
        <v>112</v>
      </c>
      <c r="D42" s="80">
        <v>1</v>
      </c>
      <c r="E42" s="79" t="s">
        <v>53</v>
      </c>
      <c r="F42" s="81">
        <v>25000</v>
      </c>
      <c r="G42" s="81">
        <f t="shared" si="1"/>
        <v>25000</v>
      </c>
    </row>
    <row r="43" spans="1:255" ht="12.75" customHeight="1" x14ac:dyDescent="0.25">
      <c r="A43" s="17"/>
      <c r="B43" s="69" t="s">
        <v>114</v>
      </c>
      <c r="C43" s="79" t="s">
        <v>112</v>
      </c>
      <c r="D43" s="80">
        <v>3</v>
      </c>
      <c r="E43" s="79" t="s">
        <v>53</v>
      </c>
      <c r="F43" s="81">
        <v>25000</v>
      </c>
      <c r="G43" s="81">
        <f t="shared" si="1"/>
        <v>75000</v>
      </c>
    </row>
    <row r="44" spans="1:255" ht="12.75" customHeight="1" x14ac:dyDescent="0.25">
      <c r="A44" s="17"/>
      <c r="B44" s="69" t="s">
        <v>55</v>
      </c>
      <c r="C44" s="79" t="s">
        <v>112</v>
      </c>
      <c r="D44" s="80">
        <v>1</v>
      </c>
      <c r="E44" s="79" t="s">
        <v>53</v>
      </c>
      <c r="F44" s="81">
        <v>40000</v>
      </c>
      <c r="G44" s="81">
        <f>D44*F44</f>
        <v>40000</v>
      </c>
    </row>
    <row r="45" spans="1:255" s="5" customFormat="1" ht="12.75" customHeight="1" x14ac:dyDescent="0.25">
      <c r="A45" s="34"/>
      <c r="B45" s="70" t="s">
        <v>56</v>
      </c>
      <c r="C45" s="73"/>
      <c r="D45" s="73"/>
      <c r="E45" s="73"/>
      <c r="F45" s="74"/>
      <c r="G45" s="75">
        <f>SUM(G39:G44)</f>
        <v>385000</v>
      </c>
      <c r="H45" s="3"/>
      <c r="I45" s="3"/>
      <c r="J45" s="3"/>
      <c r="K45" s="3"/>
      <c r="L45" s="3"/>
      <c r="M45" s="3"/>
      <c r="N45" s="3"/>
      <c r="O45" s="3"/>
      <c r="P45" s="4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  <c r="BX45" s="3"/>
      <c r="BY45" s="3"/>
      <c r="BZ45" s="3"/>
      <c r="CA45" s="3"/>
      <c r="CB45" s="3"/>
      <c r="CC45" s="3"/>
      <c r="CD45" s="3"/>
      <c r="CE45" s="3"/>
      <c r="CF45" s="3"/>
      <c r="CG45" s="3"/>
      <c r="CH45" s="3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  <c r="FV45" s="3"/>
      <c r="FW45" s="3"/>
      <c r="FX45" s="3"/>
      <c r="FY45" s="3"/>
      <c r="FZ45" s="3"/>
      <c r="GA45" s="3"/>
      <c r="GB45" s="3"/>
      <c r="GC45" s="3"/>
      <c r="GD45" s="3"/>
      <c r="GE45" s="3"/>
      <c r="GF45" s="3"/>
      <c r="GG45" s="3"/>
      <c r="GH45" s="3"/>
      <c r="GI45" s="3"/>
      <c r="GJ45" s="3"/>
      <c r="GK45" s="3"/>
      <c r="GL45" s="3"/>
      <c r="GM45" s="3"/>
      <c r="GN45" s="3"/>
      <c r="GO45" s="3"/>
      <c r="GP45" s="3"/>
      <c r="GQ45" s="3"/>
      <c r="GR45" s="3"/>
      <c r="GS45" s="3"/>
      <c r="GT45" s="3"/>
      <c r="GU45" s="3"/>
      <c r="GV45" s="3"/>
      <c r="GW45" s="3"/>
      <c r="GX45" s="3"/>
      <c r="GY45" s="3"/>
      <c r="GZ45" s="3"/>
      <c r="HA45" s="3"/>
      <c r="HB45" s="3"/>
      <c r="HC45" s="3"/>
      <c r="HD45" s="3"/>
      <c r="HE45" s="3"/>
      <c r="HF45" s="3"/>
      <c r="HG45" s="3"/>
      <c r="HH45" s="3"/>
      <c r="HI45" s="3"/>
      <c r="HJ45" s="3"/>
      <c r="HK45" s="3"/>
      <c r="HL45" s="3"/>
      <c r="HM45" s="3"/>
      <c r="HN45" s="3"/>
      <c r="HO45" s="3"/>
      <c r="HP45" s="3"/>
      <c r="HQ45" s="3"/>
      <c r="HR45" s="3"/>
      <c r="HS45" s="3"/>
      <c r="HT45" s="3"/>
      <c r="HU45" s="3"/>
      <c r="HV45" s="3"/>
      <c r="HW45" s="3"/>
      <c r="HX45" s="3"/>
      <c r="HY45" s="3"/>
      <c r="HZ45" s="3"/>
      <c r="IA45" s="3"/>
      <c r="IB45" s="3"/>
      <c r="IC45" s="3"/>
      <c r="ID45" s="3"/>
      <c r="IE45" s="3"/>
      <c r="IF45" s="3"/>
      <c r="IG45" s="3"/>
      <c r="IH45" s="3"/>
      <c r="II45" s="3"/>
      <c r="IJ45" s="3"/>
      <c r="IK45" s="3"/>
      <c r="IL45" s="3"/>
      <c r="IM45" s="3"/>
      <c r="IN45" s="3"/>
      <c r="IO45" s="3"/>
      <c r="IP45" s="3"/>
      <c r="IQ45" s="3"/>
      <c r="IR45" s="3"/>
      <c r="IS45" s="3"/>
      <c r="IT45" s="3"/>
      <c r="IU45" s="3"/>
    </row>
    <row r="46" spans="1:255" s="5" customFormat="1" ht="12" customHeight="1" x14ac:dyDescent="0.25">
      <c r="A46" s="34"/>
      <c r="B46" s="19"/>
      <c r="C46" s="19"/>
      <c r="D46" s="19"/>
      <c r="E46" s="19"/>
      <c r="F46" s="20"/>
      <c r="G46" s="20"/>
      <c r="H46" s="3"/>
      <c r="I46" s="3"/>
      <c r="J46" s="3"/>
      <c r="K46" s="3"/>
      <c r="L46" s="3"/>
      <c r="M46" s="3"/>
      <c r="N46" s="3"/>
      <c r="O46" s="3"/>
      <c r="P46" s="4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3"/>
      <c r="BW46" s="3"/>
      <c r="BX46" s="3"/>
      <c r="BY46" s="3"/>
      <c r="BZ46" s="3"/>
      <c r="CA46" s="3"/>
      <c r="CB46" s="3"/>
      <c r="CC46" s="3"/>
      <c r="CD46" s="3"/>
      <c r="CE46" s="3"/>
      <c r="CF46" s="3"/>
      <c r="CG46" s="3"/>
      <c r="CH46" s="3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  <c r="FV46" s="3"/>
      <c r="FW46" s="3"/>
      <c r="FX46" s="3"/>
      <c r="FY46" s="3"/>
      <c r="FZ46" s="3"/>
      <c r="GA46" s="3"/>
      <c r="GB46" s="3"/>
      <c r="GC46" s="3"/>
      <c r="GD46" s="3"/>
      <c r="GE46" s="3"/>
      <c r="GF46" s="3"/>
      <c r="GG46" s="3"/>
      <c r="GH46" s="3"/>
      <c r="GI46" s="3"/>
      <c r="GJ46" s="3"/>
      <c r="GK46" s="3"/>
      <c r="GL46" s="3"/>
      <c r="GM46" s="3"/>
      <c r="GN46" s="3"/>
      <c r="GO46" s="3"/>
      <c r="GP46" s="3"/>
      <c r="GQ46" s="3"/>
      <c r="GR46" s="3"/>
      <c r="GS46" s="3"/>
      <c r="GT46" s="3"/>
      <c r="GU46" s="3"/>
      <c r="GV46" s="3"/>
      <c r="GW46" s="3"/>
      <c r="GX46" s="3"/>
      <c r="GY46" s="3"/>
      <c r="GZ46" s="3"/>
      <c r="HA46" s="3"/>
      <c r="HB46" s="3"/>
      <c r="HC46" s="3"/>
      <c r="HD46" s="3"/>
      <c r="HE46" s="3"/>
      <c r="HF46" s="3"/>
      <c r="HG46" s="3"/>
      <c r="HH46" s="3"/>
      <c r="HI46" s="3"/>
      <c r="HJ46" s="3"/>
      <c r="HK46" s="3"/>
      <c r="HL46" s="3"/>
      <c r="HM46" s="3"/>
      <c r="HN46" s="3"/>
      <c r="HO46" s="3"/>
      <c r="HP46" s="3"/>
      <c r="HQ46" s="3"/>
      <c r="HR46" s="3"/>
      <c r="HS46" s="3"/>
      <c r="HT46" s="3"/>
      <c r="HU46" s="3"/>
      <c r="HV46" s="3"/>
      <c r="HW46" s="3"/>
      <c r="HX46" s="3"/>
      <c r="HY46" s="3"/>
      <c r="HZ46" s="3"/>
      <c r="IA46" s="3"/>
      <c r="IB46" s="3"/>
      <c r="IC46" s="3"/>
      <c r="ID46" s="3"/>
      <c r="IE46" s="3"/>
      <c r="IF46" s="3"/>
      <c r="IG46" s="3"/>
      <c r="IH46" s="3"/>
      <c r="II46" s="3"/>
      <c r="IJ46" s="3"/>
      <c r="IK46" s="3"/>
      <c r="IL46" s="3"/>
      <c r="IM46" s="3"/>
      <c r="IN46" s="3"/>
      <c r="IO46" s="3"/>
      <c r="IP46" s="3"/>
      <c r="IQ46" s="3"/>
      <c r="IR46" s="3"/>
      <c r="IS46" s="3"/>
      <c r="IT46" s="3"/>
      <c r="IU46" s="3"/>
    </row>
    <row r="47" spans="1:255" s="5" customFormat="1" ht="12" customHeight="1" x14ac:dyDescent="0.25">
      <c r="A47" s="34"/>
      <c r="B47" s="67" t="s">
        <v>57</v>
      </c>
      <c r="C47" s="23"/>
      <c r="D47" s="23"/>
      <c r="E47" s="23"/>
      <c r="F47" s="22"/>
      <c r="G47" s="22"/>
      <c r="H47" s="3"/>
      <c r="I47" s="3"/>
      <c r="J47" s="3"/>
      <c r="K47" s="3"/>
      <c r="L47" s="3"/>
      <c r="M47" s="3"/>
      <c r="N47" s="3"/>
      <c r="O47" s="3"/>
      <c r="P47" s="4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  <c r="BU47" s="3"/>
      <c r="BV47" s="3"/>
      <c r="BW47" s="3"/>
      <c r="BX47" s="3"/>
      <c r="BY47" s="3"/>
      <c r="BZ47" s="3"/>
      <c r="CA47" s="3"/>
      <c r="CB47" s="3"/>
      <c r="CC47" s="3"/>
      <c r="CD47" s="3"/>
      <c r="CE47" s="3"/>
      <c r="CF47" s="3"/>
      <c r="CG47" s="3"/>
      <c r="CH47" s="3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  <c r="FK47" s="3"/>
      <c r="FL47" s="3"/>
      <c r="FM47" s="3"/>
      <c r="FN47" s="3"/>
      <c r="FO47" s="3"/>
      <c r="FP47" s="3"/>
      <c r="FQ47" s="3"/>
      <c r="FR47" s="3"/>
      <c r="FS47" s="3"/>
      <c r="FT47" s="3"/>
      <c r="FU47" s="3"/>
      <c r="FV47" s="3"/>
      <c r="FW47" s="3"/>
      <c r="FX47" s="3"/>
      <c r="FY47" s="3"/>
      <c r="FZ47" s="3"/>
      <c r="GA47" s="3"/>
      <c r="GB47" s="3"/>
      <c r="GC47" s="3"/>
      <c r="GD47" s="3"/>
      <c r="GE47" s="3"/>
      <c r="GF47" s="3"/>
      <c r="GG47" s="3"/>
      <c r="GH47" s="3"/>
      <c r="GI47" s="3"/>
      <c r="GJ47" s="3"/>
      <c r="GK47" s="3"/>
      <c r="GL47" s="3"/>
      <c r="GM47" s="3"/>
      <c r="GN47" s="3"/>
      <c r="GO47" s="3"/>
      <c r="GP47" s="3"/>
      <c r="GQ47" s="3"/>
      <c r="GR47" s="3"/>
      <c r="GS47" s="3"/>
      <c r="GT47" s="3"/>
      <c r="GU47" s="3"/>
      <c r="GV47" s="3"/>
      <c r="GW47" s="3"/>
      <c r="GX47" s="3"/>
      <c r="GY47" s="3"/>
      <c r="GZ47" s="3"/>
      <c r="HA47" s="3"/>
      <c r="HB47" s="3"/>
      <c r="HC47" s="3"/>
      <c r="HD47" s="3"/>
      <c r="HE47" s="3"/>
      <c r="HF47" s="3"/>
      <c r="HG47" s="3"/>
      <c r="HH47" s="3"/>
      <c r="HI47" s="3"/>
      <c r="HJ47" s="3"/>
      <c r="HK47" s="3"/>
      <c r="HL47" s="3"/>
      <c r="HM47" s="3"/>
      <c r="HN47" s="3"/>
      <c r="HO47" s="3"/>
      <c r="HP47" s="3"/>
      <c r="HQ47" s="3"/>
      <c r="HR47" s="3"/>
      <c r="HS47" s="3"/>
      <c r="HT47" s="3"/>
      <c r="HU47" s="3"/>
      <c r="HV47" s="3"/>
      <c r="HW47" s="3"/>
      <c r="HX47" s="3"/>
      <c r="HY47" s="3"/>
      <c r="HZ47" s="3"/>
      <c r="IA47" s="3"/>
      <c r="IB47" s="3"/>
      <c r="IC47" s="3"/>
      <c r="ID47" s="3"/>
      <c r="IE47" s="3"/>
      <c r="IF47" s="3"/>
      <c r="IG47" s="3"/>
      <c r="IH47" s="3"/>
      <c r="II47" s="3"/>
      <c r="IJ47" s="3"/>
      <c r="IK47" s="3"/>
      <c r="IL47" s="3"/>
      <c r="IM47" s="3"/>
      <c r="IN47" s="3"/>
      <c r="IO47" s="3"/>
      <c r="IP47" s="3"/>
      <c r="IQ47" s="3"/>
      <c r="IR47" s="3"/>
      <c r="IS47" s="3"/>
      <c r="IT47" s="3"/>
      <c r="IU47" s="3"/>
    </row>
    <row r="48" spans="1:255" s="5" customFormat="1" ht="24" customHeight="1" x14ac:dyDescent="0.25">
      <c r="A48" s="34"/>
      <c r="B48" s="71" t="s">
        <v>58</v>
      </c>
      <c r="C48" s="71" t="s">
        <v>59</v>
      </c>
      <c r="D48" s="71" t="s">
        <v>60</v>
      </c>
      <c r="E48" s="71" t="s">
        <v>26</v>
      </c>
      <c r="F48" s="71" t="s">
        <v>27</v>
      </c>
      <c r="G48" s="71" t="s">
        <v>28</v>
      </c>
      <c r="H48" s="3"/>
      <c r="I48" s="3"/>
      <c r="J48" s="3"/>
      <c r="K48" s="6"/>
      <c r="L48" s="3"/>
      <c r="M48" s="3"/>
      <c r="N48" s="3"/>
      <c r="O48" s="3"/>
      <c r="P48" s="4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3"/>
      <c r="BX48" s="3"/>
      <c r="BY48" s="3"/>
      <c r="BZ48" s="3"/>
      <c r="CA48" s="3"/>
      <c r="CB48" s="3"/>
      <c r="CC48" s="3"/>
      <c r="CD48" s="3"/>
      <c r="CE48" s="3"/>
      <c r="CF48" s="3"/>
      <c r="CG48" s="3"/>
      <c r="CH48" s="3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  <c r="FV48" s="3"/>
      <c r="FW48" s="3"/>
      <c r="FX48" s="3"/>
      <c r="FY48" s="3"/>
      <c r="FZ48" s="3"/>
      <c r="GA48" s="3"/>
      <c r="GB48" s="3"/>
      <c r="GC48" s="3"/>
      <c r="GD48" s="3"/>
      <c r="GE48" s="3"/>
      <c r="GF48" s="3"/>
      <c r="GG48" s="3"/>
      <c r="GH48" s="3"/>
      <c r="GI48" s="3"/>
      <c r="GJ48" s="3"/>
      <c r="GK48" s="3"/>
      <c r="GL48" s="3"/>
      <c r="GM48" s="3"/>
      <c r="GN48" s="3"/>
      <c r="GO48" s="3"/>
      <c r="GP48" s="3"/>
      <c r="GQ48" s="3"/>
      <c r="GR48" s="3"/>
      <c r="GS48" s="3"/>
      <c r="GT48" s="3"/>
      <c r="GU48" s="3"/>
      <c r="GV48" s="3"/>
      <c r="GW48" s="3"/>
      <c r="GX48" s="3"/>
      <c r="GY48" s="3"/>
      <c r="GZ48" s="3"/>
      <c r="HA48" s="3"/>
      <c r="HB48" s="3"/>
      <c r="HC48" s="3"/>
      <c r="HD48" s="3"/>
      <c r="HE48" s="3"/>
      <c r="HF48" s="3"/>
      <c r="HG48" s="3"/>
      <c r="HH48" s="3"/>
      <c r="HI48" s="3"/>
      <c r="HJ48" s="3"/>
      <c r="HK48" s="3"/>
      <c r="HL48" s="3"/>
      <c r="HM48" s="3"/>
      <c r="HN48" s="3"/>
      <c r="HO48" s="3"/>
      <c r="HP48" s="3"/>
      <c r="HQ48" s="3"/>
      <c r="HR48" s="3"/>
      <c r="HS48" s="3"/>
      <c r="HT48" s="3"/>
      <c r="HU48" s="3"/>
      <c r="HV48" s="3"/>
      <c r="HW48" s="3"/>
      <c r="HX48" s="3"/>
      <c r="HY48" s="3"/>
      <c r="HZ48" s="3"/>
      <c r="IA48" s="3"/>
      <c r="IB48" s="3"/>
      <c r="IC48" s="3"/>
      <c r="ID48" s="3"/>
      <c r="IE48" s="3"/>
      <c r="IF48" s="3"/>
      <c r="IG48" s="3"/>
      <c r="IH48" s="3"/>
      <c r="II48" s="3"/>
      <c r="IJ48" s="3"/>
      <c r="IK48" s="3"/>
      <c r="IL48" s="3"/>
      <c r="IM48" s="3"/>
      <c r="IN48" s="3"/>
      <c r="IO48" s="3"/>
      <c r="IP48" s="3"/>
      <c r="IQ48" s="3"/>
      <c r="IR48" s="3"/>
      <c r="IS48" s="3"/>
      <c r="IT48" s="3"/>
      <c r="IU48" s="3"/>
    </row>
    <row r="49" spans="1:255" ht="12.75" customHeight="1" x14ac:dyDescent="0.25">
      <c r="A49" s="17"/>
      <c r="B49" s="14" t="s">
        <v>61</v>
      </c>
      <c r="C49" s="11" t="s">
        <v>62</v>
      </c>
      <c r="D49" s="12">
        <v>35000</v>
      </c>
      <c r="E49" s="11" t="s">
        <v>31</v>
      </c>
      <c r="F49" s="13">
        <v>45</v>
      </c>
      <c r="G49" s="13">
        <f>(D49*F49)</f>
        <v>1575000</v>
      </c>
    </row>
    <row r="50" spans="1:255" ht="12.75" customHeight="1" x14ac:dyDescent="0.25">
      <c r="A50" s="17"/>
      <c r="B50" s="14" t="s">
        <v>63</v>
      </c>
      <c r="C50" s="76"/>
      <c r="D50" s="77"/>
      <c r="E50" s="76"/>
      <c r="F50" s="13"/>
      <c r="G50" s="13"/>
    </row>
    <row r="51" spans="1:255" ht="12.75" customHeight="1" x14ac:dyDescent="0.25">
      <c r="A51" s="17"/>
      <c r="B51" s="10" t="s">
        <v>64</v>
      </c>
      <c r="C51" s="11" t="s">
        <v>65</v>
      </c>
      <c r="D51" s="12">
        <v>300</v>
      </c>
      <c r="E51" s="11" t="s">
        <v>66</v>
      </c>
      <c r="F51" s="13">
        <v>1000</v>
      </c>
      <c r="G51" s="13">
        <f>(D51*F51)</f>
        <v>300000</v>
      </c>
    </row>
    <row r="52" spans="1:255" ht="12.75" customHeight="1" x14ac:dyDescent="0.25">
      <c r="A52" s="17"/>
      <c r="B52" s="10" t="s">
        <v>67</v>
      </c>
      <c r="C52" s="11" t="s">
        <v>65</v>
      </c>
      <c r="D52" s="12">
        <v>200</v>
      </c>
      <c r="E52" s="11" t="s">
        <v>31</v>
      </c>
      <c r="F52" s="13">
        <v>1400</v>
      </c>
      <c r="G52" s="13">
        <f>(D52*F52)</f>
        <v>280000</v>
      </c>
    </row>
    <row r="53" spans="1:255" ht="12.75" customHeight="1" x14ac:dyDescent="0.25">
      <c r="A53" s="17"/>
      <c r="B53" s="10" t="s">
        <v>68</v>
      </c>
      <c r="C53" s="11" t="s">
        <v>65</v>
      </c>
      <c r="D53" s="12">
        <v>150</v>
      </c>
      <c r="E53" s="11" t="s">
        <v>31</v>
      </c>
      <c r="F53" s="13">
        <v>2618</v>
      </c>
      <c r="G53" s="13">
        <f>(D53*F53)</f>
        <v>392700</v>
      </c>
    </row>
    <row r="54" spans="1:255" ht="12.75" customHeight="1" x14ac:dyDescent="0.25">
      <c r="A54" s="17"/>
      <c r="B54" s="14" t="s">
        <v>69</v>
      </c>
      <c r="C54" s="76"/>
      <c r="D54" s="77"/>
      <c r="E54" s="76"/>
      <c r="F54" s="13"/>
      <c r="G54" s="13"/>
    </row>
    <row r="55" spans="1:255" ht="11.25" customHeight="1" x14ac:dyDescent="0.25">
      <c r="B55" s="10" t="s">
        <v>116</v>
      </c>
      <c r="C55" s="11" t="s">
        <v>65</v>
      </c>
      <c r="D55" s="12">
        <v>5</v>
      </c>
      <c r="E55" s="11" t="s">
        <v>39</v>
      </c>
      <c r="F55" s="13">
        <v>10000</v>
      </c>
      <c r="G55" s="13">
        <f t="shared" ref="G55:G56" si="2">(D55*F55)</f>
        <v>50000</v>
      </c>
    </row>
    <row r="56" spans="1:255" ht="11.25" customHeight="1" x14ac:dyDescent="0.25">
      <c r="B56" s="10" t="s">
        <v>117</v>
      </c>
      <c r="C56" s="11" t="s">
        <v>65</v>
      </c>
      <c r="D56" s="12">
        <v>1</v>
      </c>
      <c r="E56" s="11" t="s">
        <v>39</v>
      </c>
      <c r="F56" s="13">
        <v>170000</v>
      </c>
      <c r="G56" s="13">
        <f t="shared" si="2"/>
        <v>170000</v>
      </c>
    </row>
    <row r="57" spans="1:255" ht="12.75" customHeight="1" x14ac:dyDescent="0.25">
      <c r="A57" s="17"/>
      <c r="B57" s="10" t="s">
        <v>118</v>
      </c>
      <c r="C57" s="11" t="s">
        <v>65</v>
      </c>
      <c r="D57" s="12">
        <v>2</v>
      </c>
      <c r="E57" s="11" t="s">
        <v>39</v>
      </c>
      <c r="F57" s="13">
        <v>16100</v>
      </c>
      <c r="G57" s="13">
        <f>(D57*F57)</f>
        <v>32200</v>
      </c>
    </row>
    <row r="58" spans="1:255" ht="12.75" customHeight="1" x14ac:dyDescent="0.25">
      <c r="A58" s="17"/>
      <c r="B58" s="14" t="s">
        <v>70</v>
      </c>
      <c r="C58" s="11"/>
      <c r="D58" s="12"/>
      <c r="E58" s="11"/>
      <c r="F58" s="13"/>
      <c r="G58" s="13"/>
    </row>
    <row r="59" spans="1:255" ht="12.75" customHeight="1" x14ac:dyDescent="0.25">
      <c r="A59" s="17"/>
      <c r="B59" s="10" t="s">
        <v>119</v>
      </c>
      <c r="C59" s="11" t="s">
        <v>65</v>
      </c>
      <c r="D59" s="12">
        <v>0.1</v>
      </c>
      <c r="E59" s="11" t="s">
        <v>71</v>
      </c>
      <c r="F59" s="13">
        <v>76300</v>
      </c>
      <c r="G59" s="13">
        <f>D59*F59</f>
        <v>7630</v>
      </c>
    </row>
    <row r="60" spans="1:255" ht="12.75" customHeight="1" x14ac:dyDescent="0.25">
      <c r="A60" s="17"/>
      <c r="B60" s="10" t="s">
        <v>120</v>
      </c>
      <c r="C60" s="11" t="s">
        <v>65</v>
      </c>
      <c r="D60" s="12">
        <v>0.5</v>
      </c>
      <c r="E60" s="11" t="s">
        <v>72</v>
      </c>
      <c r="F60" s="13">
        <v>44000</v>
      </c>
      <c r="G60" s="13">
        <f>D60*F60</f>
        <v>22000</v>
      </c>
    </row>
    <row r="61" spans="1:255" ht="12.75" customHeight="1" x14ac:dyDescent="0.25">
      <c r="A61" s="17"/>
      <c r="B61" s="14" t="s">
        <v>73</v>
      </c>
      <c r="C61" s="11"/>
      <c r="D61" s="12"/>
      <c r="E61" s="11"/>
      <c r="F61" s="13"/>
      <c r="G61" s="13"/>
    </row>
    <row r="62" spans="1:255" ht="12.75" customHeight="1" x14ac:dyDescent="0.25">
      <c r="A62" s="17"/>
      <c r="B62" s="10" t="s">
        <v>121</v>
      </c>
      <c r="C62" s="11" t="s">
        <v>74</v>
      </c>
      <c r="D62" s="12">
        <v>2</v>
      </c>
      <c r="E62" s="11" t="s">
        <v>75</v>
      </c>
      <c r="F62" s="13">
        <v>32000</v>
      </c>
      <c r="G62" s="13">
        <f>D62*F62</f>
        <v>64000</v>
      </c>
    </row>
    <row r="63" spans="1:255" ht="12.75" customHeight="1" x14ac:dyDescent="0.25">
      <c r="A63" s="17"/>
      <c r="B63" s="10" t="s">
        <v>122</v>
      </c>
      <c r="C63" s="11" t="s">
        <v>74</v>
      </c>
      <c r="D63" s="12">
        <v>2</v>
      </c>
      <c r="E63" s="11" t="s">
        <v>76</v>
      </c>
      <c r="F63" s="13">
        <v>47000</v>
      </c>
      <c r="G63" s="13">
        <f>D63*F63</f>
        <v>94000</v>
      </c>
    </row>
    <row r="64" spans="1:255" s="5" customFormat="1" ht="12.75" customHeight="1" x14ac:dyDescent="0.25">
      <c r="A64" s="34"/>
      <c r="B64" s="70" t="s">
        <v>77</v>
      </c>
      <c r="C64" s="73"/>
      <c r="D64" s="73"/>
      <c r="E64" s="73"/>
      <c r="F64" s="74"/>
      <c r="G64" s="75">
        <f>SUM(G49:G63)</f>
        <v>2987530</v>
      </c>
      <c r="H64" s="3"/>
      <c r="I64" s="3"/>
      <c r="J64" s="3"/>
      <c r="K64" s="3"/>
      <c r="L64" s="3"/>
      <c r="M64" s="3"/>
      <c r="N64" s="3"/>
      <c r="O64" s="3"/>
      <c r="P64" s="4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3"/>
      <c r="BD64" s="3"/>
      <c r="BE64" s="3"/>
      <c r="BF64" s="3"/>
      <c r="BG64" s="3"/>
      <c r="BH64" s="3"/>
      <c r="BI64" s="3"/>
      <c r="BJ64" s="3"/>
      <c r="BK64" s="3"/>
      <c r="BL64" s="3"/>
      <c r="BM64" s="3"/>
      <c r="BN64" s="3"/>
      <c r="BO64" s="3"/>
      <c r="BP64" s="3"/>
      <c r="BQ64" s="3"/>
      <c r="BR64" s="3"/>
      <c r="BS64" s="3"/>
      <c r="BT64" s="3"/>
      <c r="BU64" s="3"/>
      <c r="BV64" s="3"/>
      <c r="BW64" s="3"/>
      <c r="BX64" s="3"/>
      <c r="BY64" s="3"/>
      <c r="BZ64" s="3"/>
      <c r="CA64" s="3"/>
      <c r="CB64" s="3"/>
      <c r="CC64" s="3"/>
      <c r="CD64" s="3"/>
      <c r="CE64" s="3"/>
      <c r="CF64" s="3"/>
      <c r="CG64" s="3"/>
      <c r="CH64" s="3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  <c r="DG64" s="3"/>
      <c r="DH64" s="3"/>
      <c r="DI64" s="3"/>
      <c r="DJ64" s="3"/>
      <c r="DK64" s="3"/>
      <c r="DL64" s="3"/>
      <c r="DM64" s="3"/>
      <c r="DN64" s="3"/>
      <c r="DO64" s="3"/>
      <c r="DP64" s="3"/>
      <c r="DQ64" s="3"/>
      <c r="DR64" s="3"/>
      <c r="DS64" s="3"/>
      <c r="DT64" s="3"/>
      <c r="DU64" s="3"/>
      <c r="DV64" s="3"/>
      <c r="DW64" s="3"/>
      <c r="DX64" s="3"/>
      <c r="DY64" s="3"/>
      <c r="DZ64" s="3"/>
      <c r="EA64" s="3"/>
      <c r="EB64" s="3"/>
      <c r="EC64" s="3"/>
      <c r="ED64" s="3"/>
      <c r="EE64" s="3"/>
      <c r="EF64" s="3"/>
      <c r="EG64" s="3"/>
      <c r="EH64" s="3"/>
      <c r="EI64" s="3"/>
      <c r="EJ64" s="3"/>
      <c r="EK64" s="3"/>
      <c r="EL64" s="3"/>
      <c r="EM64" s="3"/>
      <c r="EN64" s="3"/>
      <c r="EO64" s="3"/>
      <c r="EP64" s="3"/>
      <c r="EQ64" s="3"/>
      <c r="ER64" s="3"/>
      <c r="ES64" s="3"/>
      <c r="ET64" s="3"/>
      <c r="EU64" s="3"/>
      <c r="EV64" s="3"/>
      <c r="EW64" s="3"/>
      <c r="EX64" s="3"/>
      <c r="EY64" s="3"/>
      <c r="EZ64" s="3"/>
      <c r="FA64" s="3"/>
      <c r="FB64" s="3"/>
      <c r="FC64" s="3"/>
      <c r="FD64" s="3"/>
      <c r="FE64" s="3"/>
      <c r="FF64" s="3"/>
      <c r="FG64" s="3"/>
      <c r="FH64" s="3"/>
      <c r="FI64" s="3"/>
      <c r="FJ64" s="3"/>
      <c r="FK64" s="3"/>
      <c r="FL64" s="3"/>
      <c r="FM64" s="3"/>
      <c r="FN64" s="3"/>
      <c r="FO64" s="3"/>
      <c r="FP64" s="3"/>
      <c r="FQ64" s="3"/>
      <c r="FR64" s="3"/>
      <c r="FS64" s="3"/>
      <c r="FT64" s="3"/>
      <c r="FU64" s="3"/>
      <c r="FV64" s="3"/>
      <c r="FW64" s="3"/>
      <c r="FX64" s="3"/>
      <c r="FY64" s="3"/>
      <c r="FZ64" s="3"/>
      <c r="GA64" s="3"/>
      <c r="GB64" s="3"/>
      <c r="GC64" s="3"/>
      <c r="GD64" s="3"/>
      <c r="GE64" s="3"/>
      <c r="GF64" s="3"/>
      <c r="GG64" s="3"/>
      <c r="GH64" s="3"/>
      <c r="GI64" s="3"/>
      <c r="GJ64" s="3"/>
      <c r="GK64" s="3"/>
      <c r="GL64" s="3"/>
      <c r="GM64" s="3"/>
      <c r="GN64" s="3"/>
      <c r="GO64" s="3"/>
      <c r="GP64" s="3"/>
      <c r="GQ64" s="3"/>
      <c r="GR64" s="3"/>
      <c r="GS64" s="3"/>
      <c r="GT64" s="3"/>
      <c r="GU64" s="3"/>
      <c r="GV64" s="3"/>
      <c r="GW64" s="3"/>
      <c r="GX64" s="3"/>
      <c r="GY64" s="3"/>
      <c r="GZ64" s="3"/>
      <c r="HA64" s="3"/>
      <c r="HB64" s="3"/>
      <c r="HC64" s="3"/>
      <c r="HD64" s="3"/>
      <c r="HE64" s="3"/>
      <c r="HF64" s="3"/>
      <c r="HG64" s="3"/>
      <c r="HH64" s="3"/>
      <c r="HI64" s="3"/>
      <c r="HJ64" s="3"/>
      <c r="HK64" s="3"/>
      <c r="HL64" s="3"/>
      <c r="HM64" s="3"/>
      <c r="HN64" s="3"/>
      <c r="HO64" s="3"/>
      <c r="HP64" s="3"/>
      <c r="HQ64" s="3"/>
      <c r="HR64" s="3"/>
      <c r="HS64" s="3"/>
      <c r="HT64" s="3"/>
      <c r="HU64" s="3"/>
      <c r="HV64" s="3"/>
      <c r="HW64" s="3"/>
      <c r="HX64" s="3"/>
      <c r="HY64" s="3"/>
      <c r="HZ64" s="3"/>
      <c r="IA64" s="3"/>
      <c r="IB64" s="3"/>
      <c r="IC64" s="3"/>
      <c r="ID64" s="3"/>
      <c r="IE64" s="3"/>
      <c r="IF64" s="3"/>
      <c r="IG64" s="3"/>
      <c r="IH64" s="3"/>
      <c r="II64" s="3"/>
      <c r="IJ64" s="3"/>
      <c r="IK64" s="3"/>
      <c r="IL64" s="3"/>
      <c r="IM64" s="3"/>
      <c r="IN64" s="3"/>
      <c r="IO64" s="3"/>
      <c r="IP64" s="3"/>
      <c r="IQ64" s="3"/>
      <c r="IR64" s="3"/>
      <c r="IS64" s="3"/>
      <c r="IT64" s="3"/>
      <c r="IU64" s="3"/>
    </row>
    <row r="65" spans="1:255" s="9" customFormat="1" ht="12.75" customHeight="1" x14ac:dyDescent="0.25">
      <c r="A65" s="38"/>
      <c r="B65" s="41"/>
      <c r="C65" s="42"/>
      <c r="D65" s="42"/>
      <c r="E65" s="42"/>
      <c r="F65" s="43"/>
      <c r="G65" s="44"/>
      <c r="H65" s="7"/>
      <c r="I65" s="7"/>
      <c r="J65" s="7"/>
      <c r="K65" s="7"/>
      <c r="L65" s="7"/>
      <c r="M65" s="7"/>
      <c r="N65" s="7"/>
      <c r="O65" s="7"/>
      <c r="P65" s="8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7"/>
      <c r="AQ65" s="7"/>
      <c r="AR65" s="7"/>
      <c r="AS65" s="7"/>
      <c r="AT65" s="7"/>
      <c r="AU65" s="7"/>
      <c r="AV65" s="7"/>
      <c r="AW65" s="7"/>
      <c r="AX65" s="7"/>
      <c r="AY65" s="7"/>
      <c r="AZ65" s="7"/>
      <c r="BA65" s="7"/>
      <c r="BB65" s="7"/>
      <c r="BC65" s="7"/>
      <c r="BD65" s="7"/>
      <c r="BE65" s="7"/>
      <c r="BF65" s="7"/>
      <c r="BG65" s="7"/>
      <c r="BH65" s="7"/>
      <c r="BI65" s="7"/>
      <c r="BJ65" s="7"/>
      <c r="BK65" s="7"/>
      <c r="BL65" s="7"/>
      <c r="BM65" s="7"/>
      <c r="BN65" s="7"/>
      <c r="BO65" s="7"/>
      <c r="BP65" s="7"/>
      <c r="BQ65" s="7"/>
      <c r="BR65" s="7"/>
      <c r="BS65" s="7"/>
      <c r="BT65" s="7"/>
      <c r="BU65" s="7"/>
      <c r="BV65" s="7"/>
      <c r="BW65" s="7"/>
      <c r="BX65" s="7"/>
      <c r="BY65" s="7"/>
      <c r="BZ65" s="7"/>
      <c r="CA65" s="7"/>
      <c r="CB65" s="7"/>
      <c r="CC65" s="7"/>
      <c r="CD65" s="7"/>
      <c r="CE65" s="7"/>
      <c r="CF65" s="7"/>
      <c r="CG65" s="7"/>
      <c r="CH65" s="7"/>
      <c r="CI65" s="7"/>
      <c r="CJ65" s="7"/>
      <c r="CK65" s="7"/>
      <c r="CL65" s="7"/>
      <c r="CM65" s="7"/>
      <c r="CN65" s="7"/>
      <c r="CO65" s="7"/>
      <c r="CP65" s="7"/>
      <c r="CQ65" s="7"/>
      <c r="CR65" s="7"/>
      <c r="CS65" s="7"/>
      <c r="CT65" s="7"/>
      <c r="CU65" s="7"/>
      <c r="CV65" s="7"/>
      <c r="CW65" s="7"/>
      <c r="CX65" s="7"/>
      <c r="CY65" s="7"/>
      <c r="CZ65" s="7"/>
      <c r="DA65" s="7"/>
      <c r="DB65" s="7"/>
      <c r="DC65" s="7"/>
      <c r="DD65" s="7"/>
      <c r="DE65" s="7"/>
      <c r="DF65" s="7"/>
      <c r="DG65" s="7"/>
      <c r="DH65" s="7"/>
      <c r="DI65" s="7"/>
      <c r="DJ65" s="7"/>
      <c r="DK65" s="7"/>
      <c r="DL65" s="7"/>
      <c r="DM65" s="7"/>
      <c r="DN65" s="7"/>
      <c r="DO65" s="7"/>
      <c r="DP65" s="7"/>
      <c r="DQ65" s="7"/>
      <c r="DR65" s="7"/>
      <c r="DS65" s="7"/>
      <c r="DT65" s="7"/>
      <c r="DU65" s="7"/>
      <c r="DV65" s="7"/>
      <c r="DW65" s="7"/>
      <c r="DX65" s="7"/>
      <c r="DY65" s="7"/>
      <c r="DZ65" s="7"/>
      <c r="EA65" s="7"/>
      <c r="EB65" s="7"/>
      <c r="EC65" s="7"/>
      <c r="ED65" s="7"/>
      <c r="EE65" s="7"/>
      <c r="EF65" s="7"/>
      <c r="EG65" s="7"/>
      <c r="EH65" s="7"/>
      <c r="EI65" s="7"/>
      <c r="EJ65" s="7"/>
      <c r="EK65" s="7"/>
      <c r="EL65" s="7"/>
      <c r="EM65" s="7"/>
      <c r="EN65" s="7"/>
      <c r="EO65" s="7"/>
      <c r="EP65" s="7"/>
      <c r="EQ65" s="7"/>
      <c r="ER65" s="7"/>
      <c r="ES65" s="7"/>
      <c r="ET65" s="7"/>
      <c r="EU65" s="7"/>
      <c r="EV65" s="7"/>
      <c r="EW65" s="7"/>
      <c r="EX65" s="7"/>
      <c r="EY65" s="7"/>
      <c r="EZ65" s="7"/>
      <c r="FA65" s="7"/>
      <c r="FB65" s="7"/>
      <c r="FC65" s="7"/>
      <c r="FD65" s="7"/>
      <c r="FE65" s="7"/>
      <c r="FF65" s="7"/>
      <c r="FG65" s="7"/>
      <c r="FH65" s="7"/>
      <c r="FI65" s="7"/>
      <c r="FJ65" s="7"/>
      <c r="FK65" s="7"/>
      <c r="FL65" s="7"/>
      <c r="FM65" s="7"/>
      <c r="FN65" s="7"/>
      <c r="FO65" s="7"/>
      <c r="FP65" s="7"/>
      <c r="FQ65" s="7"/>
      <c r="FR65" s="7"/>
      <c r="FS65" s="7"/>
      <c r="FT65" s="7"/>
      <c r="FU65" s="7"/>
      <c r="FV65" s="7"/>
      <c r="FW65" s="7"/>
      <c r="FX65" s="7"/>
      <c r="FY65" s="7"/>
      <c r="FZ65" s="7"/>
      <c r="GA65" s="7"/>
      <c r="GB65" s="7"/>
      <c r="GC65" s="7"/>
      <c r="GD65" s="7"/>
      <c r="GE65" s="7"/>
      <c r="GF65" s="7"/>
      <c r="GG65" s="7"/>
      <c r="GH65" s="7"/>
      <c r="GI65" s="7"/>
      <c r="GJ65" s="7"/>
      <c r="GK65" s="7"/>
      <c r="GL65" s="7"/>
      <c r="GM65" s="7"/>
      <c r="GN65" s="7"/>
      <c r="GO65" s="7"/>
      <c r="GP65" s="7"/>
      <c r="GQ65" s="7"/>
      <c r="GR65" s="7"/>
      <c r="GS65" s="7"/>
      <c r="GT65" s="7"/>
      <c r="GU65" s="7"/>
      <c r="GV65" s="7"/>
      <c r="GW65" s="7"/>
      <c r="GX65" s="7"/>
      <c r="GY65" s="7"/>
      <c r="GZ65" s="7"/>
      <c r="HA65" s="7"/>
      <c r="HB65" s="7"/>
      <c r="HC65" s="7"/>
      <c r="HD65" s="7"/>
      <c r="HE65" s="7"/>
      <c r="HF65" s="7"/>
      <c r="HG65" s="7"/>
      <c r="HH65" s="7"/>
      <c r="HI65" s="7"/>
      <c r="HJ65" s="7"/>
      <c r="HK65" s="7"/>
      <c r="HL65" s="7"/>
      <c r="HM65" s="7"/>
      <c r="HN65" s="7"/>
      <c r="HO65" s="7"/>
      <c r="HP65" s="7"/>
      <c r="HQ65" s="7"/>
      <c r="HR65" s="7"/>
      <c r="HS65" s="7"/>
      <c r="HT65" s="7"/>
      <c r="HU65" s="7"/>
      <c r="HV65" s="7"/>
      <c r="HW65" s="7"/>
      <c r="HX65" s="7"/>
      <c r="HY65" s="7"/>
      <c r="HZ65" s="7"/>
      <c r="IA65" s="7"/>
      <c r="IB65" s="7"/>
      <c r="IC65" s="7"/>
      <c r="ID65" s="7"/>
      <c r="IE65" s="7"/>
      <c r="IF65" s="7"/>
      <c r="IG65" s="7"/>
      <c r="IH65" s="7"/>
      <c r="II65" s="7"/>
      <c r="IJ65" s="7"/>
      <c r="IK65" s="7"/>
      <c r="IL65" s="7"/>
      <c r="IM65" s="7"/>
      <c r="IN65" s="7"/>
      <c r="IO65" s="7"/>
      <c r="IP65" s="7"/>
      <c r="IQ65" s="7"/>
      <c r="IR65" s="7"/>
      <c r="IS65" s="7"/>
      <c r="IT65" s="7"/>
      <c r="IU65" s="7"/>
    </row>
    <row r="66" spans="1:255" s="5" customFormat="1" ht="12" customHeight="1" x14ac:dyDescent="0.25">
      <c r="A66" s="34"/>
      <c r="B66" s="67" t="s">
        <v>78</v>
      </c>
      <c r="C66" s="23"/>
      <c r="D66" s="23"/>
      <c r="E66" s="23"/>
      <c r="F66" s="22"/>
      <c r="G66" s="22"/>
      <c r="H66" s="3"/>
      <c r="I66" s="3"/>
      <c r="J66" s="3"/>
      <c r="K66" s="3"/>
      <c r="L66" s="3"/>
      <c r="M66" s="3"/>
      <c r="N66" s="3"/>
      <c r="O66" s="3"/>
      <c r="P66" s="4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  <c r="BD66" s="3"/>
      <c r="BE66" s="3"/>
      <c r="BF66" s="3"/>
      <c r="BG66" s="3"/>
      <c r="BH66" s="3"/>
      <c r="BI66" s="3"/>
      <c r="BJ66" s="3"/>
      <c r="BK66" s="3"/>
      <c r="BL66" s="3"/>
      <c r="BM66" s="3"/>
      <c r="BN66" s="3"/>
      <c r="BO66" s="3"/>
      <c r="BP66" s="3"/>
      <c r="BQ66" s="3"/>
      <c r="BR66" s="3"/>
      <c r="BS66" s="3"/>
      <c r="BT66" s="3"/>
      <c r="BU66" s="3"/>
      <c r="BV66" s="3"/>
      <c r="BW66" s="3"/>
      <c r="BX66" s="3"/>
      <c r="BY66" s="3"/>
      <c r="BZ66" s="3"/>
      <c r="CA66" s="3"/>
      <c r="CB66" s="3"/>
      <c r="CC66" s="3"/>
      <c r="CD66" s="3"/>
      <c r="CE66" s="3"/>
      <c r="CF66" s="3"/>
      <c r="CG66" s="3"/>
      <c r="CH66" s="3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  <c r="DJ66" s="3"/>
      <c r="DK66" s="3"/>
      <c r="DL66" s="3"/>
      <c r="DM66" s="3"/>
      <c r="DN66" s="3"/>
      <c r="DO66" s="3"/>
      <c r="DP66" s="3"/>
      <c r="DQ66" s="3"/>
      <c r="DR66" s="3"/>
      <c r="DS66" s="3"/>
      <c r="DT66" s="3"/>
      <c r="DU66" s="3"/>
      <c r="DV66" s="3"/>
      <c r="DW66" s="3"/>
      <c r="DX66" s="3"/>
      <c r="DY66" s="3"/>
      <c r="DZ66" s="3"/>
      <c r="EA66" s="3"/>
      <c r="EB66" s="3"/>
      <c r="EC66" s="3"/>
      <c r="ED66" s="3"/>
      <c r="EE66" s="3"/>
      <c r="EF66" s="3"/>
      <c r="EG66" s="3"/>
      <c r="EH66" s="3"/>
      <c r="EI66" s="3"/>
      <c r="EJ66" s="3"/>
      <c r="EK66" s="3"/>
      <c r="EL66" s="3"/>
      <c r="EM66" s="3"/>
      <c r="EN66" s="3"/>
      <c r="EO66" s="3"/>
      <c r="EP66" s="3"/>
      <c r="EQ66" s="3"/>
      <c r="ER66" s="3"/>
      <c r="ES66" s="3"/>
      <c r="ET66" s="3"/>
      <c r="EU66" s="3"/>
      <c r="EV66" s="3"/>
      <c r="EW66" s="3"/>
      <c r="EX66" s="3"/>
      <c r="EY66" s="3"/>
      <c r="EZ66" s="3"/>
      <c r="FA66" s="3"/>
      <c r="FB66" s="3"/>
      <c r="FC66" s="3"/>
      <c r="FD66" s="3"/>
      <c r="FE66" s="3"/>
      <c r="FF66" s="3"/>
      <c r="FG66" s="3"/>
      <c r="FH66" s="3"/>
      <c r="FI66" s="3"/>
      <c r="FJ66" s="3"/>
      <c r="FK66" s="3"/>
      <c r="FL66" s="3"/>
      <c r="FM66" s="3"/>
      <c r="FN66" s="3"/>
      <c r="FO66" s="3"/>
      <c r="FP66" s="3"/>
      <c r="FQ66" s="3"/>
      <c r="FR66" s="3"/>
      <c r="FS66" s="3"/>
      <c r="FT66" s="3"/>
      <c r="FU66" s="3"/>
      <c r="FV66" s="3"/>
      <c r="FW66" s="3"/>
      <c r="FX66" s="3"/>
      <c r="FY66" s="3"/>
      <c r="FZ66" s="3"/>
      <c r="GA66" s="3"/>
      <c r="GB66" s="3"/>
      <c r="GC66" s="3"/>
      <c r="GD66" s="3"/>
      <c r="GE66" s="3"/>
      <c r="GF66" s="3"/>
      <c r="GG66" s="3"/>
      <c r="GH66" s="3"/>
      <c r="GI66" s="3"/>
      <c r="GJ66" s="3"/>
      <c r="GK66" s="3"/>
      <c r="GL66" s="3"/>
      <c r="GM66" s="3"/>
      <c r="GN66" s="3"/>
      <c r="GO66" s="3"/>
      <c r="GP66" s="3"/>
      <c r="GQ66" s="3"/>
      <c r="GR66" s="3"/>
      <c r="GS66" s="3"/>
      <c r="GT66" s="3"/>
      <c r="GU66" s="3"/>
      <c r="GV66" s="3"/>
      <c r="GW66" s="3"/>
      <c r="GX66" s="3"/>
      <c r="GY66" s="3"/>
      <c r="GZ66" s="3"/>
      <c r="HA66" s="3"/>
      <c r="HB66" s="3"/>
      <c r="HC66" s="3"/>
      <c r="HD66" s="3"/>
      <c r="HE66" s="3"/>
      <c r="HF66" s="3"/>
      <c r="HG66" s="3"/>
      <c r="HH66" s="3"/>
      <c r="HI66" s="3"/>
      <c r="HJ66" s="3"/>
      <c r="HK66" s="3"/>
      <c r="HL66" s="3"/>
      <c r="HM66" s="3"/>
      <c r="HN66" s="3"/>
      <c r="HO66" s="3"/>
      <c r="HP66" s="3"/>
      <c r="HQ66" s="3"/>
      <c r="HR66" s="3"/>
      <c r="HS66" s="3"/>
      <c r="HT66" s="3"/>
      <c r="HU66" s="3"/>
      <c r="HV66" s="3"/>
      <c r="HW66" s="3"/>
      <c r="HX66" s="3"/>
      <c r="HY66" s="3"/>
      <c r="HZ66" s="3"/>
      <c r="IA66" s="3"/>
      <c r="IB66" s="3"/>
      <c r="IC66" s="3"/>
      <c r="ID66" s="3"/>
      <c r="IE66" s="3"/>
      <c r="IF66" s="3"/>
      <c r="IG66" s="3"/>
      <c r="IH66" s="3"/>
      <c r="II66" s="3"/>
      <c r="IJ66" s="3"/>
      <c r="IK66" s="3"/>
      <c r="IL66" s="3"/>
      <c r="IM66" s="3"/>
      <c r="IN66" s="3"/>
      <c r="IO66" s="3"/>
      <c r="IP66" s="3"/>
      <c r="IQ66" s="3"/>
      <c r="IR66" s="3"/>
      <c r="IS66" s="3"/>
      <c r="IT66" s="3"/>
      <c r="IU66" s="3"/>
    </row>
    <row r="67" spans="1:255" s="5" customFormat="1" ht="24" customHeight="1" x14ac:dyDescent="0.25">
      <c r="A67" s="34"/>
      <c r="B67" s="68" t="s">
        <v>79</v>
      </c>
      <c r="C67" s="71" t="s">
        <v>59</v>
      </c>
      <c r="D67" s="71" t="s">
        <v>80</v>
      </c>
      <c r="E67" s="68" t="s">
        <v>26</v>
      </c>
      <c r="F67" s="71" t="s">
        <v>27</v>
      </c>
      <c r="G67" s="68" t="s">
        <v>28</v>
      </c>
      <c r="H67" s="3"/>
      <c r="I67" s="3"/>
      <c r="J67" s="3"/>
      <c r="K67" s="3"/>
      <c r="L67" s="3"/>
      <c r="M67" s="3"/>
      <c r="N67" s="3"/>
      <c r="O67" s="3"/>
      <c r="P67" s="4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  <c r="BD67" s="3"/>
      <c r="BE67" s="3"/>
      <c r="BF67" s="3"/>
      <c r="BG67" s="3"/>
      <c r="BH67" s="3"/>
      <c r="BI67" s="3"/>
      <c r="BJ67" s="3"/>
      <c r="BK67" s="3"/>
      <c r="BL67" s="3"/>
      <c r="BM67" s="3"/>
      <c r="BN67" s="3"/>
      <c r="BO67" s="3"/>
      <c r="BP67" s="3"/>
      <c r="BQ67" s="3"/>
      <c r="BR67" s="3"/>
      <c r="BS67" s="3"/>
      <c r="BT67" s="3"/>
      <c r="BU67" s="3"/>
      <c r="BV67" s="3"/>
      <c r="BW67" s="3"/>
      <c r="BX67" s="3"/>
      <c r="BY67" s="3"/>
      <c r="BZ67" s="3"/>
      <c r="CA67" s="3"/>
      <c r="CB67" s="3"/>
      <c r="CC67" s="3"/>
      <c r="CD67" s="3"/>
      <c r="CE67" s="3"/>
      <c r="CF67" s="3"/>
      <c r="CG67" s="3"/>
      <c r="CH67" s="3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  <c r="DM67" s="3"/>
      <c r="DN67" s="3"/>
      <c r="DO67" s="3"/>
      <c r="DP67" s="3"/>
      <c r="DQ67" s="3"/>
      <c r="DR67" s="3"/>
      <c r="DS67" s="3"/>
      <c r="DT67" s="3"/>
      <c r="DU67" s="3"/>
      <c r="DV67" s="3"/>
      <c r="DW67" s="3"/>
      <c r="DX67" s="3"/>
      <c r="DY67" s="3"/>
      <c r="DZ67" s="3"/>
      <c r="EA67" s="3"/>
      <c r="EB67" s="3"/>
      <c r="EC67" s="3"/>
      <c r="ED67" s="3"/>
      <c r="EE67" s="3"/>
      <c r="EF67" s="3"/>
      <c r="EG67" s="3"/>
      <c r="EH67" s="3"/>
      <c r="EI67" s="3"/>
      <c r="EJ67" s="3"/>
      <c r="EK67" s="3"/>
      <c r="EL67" s="3"/>
      <c r="EM67" s="3"/>
      <c r="EN67" s="3"/>
      <c r="EO67" s="3"/>
      <c r="EP67" s="3"/>
      <c r="EQ67" s="3"/>
      <c r="ER67" s="3"/>
      <c r="ES67" s="3"/>
      <c r="ET67" s="3"/>
      <c r="EU67" s="3"/>
      <c r="EV67" s="3"/>
      <c r="EW67" s="3"/>
      <c r="EX67" s="3"/>
      <c r="EY67" s="3"/>
      <c r="EZ67" s="3"/>
      <c r="FA67" s="3"/>
      <c r="FB67" s="3"/>
      <c r="FC67" s="3"/>
      <c r="FD67" s="3"/>
      <c r="FE67" s="3"/>
      <c r="FF67" s="3"/>
      <c r="FG67" s="3"/>
      <c r="FH67" s="3"/>
      <c r="FI67" s="3"/>
      <c r="FJ67" s="3"/>
      <c r="FK67" s="3"/>
      <c r="FL67" s="3"/>
      <c r="FM67" s="3"/>
      <c r="FN67" s="3"/>
      <c r="FO67" s="3"/>
      <c r="FP67" s="3"/>
      <c r="FQ67" s="3"/>
      <c r="FR67" s="3"/>
      <c r="FS67" s="3"/>
      <c r="FT67" s="3"/>
      <c r="FU67" s="3"/>
      <c r="FV67" s="3"/>
      <c r="FW67" s="3"/>
      <c r="FX67" s="3"/>
      <c r="FY67" s="3"/>
      <c r="FZ67" s="3"/>
      <c r="GA67" s="3"/>
      <c r="GB67" s="3"/>
      <c r="GC67" s="3"/>
      <c r="GD67" s="3"/>
      <c r="GE67" s="3"/>
      <c r="GF67" s="3"/>
      <c r="GG67" s="3"/>
      <c r="GH67" s="3"/>
      <c r="GI67" s="3"/>
      <c r="GJ67" s="3"/>
      <c r="GK67" s="3"/>
      <c r="GL67" s="3"/>
      <c r="GM67" s="3"/>
      <c r="GN67" s="3"/>
      <c r="GO67" s="3"/>
      <c r="GP67" s="3"/>
      <c r="GQ67" s="3"/>
      <c r="GR67" s="3"/>
      <c r="GS67" s="3"/>
      <c r="GT67" s="3"/>
      <c r="GU67" s="3"/>
      <c r="GV67" s="3"/>
      <c r="GW67" s="3"/>
      <c r="GX67" s="3"/>
      <c r="GY67" s="3"/>
      <c r="GZ67" s="3"/>
      <c r="HA67" s="3"/>
      <c r="HB67" s="3"/>
      <c r="HC67" s="3"/>
      <c r="HD67" s="3"/>
      <c r="HE67" s="3"/>
      <c r="HF67" s="3"/>
      <c r="HG67" s="3"/>
      <c r="HH67" s="3"/>
      <c r="HI67" s="3"/>
      <c r="HJ67" s="3"/>
      <c r="HK67" s="3"/>
      <c r="HL67" s="3"/>
      <c r="HM67" s="3"/>
      <c r="HN67" s="3"/>
      <c r="HO67" s="3"/>
      <c r="HP67" s="3"/>
      <c r="HQ67" s="3"/>
      <c r="HR67" s="3"/>
      <c r="HS67" s="3"/>
      <c r="HT67" s="3"/>
      <c r="HU67" s="3"/>
      <c r="HV67" s="3"/>
      <c r="HW67" s="3"/>
      <c r="HX67" s="3"/>
      <c r="HY67" s="3"/>
      <c r="HZ67" s="3"/>
      <c r="IA67" s="3"/>
      <c r="IB67" s="3"/>
      <c r="IC67" s="3"/>
      <c r="ID67" s="3"/>
      <c r="IE67" s="3"/>
      <c r="IF67" s="3"/>
      <c r="IG67" s="3"/>
      <c r="IH67" s="3"/>
      <c r="II67" s="3"/>
      <c r="IJ67" s="3"/>
      <c r="IK67" s="3"/>
      <c r="IL67" s="3"/>
      <c r="IM67" s="3"/>
      <c r="IN67" s="3"/>
      <c r="IO67" s="3"/>
      <c r="IP67" s="3"/>
      <c r="IQ67" s="3"/>
      <c r="IR67" s="3"/>
      <c r="IS67" s="3"/>
      <c r="IT67" s="3"/>
      <c r="IU67" s="3"/>
    </row>
    <row r="68" spans="1:255" ht="12.75" customHeight="1" x14ac:dyDescent="0.25">
      <c r="A68" s="17"/>
      <c r="B68" s="69" t="s">
        <v>81</v>
      </c>
      <c r="C68" s="11" t="s">
        <v>82</v>
      </c>
      <c r="D68" s="72">
        <v>1800</v>
      </c>
      <c r="E68" s="11" t="s">
        <v>44</v>
      </c>
      <c r="F68" s="13">
        <v>600</v>
      </c>
      <c r="G68" s="13">
        <f>D68*F68</f>
        <v>1080000</v>
      </c>
    </row>
    <row r="69" spans="1:255" ht="12.75" customHeight="1" x14ac:dyDescent="0.25">
      <c r="A69" s="17"/>
      <c r="B69" s="69" t="s">
        <v>83</v>
      </c>
      <c r="C69" s="11" t="s">
        <v>62</v>
      </c>
      <c r="D69" s="72">
        <v>1</v>
      </c>
      <c r="E69" s="11" t="s">
        <v>84</v>
      </c>
      <c r="F69" s="13">
        <v>33515</v>
      </c>
      <c r="G69" s="13">
        <f>D69*F69</f>
        <v>33515</v>
      </c>
    </row>
    <row r="70" spans="1:255" s="5" customFormat="1" ht="13.5" customHeight="1" x14ac:dyDescent="0.25">
      <c r="A70" s="34"/>
      <c r="B70" s="70" t="s">
        <v>85</v>
      </c>
      <c r="C70" s="73"/>
      <c r="D70" s="73"/>
      <c r="E70" s="73"/>
      <c r="F70" s="74"/>
      <c r="G70" s="75">
        <f>SUM(G68:G69)</f>
        <v>1113515</v>
      </c>
      <c r="H70" s="3"/>
      <c r="I70" s="3"/>
      <c r="J70" s="3"/>
      <c r="K70" s="3"/>
      <c r="L70" s="3"/>
      <c r="M70" s="3"/>
      <c r="N70" s="3"/>
      <c r="O70" s="3"/>
      <c r="P70" s="4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  <c r="BD70" s="3"/>
      <c r="BE70" s="3"/>
      <c r="BF70" s="3"/>
      <c r="BG70" s="3"/>
      <c r="BH70" s="3"/>
      <c r="BI70" s="3"/>
      <c r="BJ70" s="3"/>
      <c r="BK70" s="3"/>
      <c r="BL70" s="3"/>
      <c r="BM70" s="3"/>
      <c r="BN70" s="3"/>
      <c r="BO70" s="3"/>
      <c r="BP70" s="3"/>
      <c r="BQ70" s="3"/>
      <c r="BR70" s="3"/>
      <c r="BS70" s="3"/>
      <c r="BT70" s="3"/>
      <c r="BU70" s="3"/>
      <c r="BV70" s="3"/>
      <c r="BW70" s="3"/>
      <c r="BX70" s="3"/>
      <c r="BY70" s="3"/>
      <c r="BZ70" s="3"/>
      <c r="CA70" s="3"/>
      <c r="CB70" s="3"/>
      <c r="CC70" s="3"/>
      <c r="CD70" s="3"/>
      <c r="CE70" s="3"/>
      <c r="CF70" s="3"/>
      <c r="CG70" s="3"/>
      <c r="CH70" s="3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  <c r="DJ70" s="3"/>
      <c r="DK70" s="3"/>
      <c r="DL70" s="3"/>
      <c r="DM70" s="3"/>
      <c r="DN70" s="3"/>
      <c r="DO70" s="3"/>
      <c r="DP70" s="3"/>
      <c r="DQ70" s="3"/>
      <c r="DR70" s="3"/>
      <c r="DS70" s="3"/>
      <c r="DT70" s="3"/>
      <c r="DU70" s="3"/>
      <c r="DV70" s="3"/>
      <c r="DW70" s="3"/>
      <c r="DX70" s="3"/>
      <c r="DY70" s="3"/>
      <c r="DZ70" s="3"/>
      <c r="EA70" s="3"/>
      <c r="EB70" s="3"/>
      <c r="EC70" s="3"/>
      <c r="ED70" s="3"/>
      <c r="EE70" s="3"/>
      <c r="EF70" s="3"/>
      <c r="EG70" s="3"/>
      <c r="EH70" s="3"/>
      <c r="EI70" s="3"/>
      <c r="EJ70" s="3"/>
      <c r="EK70" s="3"/>
      <c r="EL70" s="3"/>
      <c r="EM70" s="3"/>
      <c r="EN70" s="3"/>
      <c r="EO70" s="3"/>
      <c r="EP70" s="3"/>
      <c r="EQ70" s="3"/>
      <c r="ER70" s="3"/>
      <c r="ES70" s="3"/>
      <c r="ET70" s="3"/>
      <c r="EU70" s="3"/>
      <c r="EV70" s="3"/>
      <c r="EW70" s="3"/>
      <c r="EX70" s="3"/>
      <c r="EY70" s="3"/>
      <c r="EZ70" s="3"/>
      <c r="FA70" s="3"/>
      <c r="FB70" s="3"/>
      <c r="FC70" s="3"/>
      <c r="FD70" s="3"/>
      <c r="FE70" s="3"/>
      <c r="FF70" s="3"/>
      <c r="FG70" s="3"/>
      <c r="FH70" s="3"/>
      <c r="FI70" s="3"/>
      <c r="FJ70" s="3"/>
      <c r="FK70" s="3"/>
      <c r="FL70" s="3"/>
      <c r="FM70" s="3"/>
      <c r="FN70" s="3"/>
      <c r="FO70" s="3"/>
      <c r="FP70" s="3"/>
      <c r="FQ70" s="3"/>
      <c r="FR70" s="3"/>
      <c r="FS70" s="3"/>
      <c r="FT70" s="3"/>
      <c r="FU70" s="3"/>
      <c r="FV70" s="3"/>
      <c r="FW70" s="3"/>
      <c r="FX70" s="3"/>
      <c r="FY70" s="3"/>
      <c r="FZ70" s="3"/>
      <c r="GA70" s="3"/>
      <c r="GB70" s="3"/>
      <c r="GC70" s="3"/>
      <c r="GD70" s="3"/>
      <c r="GE70" s="3"/>
      <c r="GF70" s="3"/>
      <c r="GG70" s="3"/>
      <c r="GH70" s="3"/>
      <c r="GI70" s="3"/>
      <c r="GJ70" s="3"/>
      <c r="GK70" s="3"/>
      <c r="GL70" s="3"/>
      <c r="GM70" s="3"/>
      <c r="GN70" s="3"/>
      <c r="GO70" s="3"/>
      <c r="GP70" s="3"/>
      <c r="GQ70" s="3"/>
      <c r="GR70" s="3"/>
      <c r="GS70" s="3"/>
      <c r="GT70" s="3"/>
      <c r="GU70" s="3"/>
      <c r="GV70" s="3"/>
      <c r="GW70" s="3"/>
      <c r="GX70" s="3"/>
      <c r="GY70" s="3"/>
      <c r="GZ70" s="3"/>
      <c r="HA70" s="3"/>
      <c r="HB70" s="3"/>
      <c r="HC70" s="3"/>
      <c r="HD70" s="3"/>
      <c r="HE70" s="3"/>
      <c r="HF70" s="3"/>
      <c r="HG70" s="3"/>
      <c r="HH70" s="3"/>
      <c r="HI70" s="3"/>
      <c r="HJ70" s="3"/>
      <c r="HK70" s="3"/>
      <c r="HL70" s="3"/>
      <c r="HM70" s="3"/>
      <c r="HN70" s="3"/>
      <c r="HO70" s="3"/>
      <c r="HP70" s="3"/>
      <c r="HQ70" s="3"/>
      <c r="HR70" s="3"/>
      <c r="HS70" s="3"/>
      <c r="HT70" s="3"/>
      <c r="HU70" s="3"/>
      <c r="HV70" s="3"/>
      <c r="HW70" s="3"/>
      <c r="HX70" s="3"/>
      <c r="HY70" s="3"/>
      <c r="HZ70" s="3"/>
      <c r="IA70" s="3"/>
      <c r="IB70" s="3"/>
      <c r="IC70" s="3"/>
      <c r="ID70" s="3"/>
      <c r="IE70" s="3"/>
      <c r="IF70" s="3"/>
      <c r="IG70" s="3"/>
      <c r="IH70" s="3"/>
      <c r="II70" s="3"/>
      <c r="IJ70" s="3"/>
      <c r="IK70" s="3"/>
      <c r="IL70" s="3"/>
      <c r="IM70" s="3"/>
      <c r="IN70" s="3"/>
      <c r="IO70" s="3"/>
      <c r="IP70" s="3"/>
      <c r="IQ70" s="3"/>
      <c r="IR70" s="3"/>
      <c r="IS70" s="3"/>
      <c r="IT70" s="3"/>
      <c r="IU70" s="3"/>
    </row>
    <row r="71" spans="1:255" s="5" customFormat="1" ht="12" customHeight="1" x14ac:dyDescent="0.25">
      <c r="A71" s="34"/>
      <c r="B71" s="19"/>
      <c r="C71" s="19"/>
      <c r="D71" s="19"/>
      <c r="E71" s="19"/>
      <c r="F71" s="20"/>
      <c r="G71" s="20"/>
      <c r="H71" s="3"/>
      <c r="I71" s="3"/>
      <c r="J71" s="3"/>
      <c r="K71" s="3"/>
      <c r="L71" s="3"/>
      <c r="M71" s="3"/>
      <c r="N71" s="3"/>
      <c r="O71" s="3"/>
      <c r="P71" s="4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  <c r="BD71" s="3"/>
      <c r="BE71" s="3"/>
      <c r="BF71" s="3"/>
      <c r="BG71" s="3"/>
      <c r="BH71" s="3"/>
      <c r="BI71" s="3"/>
      <c r="BJ71" s="3"/>
      <c r="BK71" s="3"/>
      <c r="BL71" s="3"/>
      <c r="BM71" s="3"/>
      <c r="BN71" s="3"/>
      <c r="BO71" s="3"/>
      <c r="BP71" s="3"/>
      <c r="BQ71" s="3"/>
      <c r="BR71" s="3"/>
      <c r="BS71" s="3"/>
      <c r="BT71" s="3"/>
      <c r="BU71" s="3"/>
      <c r="BV71" s="3"/>
      <c r="BW71" s="3"/>
      <c r="BX71" s="3"/>
      <c r="BY71" s="3"/>
      <c r="BZ71" s="3"/>
      <c r="CA71" s="3"/>
      <c r="CB71" s="3"/>
      <c r="CC71" s="3"/>
      <c r="CD71" s="3"/>
      <c r="CE71" s="3"/>
      <c r="CF71" s="3"/>
      <c r="CG71" s="3"/>
      <c r="CH71" s="3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  <c r="DK71" s="3"/>
      <c r="DL71" s="3"/>
      <c r="DM71" s="3"/>
      <c r="DN71" s="3"/>
      <c r="DO71" s="3"/>
      <c r="DP71" s="3"/>
      <c r="DQ71" s="3"/>
      <c r="DR71" s="3"/>
      <c r="DS71" s="3"/>
      <c r="DT71" s="3"/>
      <c r="DU71" s="3"/>
      <c r="DV71" s="3"/>
      <c r="DW71" s="3"/>
      <c r="DX71" s="3"/>
      <c r="DY71" s="3"/>
      <c r="DZ71" s="3"/>
      <c r="EA71" s="3"/>
      <c r="EB71" s="3"/>
      <c r="EC71" s="3"/>
      <c r="ED71" s="3"/>
      <c r="EE71" s="3"/>
      <c r="EF71" s="3"/>
      <c r="EG71" s="3"/>
      <c r="EH71" s="3"/>
      <c r="EI71" s="3"/>
      <c r="EJ71" s="3"/>
      <c r="EK71" s="3"/>
      <c r="EL71" s="3"/>
      <c r="EM71" s="3"/>
      <c r="EN71" s="3"/>
      <c r="EO71" s="3"/>
      <c r="EP71" s="3"/>
      <c r="EQ71" s="3"/>
      <c r="ER71" s="3"/>
      <c r="ES71" s="3"/>
      <c r="ET71" s="3"/>
      <c r="EU71" s="3"/>
      <c r="EV71" s="3"/>
      <c r="EW71" s="3"/>
      <c r="EX71" s="3"/>
      <c r="EY71" s="3"/>
      <c r="EZ71" s="3"/>
      <c r="FA71" s="3"/>
      <c r="FB71" s="3"/>
      <c r="FC71" s="3"/>
      <c r="FD71" s="3"/>
      <c r="FE71" s="3"/>
      <c r="FF71" s="3"/>
      <c r="FG71" s="3"/>
      <c r="FH71" s="3"/>
      <c r="FI71" s="3"/>
      <c r="FJ71" s="3"/>
      <c r="FK71" s="3"/>
      <c r="FL71" s="3"/>
      <c r="FM71" s="3"/>
      <c r="FN71" s="3"/>
      <c r="FO71" s="3"/>
      <c r="FP71" s="3"/>
      <c r="FQ71" s="3"/>
      <c r="FR71" s="3"/>
      <c r="FS71" s="3"/>
      <c r="FT71" s="3"/>
      <c r="FU71" s="3"/>
      <c r="FV71" s="3"/>
      <c r="FW71" s="3"/>
      <c r="FX71" s="3"/>
      <c r="FY71" s="3"/>
      <c r="FZ71" s="3"/>
      <c r="GA71" s="3"/>
      <c r="GB71" s="3"/>
      <c r="GC71" s="3"/>
      <c r="GD71" s="3"/>
      <c r="GE71" s="3"/>
      <c r="GF71" s="3"/>
      <c r="GG71" s="3"/>
      <c r="GH71" s="3"/>
      <c r="GI71" s="3"/>
      <c r="GJ71" s="3"/>
      <c r="GK71" s="3"/>
      <c r="GL71" s="3"/>
      <c r="GM71" s="3"/>
      <c r="GN71" s="3"/>
      <c r="GO71" s="3"/>
      <c r="GP71" s="3"/>
      <c r="GQ71" s="3"/>
      <c r="GR71" s="3"/>
      <c r="GS71" s="3"/>
      <c r="GT71" s="3"/>
      <c r="GU71" s="3"/>
      <c r="GV71" s="3"/>
      <c r="GW71" s="3"/>
      <c r="GX71" s="3"/>
      <c r="GY71" s="3"/>
      <c r="GZ71" s="3"/>
      <c r="HA71" s="3"/>
      <c r="HB71" s="3"/>
      <c r="HC71" s="3"/>
      <c r="HD71" s="3"/>
      <c r="HE71" s="3"/>
      <c r="HF71" s="3"/>
      <c r="HG71" s="3"/>
      <c r="HH71" s="3"/>
      <c r="HI71" s="3"/>
      <c r="HJ71" s="3"/>
      <c r="HK71" s="3"/>
      <c r="HL71" s="3"/>
      <c r="HM71" s="3"/>
      <c r="HN71" s="3"/>
      <c r="HO71" s="3"/>
      <c r="HP71" s="3"/>
      <c r="HQ71" s="3"/>
      <c r="HR71" s="3"/>
      <c r="HS71" s="3"/>
      <c r="HT71" s="3"/>
      <c r="HU71" s="3"/>
      <c r="HV71" s="3"/>
      <c r="HW71" s="3"/>
      <c r="HX71" s="3"/>
      <c r="HY71" s="3"/>
      <c r="HZ71" s="3"/>
      <c r="IA71" s="3"/>
      <c r="IB71" s="3"/>
      <c r="IC71" s="3"/>
      <c r="ID71" s="3"/>
      <c r="IE71" s="3"/>
      <c r="IF71" s="3"/>
      <c r="IG71" s="3"/>
      <c r="IH71" s="3"/>
      <c r="II71" s="3"/>
      <c r="IJ71" s="3"/>
      <c r="IK71" s="3"/>
      <c r="IL71" s="3"/>
      <c r="IM71" s="3"/>
      <c r="IN71" s="3"/>
      <c r="IO71" s="3"/>
      <c r="IP71" s="3"/>
      <c r="IQ71" s="3"/>
      <c r="IR71" s="3"/>
      <c r="IS71" s="3"/>
      <c r="IT71" s="3"/>
      <c r="IU71" s="3"/>
    </row>
    <row r="72" spans="1:255" s="5" customFormat="1" ht="12" customHeight="1" x14ac:dyDescent="0.25">
      <c r="A72" s="34"/>
      <c r="B72" s="94" t="s">
        <v>86</v>
      </c>
      <c r="C72" s="95"/>
      <c r="D72" s="95"/>
      <c r="E72" s="95"/>
      <c r="F72" s="95"/>
      <c r="G72" s="96">
        <f>G30+G35+G45+G64+G70</f>
        <v>7251045</v>
      </c>
      <c r="H72" s="3"/>
      <c r="I72" s="3"/>
      <c r="J72" s="3"/>
      <c r="K72" s="3"/>
      <c r="L72" s="3"/>
      <c r="M72" s="3"/>
      <c r="N72" s="3"/>
      <c r="O72" s="3"/>
      <c r="P72" s="4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  <c r="BD72" s="3"/>
      <c r="BE72" s="3"/>
      <c r="BF72" s="3"/>
      <c r="BG72" s="3"/>
      <c r="BH72" s="3"/>
      <c r="BI72" s="3"/>
      <c r="BJ72" s="3"/>
      <c r="BK72" s="3"/>
      <c r="BL72" s="3"/>
      <c r="BM72" s="3"/>
      <c r="BN72" s="3"/>
      <c r="BO72" s="3"/>
      <c r="BP72" s="3"/>
      <c r="BQ72" s="3"/>
      <c r="BR72" s="3"/>
      <c r="BS72" s="3"/>
      <c r="BT72" s="3"/>
      <c r="BU72" s="3"/>
      <c r="BV72" s="3"/>
      <c r="BW72" s="3"/>
      <c r="BX72" s="3"/>
      <c r="BY72" s="3"/>
      <c r="BZ72" s="3"/>
      <c r="CA72" s="3"/>
      <c r="CB72" s="3"/>
      <c r="CC72" s="3"/>
      <c r="CD72" s="3"/>
      <c r="CE72" s="3"/>
      <c r="CF72" s="3"/>
      <c r="CG72" s="3"/>
      <c r="CH72" s="3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  <c r="DK72" s="3"/>
      <c r="DL72" s="3"/>
      <c r="DM72" s="3"/>
      <c r="DN72" s="3"/>
      <c r="DO72" s="3"/>
      <c r="DP72" s="3"/>
      <c r="DQ72" s="3"/>
      <c r="DR72" s="3"/>
      <c r="DS72" s="3"/>
      <c r="DT72" s="3"/>
      <c r="DU72" s="3"/>
      <c r="DV72" s="3"/>
      <c r="DW72" s="3"/>
      <c r="DX72" s="3"/>
      <c r="DY72" s="3"/>
      <c r="DZ72" s="3"/>
      <c r="EA72" s="3"/>
      <c r="EB72" s="3"/>
      <c r="EC72" s="3"/>
      <c r="ED72" s="3"/>
      <c r="EE72" s="3"/>
      <c r="EF72" s="3"/>
      <c r="EG72" s="3"/>
      <c r="EH72" s="3"/>
      <c r="EI72" s="3"/>
      <c r="EJ72" s="3"/>
      <c r="EK72" s="3"/>
      <c r="EL72" s="3"/>
      <c r="EM72" s="3"/>
      <c r="EN72" s="3"/>
      <c r="EO72" s="3"/>
      <c r="EP72" s="3"/>
      <c r="EQ72" s="3"/>
      <c r="ER72" s="3"/>
      <c r="ES72" s="3"/>
      <c r="ET72" s="3"/>
      <c r="EU72" s="3"/>
      <c r="EV72" s="3"/>
      <c r="EW72" s="3"/>
      <c r="EX72" s="3"/>
      <c r="EY72" s="3"/>
      <c r="EZ72" s="3"/>
      <c r="FA72" s="3"/>
      <c r="FB72" s="3"/>
      <c r="FC72" s="3"/>
      <c r="FD72" s="3"/>
      <c r="FE72" s="3"/>
      <c r="FF72" s="3"/>
      <c r="FG72" s="3"/>
      <c r="FH72" s="3"/>
      <c r="FI72" s="3"/>
      <c r="FJ72" s="3"/>
      <c r="FK72" s="3"/>
      <c r="FL72" s="3"/>
      <c r="FM72" s="3"/>
      <c r="FN72" s="3"/>
      <c r="FO72" s="3"/>
      <c r="FP72" s="3"/>
      <c r="FQ72" s="3"/>
      <c r="FR72" s="3"/>
      <c r="FS72" s="3"/>
      <c r="FT72" s="3"/>
      <c r="FU72" s="3"/>
      <c r="FV72" s="3"/>
      <c r="FW72" s="3"/>
      <c r="FX72" s="3"/>
      <c r="FY72" s="3"/>
      <c r="FZ72" s="3"/>
      <c r="GA72" s="3"/>
      <c r="GB72" s="3"/>
      <c r="GC72" s="3"/>
      <c r="GD72" s="3"/>
      <c r="GE72" s="3"/>
      <c r="GF72" s="3"/>
      <c r="GG72" s="3"/>
      <c r="GH72" s="3"/>
      <c r="GI72" s="3"/>
      <c r="GJ72" s="3"/>
      <c r="GK72" s="3"/>
      <c r="GL72" s="3"/>
      <c r="GM72" s="3"/>
      <c r="GN72" s="3"/>
      <c r="GO72" s="3"/>
      <c r="GP72" s="3"/>
      <c r="GQ72" s="3"/>
      <c r="GR72" s="3"/>
      <c r="GS72" s="3"/>
      <c r="GT72" s="3"/>
      <c r="GU72" s="3"/>
      <c r="GV72" s="3"/>
      <c r="GW72" s="3"/>
      <c r="GX72" s="3"/>
      <c r="GY72" s="3"/>
      <c r="GZ72" s="3"/>
      <c r="HA72" s="3"/>
      <c r="HB72" s="3"/>
      <c r="HC72" s="3"/>
      <c r="HD72" s="3"/>
      <c r="HE72" s="3"/>
      <c r="HF72" s="3"/>
      <c r="HG72" s="3"/>
      <c r="HH72" s="3"/>
      <c r="HI72" s="3"/>
      <c r="HJ72" s="3"/>
      <c r="HK72" s="3"/>
      <c r="HL72" s="3"/>
      <c r="HM72" s="3"/>
      <c r="HN72" s="3"/>
      <c r="HO72" s="3"/>
      <c r="HP72" s="3"/>
      <c r="HQ72" s="3"/>
      <c r="HR72" s="3"/>
      <c r="HS72" s="3"/>
      <c r="HT72" s="3"/>
      <c r="HU72" s="3"/>
      <c r="HV72" s="3"/>
      <c r="HW72" s="3"/>
      <c r="HX72" s="3"/>
      <c r="HY72" s="3"/>
      <c r="HZ72" s="3"/>
      <c r="IA72" s="3"/>
      <c r="IB72" s="3"/>
      <c r="IC72" s="3"/>
      <c r="ID72" s="3"/>
      <c r="IE72" s="3"/>
      <c r="IF72" s="3"/>
      <c r="IG72" s="3"/>
      <c r="IH72" s="3"/>
      <c r="II72" s="3"/>
      <c r="IJ72" s="3"/>
      <c r="IK72" s="3"/>
      <c r="IL72" s="3"/>
      <c r="IM72" s="3"/>
      <c r="IN72" s="3"/>
      <c r="IO72" s="3"/>
      <c r="IP72" s="3"/>
      <c r="IQ72" s="3"/>
      <c r="IR72" s="3"/>
      <c r="IS72" s="3"/>
      <c r="IT72" s="3"/>
      <c r="IU72" s="3"/>
    </row>
    <row r="73" spans="1:255" s="5" customFormat="1" ht="12" customHeight="1" x14ac:dyDescent="0.25">
      <c r="A73" s="34"/>
      <c r="B73" s="97" t="s">
        <v>87</v>
      </c>
      <c r="C73" s="25"/>
      <c r="D73" s="25"/>
      <c r="E73" s="25"/>
      <c r="F73" s="25"/>
      <c r="G73" s="98">
        <f>G72*0.05</f>
        <v>362552.25</v>
      </c>
      <c r="H73" s="3"/>
      <c r="I73" s="3"/>
      <c r="J73" s="3"/>
      <c r="K73" s="3"/>
      <c r="L73" s="3"/>
      <c r="M73" s="3"/>
      <c r="N73" s="3"/>
      <c r="O73" s="3"/>
      <c r="P73" s="4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3"/>
      <c r="BC73" s="3"/>
      <c r="BD73" s="3"/>
      <c r="BE73" s="3"/>
      <c r="BF73" s="3"/>
      <c r="BG73" s="3"/>
      <c r="BH73" s="3"/>
      <c r="BI73" s="3"/>
      <c r="BJ73" s="3"/>
      <c r="BK73" s="3"/>
      <c r="BL73" s="3"/>
      <c r="BM73" s="3"/>
      <c r="BN73" s="3"/>
      <c r="BO73" s="3"/>
      <c r="BP73" s="3"/>
      <c r="BQ73" s="3"/>
      <c r="BR73" s="3"/>
      <c r="BS73" s="3"/>
      <c r="BT73" s="3"/>
      <c r="BU73" s="3"/>
      <c r="BV73" s="3"/>
      <c r="BW73" s="3"/>
      <c r="BX73" s="3"/>
      <c r="BY73" s="3"/>
      <c r="BZ73" s="3"/>
      <c r="CA73" s="3"/>
      <c r="CB73" s="3"/>
      <c r="CC73" s="3"/>
      <c r="CD73" s="3"/>
      <c r="CE73" s="3"/>
      <c r="CF73" s="3"/>
      <c r="CG73" s="3"/>
      <c r="CH73" s="3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3"/>
      <c r="DH73" s="3"/>
      <c r="DI73" s="3"/>
      <c r="DJ73" s="3"/>
      <c r="DK73" s="3"/>
      <c r="DL73" s="3"/>
      <c r="DM73" s="3"/>
      <c r="DN73" s="3"/>
      <c r="DO73" s="3"/>
      <c r="DP73" s="3"/>
      <c r="DQ73" s="3"/>
      <c r="DR73" s="3"/>
      <c r="DS73" s="3"/>
      <c r="DT73" s="3"/>
      <c r="DU73" s="3"/>
      <c r="DV73" s="3"/>
      <c r="DW73" s="3"/>
      <c r="DX73" s="3"/>
      <c r="DY73" s="3"/>
      <c r="DZ73" s="3"/>
      <c r="EA73" s="3"/>
      <c r="EB73" s="3"/>
      <c r="EC73" s="3"/>
      <c r="ED73" s="3"/>
      <c r="EE73" s="3"/>
      <c r="EF73" s="3"/>
      <c r="EG73" s="3"/>
      <c r="EH73" s="3"/>
      <c r="EI73" s="3"/>
      <c r="EJ73" s="3"/>
      <c r="EK73" s="3"/>
      <c r="EL73" s="3"/>
      <c r="EM73" s="3"/>
      <c r="EN73" s="3"/>
      <c r="EO73" s="3"/>
      <c r="EP73" s="3"/>
      <c r="EQ73" s="3"/>
      <c r="ER73" s="3"/>
      <c r="ES73" s="3"/>
      <c r="ET73" s="3"/>
      <c r="EU73" s="3"/>
      <c r="EV73" s="3"/>
      <c r="EW73" s="3"/>
      <c r="EX73" s="3"/>
      <c r="EY73" s="3"/>
      <c r="EZ73" s="3"/>
      <c r="FA73" s="3"/>
      <c r="FB73" s="3"/>
      <c r="FC73" s="3"/>
      <c r="FD73" s="3"/>
      <c r="FE73" s="3"/>
      <c r="FF73" s="3"/>
      <c r="FG73" s="3"/>
      <c r="FH73" s="3"/>
      <c r="FI73" s="3"/>
      <c r="FJ73" s="3"/>
      <c r="FK73" s="3"/>
      <c r="FL73" s="3"/>
      <c r="FM73" s="3"/>
      <c r="FN73" s="3"/>
      <c r="FO73" s="3"/>
      <c r="FP73" s="3"/>
      <c r="FQ73" s="3"/>
      <c r="FR73" s="3"/>
      <c r="FS73" s="3"/>
      <c r="FT73" s="3"/>
      <c r="FU73" s="3"/>
      <c r="FV73" s="3"/>
      <c r="FW73" s="3"/>
      <c r="FX73" s="3"/>
      <c r="FY73" s="3"/>
      <c r="FZ73" s="3"/>
      <c r="GA73" s="3"/>
      <c r="GB73" s="3"/>
      <c r="GC73" s="3"/>
      <c r="GD73" s="3"/>
      <c r="GE73" s="3"/>
      <c r="GF73" s="3"/>
      <c r="GG73" s="3"/>
      <c r="GH73" s="3"/>
      <c r="GI73" s="3"/>
      <c r="GJ73" s="3"/>
      <c r="GK73" s="3"/>
      <c r="GL73" s="3"/>
      <c r="GM73" s="3"/>
      <c r="GN73" s="3"/>
      <c r="GO73" s="3"/>
      <c r="GP73" s="3"/>
      <c r="GQ73" s="3"/>
      <c r="GR73" s="3"/>
      <c r="GS73" s="3"/>
      <c r="GT73" s="3"/>
      <c r="GU73" s="3"/>
      <c r="GV73" s="3"/>
      <c r="GW73" s="3"/>
      <c r="GX73" s="3"/>
      <c r="GY73" s="3"/>
      <c r="GZ73" s="3"/>
      <c r="HA73" s="3"/>
      <c r="HB73" s="3"/>
      <c r="HC73" s="3"/>
      <c r="HD73" s="3"/>
      <c r="HE73" s="3"/>
      <c r="HF73" s="3"/>
      <c r="HG73" s="3"/>
      <c r="HH73" s="3"/>
      <c r="HI73" s="3"/>
      <c r="HJ73" s="3"/>
      <c r="HK73" s="3"/>
      <c r="HL73" s="3"/>
      <c r="HM73" s="3"/>
      <c r="HN73" s="3"/>
      <c r="HO73" s="3"/>
      <c r="HP73" s="3"/>
      <c r="HQ73" s="3"/>
      <c r="HR73" s="3"/>
      <c r="HS73" s="3"/>
      <c r="HT73" s="3"/>
      <c r="HU73" s="3"/>
      <c r="HV73" s="3"/>
      <c r="HW73" s="3"/>
      <c r="HX73" s="3"/>
      <c r="HY73" s="3"/>
      <c r="HZ73" s="3"/>
      <c r="IA73" s="3"/>
      <c r="IB73" s="3"/>
      <c r="IC73" s="3"/>
      <c r="ID73" s="3"/>
      <c r="IE73" s="3"/>
      <c r="IF73" s="3"/>
      <c r="IG73" s="3"/>
      <c r="IH73" s="3"/>
      <c r="II73" s="3"/>
      <c r="IJ73" s="3"/>
      <c r="IK73" s="3"/>
      <c r="IL73" s="3"/>
      <c r="IM73" s="3"/>
      <c r="IN73" s="3"/>
      <c r="IO73" s="3"/>
      <c r="IP73" s="3"/>
      <c r="IQ73" s="3"/>
      <c r="IR73" s="3"/>
      <c r="IS73" s="3"/>
      <c r="IT73" s="3"/>
      <c r="IU73" s="3"/>
    </row>
    <row r="74" spans="1:255" s="5" customFormat="1" ht="12" customHeight="1" x14ac:dyDescent="0.25">
      <c r="A74" s="34"/>
      <c r="B74" s="99" t="s">
        <v>88</v>
      </c>
      <c r="C74" s="24"/>
      <c r="D74" s="24"/>
      <c r="E74" s="24"/>
      <c r="F74" s="24"/>
      <c r="G74" s="100">
        <f>G73+G72</f>
        <v>7613597.25</v>
      </c>
      <c r="H74" s="3"/>
      <c r="I74" s="3"/>
      <c r="J74" s="3"/>
      <c r="K74" s="3"/>
      <c r="L74" s="3"/>
      <c r="M74" s="3"/>
      <c r="N74" s="3"/>
      <c r="O74" s="3"/>
      <c r="P74" s="4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3"/>
      <c r="BD74" s="3"/>
      <c r="BE74" s="3"/>
      <c r="BF74" s="3"/>
      <c r="BG74" s="3"/>
      <c r="BH74" s="3"/>
      <c r="BI74" s="3"/>
      <c r="BJ74" s="3"/>
      <c r="BK74" s="3"/>
      <c r="BL74" s="3"/>
      <c r="BM74" s="3"/>
      <c r="BN74" s="3"/>
      <c r="BO74" s="3"/>
      <c r="BP74" s="3"/>
      <c r="BQ74" s="3"/>
      <c r="BR74" s="3"/>
      <c r="BS74" s="3"/>
      <c r="BT74" s="3"/>
      <c r="BU74" s="3"/>
      <c r="BV74" s="3"/>
      <c r="BW74" s="3"/>
      <c r="BX74" s="3"/>
      <c r="BY74" s="3"/>
      <c r="BZ74" s="3"/>
      <c r="CA74" s="3"/>
      <c r="CB74" s="3"/>
      <c r="CC74" s="3"/>
      <c r="CD74" s="3"/>
      <c r="CE74" s="3"/>
      <c r="CF74" s="3"/>
      <c r="CG74" s="3"/>
      <c r="CH74" s="3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3"/>
      <c r="DH74" s="3"/>
      <c r="DI74" s="3"/>
      <c r="DJ74" s="3"/>
      <c r="DK74" s="3"/>
      <c r="DL74" s="3"/>
      <c r="DM74" s="3"/>
      <c r="DN74" s="3"/>
      <c r="DO74" s="3"/>
      <c r="DP74" s="3"/>
      <c r="DQ74" s="3"/>
      <c r="DR74" s="3"/>
      <c r="DS74" s="3"/>
      <c r="DT74" s="3"/>
      <c r="DU74" s="3"/>
      <c r="DV74" s="3"/>
      <c r="DW74" s="3"/>
      <c r="DX74" s="3"/>
      <c r="DY74" s="3"/>
      <c r="DZ74" s="3"/>
      <c r="EA74" s="3"/>
      <c r="EB74" s="3"/>
      <c r="EC74" s="3"/>
      <c r="ED74" s="3"/>
      <c r="EE74" s="3"/>
      <c r="EF74" s="3"/>
      <c r="EG74" s="3"/>
      <c r="EH74" s="3"/>
      <c r="EI74" s="3"/>
      <c r="EJ74" s="3"/>
      <c r="EK74" s="3"/>
      <c r="EL74" s="3"/>
      <c r="EM74" s="3"/>
      <c r="EN74" s="3"/>
      <c r="EO74" s="3"/>
      <c r="EP74" s="3"/>
      <c r="EQ74" s="3"/>
      <c r="ER74" s="3"/>
      <c r="ES74" s="3"/>
      <c r="ET74" s="3"/>
      <c r="EU74" s="3"/>
      <c r="EV74" s="3"/>
      <c r="EW74" s="3"/>
      <c r="EX74" s="3"/>
      <c r="EY74" s="3"/>
      <c r="EZ74" s="3"/>
      <c r="FA74" s="3"/>
      <c r="FB74" s="3"/>
      <c r="FC74" s="3"/>
      <c r="FD74" s="3"/>
      <c r="FE74" s="3"/>
      <c r="FF74" s="3"/>
      <c r="FG74" s="3"/>
      <c r="FH74" s="3"/>
      <c r="FI74" s="3"/>
      <c r="FJ74" s="3"/>
      <c r="FK74" s="3"/>
      <c r="FL74" s="3"/>
      <c r="FM74" s="3"/>
      <c r="FN74" s="3"/>
      <c r="FO74" s="3"/>
      <c r="FP74" s="3"/>
      <c r="FQ74" s="3"/>
      <c r="FR74" s="3"/>
      <c r="FS74" s="3"/>
      <c r="FT74" s="3"/>
      <c r="FU74" s="3"/>
      <c r="FV74" s="3"/>
      <c r="FW74" s="3"/>
      <c r="FX74" s="3"/>
      <c r="FY74" s="3"/>
      <c r="FZ74" s="3"/>
      <c r="GA74" s="3"/>
      <c r="GB74" s="3"/>
      <c r="GC74" s="3"/>
      <c r="GD74" s="3"/>
      <c r="GE74" s="3"/>
      <c r="GF74" s="3"/>
      <c r="GG74" s="3"/>
      <c r="GH74" s="3"/>
      <c r="GI74" s="3"/>
      <c r="GJ74" s="3"/>
      <c r="GK74" s="3"/>
      <c r="GL74" s="3"/>
      <c r="GM74" s="3"/>
      <c r="GN74" s="3"/>
      <c r="GO74" s="3"/>
      <c r="GP74" s="3"/>
      <c r="GQ74" s="3"/>
      <c r="GR74" s="3"/>
      <c r="GS74" s="3"/>
      <c r="GT74" s="3"/>
      <c r="GU74" s="3"/>
      <c r="GV74" s="3"/>
      <c r="GW74" s="3"/>
      <c r="GX74" s="3"/>
      <c r="GY74" s="3"/>
      <c r="GZ74" s="3"/>
      <c r="HA74" s="3"/>
      <c r="HB74" s="3"/>
      <c r="HC74" s="3"/>
      <c r="HD74" s="3"/>
      <c r="HE74" s="3"/>
      <c r="HF74" s="3"/>
      <c r="HG74" s="3"/>
      <c r="HH74" s="3"/>
      <c r="HI74" s="3"/>
      <c r="HJ74" s="3"/>
      <c r="HK74" s="3"/>
      <c r="HL74" s="3"/>
      <c r="HM74" s="3"/>
      <c r="HN74" s="3"/>
      <c r="HO74" s="3"/>
      <c r="HP74" s="3"/>
      <c r="HQ74" s="3"/>
      <c r="HR74" s="3"/>
      <c r="HS74" s="3"/>
      <c r="HT74" s="3"/>
      <c r="HU74" s="3"/>
      <c r="HV74" s="3"/>
      <c r="HW74" s="3"/>
      <c r="HX74" s="3"/>
      <c r="HY74" s="3"/>
      <c r="HZ74" s="3"/>
      <c r="IA74" s="3"/>
      <c r="IB74" s="3"/>
      <c r="IC74" s="3"/>
      <c r="ID74" s="3"/>
      <c r="IE74" s="3"/>
      <c r="IF74" s="3"/>
      <c r="IG74" s="3"/>
      <c r="IH74" s="3"/>
      <c r="II74" s="3"/>
      <c r="IJ74" s="3"/>
      <c r="IK74" s="3"/>
      <c r="IL74" s="3"/>
      <c r="IM74" s="3"/>
      <c r="IN74" s="3"/>
      <c r="IO74" s="3"/>
      <c r="IP74" s="3"/>
      <c r="IQ74" s="3"/>
      <c r="IR74" s="3"/>
      <c r="IS74" s="3"/>
      <c r="IT74" s="3"/>
      <c r="IU74" s="3"/>
    </row>
    <row r="75" spans="1:255" s="5" customFormat="1" ht="12" customHeight="1" x14ac:dyDescent="0.25">
      <c r="A75" s="34"/>
      <c r="B75" s="97" t="s">
        <v>89</v>
      </c>
      <c r="C75" s="25"/>
      <c r="D75" s="25"/>
      <c r="E75" s="25"/>
      <c r="F75" s="25"/>
      <c r="G75" s="98">
        <f>G12</f>
        <v>10800000</v>
      </c>
      <c r="H75" s="3"/>
      <c r="I75" s="3"/>
      <c r="J75" s="3"/>
      <c r="K75" s="3"/>
      <c r="L75" s="3"/>
      <c r="M75" s="3"/>
      <c r="N75" s="3"/>
      <c r="O75" s="3"/>
      <c r="P75" s="4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  <c r="BD75" s="3"/>
      <c r="BE75" s="3"/>
      <c r="BF75" s="3"/>
      <c r="BG75" s="3"/>
      <c r="BH75" s="3"/>
      <c r="BI75" s="3"/>
      <c r="BJ75" s="3"/>
      <c r="BK75" s="3"/>
      <c r="BL75" s="3"/>
      <c r="BM75" s="3"/>
      <c r="BN75" s="3"/>
      <c r="BO75" s="3"/>
      <c r="BP75" s="3"/>
      <c r="BQ75" s="3"/>
      <c r="BR75" s="3"/>
      <c r="BS75" s="3"/>
      <c r="BT75" s="3"/>
      <c r="BU75" s="3"/>
      <c r="BV75" s="3"/>
      <c r="BW75" s="3"/>
      <c r="BX75" s="3"/>
      <c r="BY75" s="3"/>
      <c r="BZ75" s="3"/>
      <c r="CA75" s="3"/>
      <c r="CB75" s="3"/>
      <c r="CC75" s="3"/>
      <c r="CD75" s="3"/>
      <c r="CE75" s="3"/>
      <c r="CF75" s="3"/>
      <c r="CG75" s="3"/>
      <c r="CH75" s="3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  <c r="DG75" s="3"/>
      <c r="DH75" s="3"/>
      <c r="DI75" s="3"/>
      <c r="DJ75" s="3"/>
      <c r="DK75" s="3"/>
      <c r="DL75" s="3"/>
      <c r="DM75" s="3"/>
      <c r="DN75" s="3"/>
      <c r="DO75" s="3"/>
      <c r="DP75" s="3"/>
      <c r="DQ75" s="3"/>
      <c r="DR75" s="3"/>
      <c r="DS75" s="3"/>
      <c r="DT75" s="3"/>
      <c r="DU75" s="3"/>
      <c r="DV75" s="3"/>
      <c r="DW75" s="3"/>
      <c r="DX75" s="3"/>
      <c r="DY75" s="3"/>
      <c r="DZ75" s="3"/>
      <c r="EA75" s="3"/>
      <c r="EB75" s="3"/>
      <c r="EC75" s="3"/>
      <c r="ED75" s="3"/>
      <c r="EE75" s="3"/>
      <c r="EF75" s="3"/>
      <c r="EG75" s="3"/>
      <c r="EH75" s="3"/>
      <c r="EI75" s="3"/>
      <c r="EJ75" s="3"/>
      <c r="EK75" s="3"/>
      <c r="EL75" s="3"/>
      <c r="EM75" s="3"/>
      <c r="EN75" s="3"/>
      <c r="EO75" s="3"/>
      <c r="EP75" s="3"/>
      <c r="EQ75" s="3"/>
      <c r="ER75" s="3"/>
      <c r="ES75" s="3"/>
      <c r="ET75" s="3"/>
      <c r="EU75" s="3"/>
      <c r="EV75" s="3"/>
      <c r="EW75" s="3"/>
      <c r="EX75" s="3"/>
      <c r="EY75" s="3"/>
      <c r="EZ75" s="3"/>
      <c r="FA75" s="3"/>
      <c r="FB75" s="3"/>
      <c r="FC75" s="3"/>
      <c r="FD75" s="3"/>
      <c r="FE75" s="3"/>
      <c r="FF75" s="3"/>
      <c r="FG75" s="3"/>
      <c r="FH75" s="3"/>
      <c r="FI75" s="3"/>
      <c r="FJ75" s="3"/>
      <c r="FK75" s="3"/>
      <c r="FL75" s="3"/>
      <c r="FM75" s="3"/>
      <c r="FN75" s="3"/>
      <c r="FO75" s="3"/>
      <c r="FP75" s="3"/>
      <c r="FQ75" s="3"/>
      <c r="FR75" s="3"/>
      <c r="FS75" s="3"/>
      <c r="FT75" s="3"/>
      <c r="FU75" s="3"/>
      <c r="FV75" s="3"/>
      <c r="FW75" s="3"/>
      <c r="FX75" s="3"/>
      <c r="FY75" s="3"/>
      <c r="FZ75" s="3"/>
      <c r="GA75" s="3"/>
      <c r="GB75" s="3"/>
      <c r="GC75" s="3"/>
      <c r="GD75" s="3"/>
      <c r="GE75" s="3"/>
      <c r="GF75" s="3"/>
      <c r="GG75" s="3"/>
      <c r="GH75" s="3"/>
      <c r="GI75" s="3"/>
      <c r="GJ75" s="3"/>
      <c r="GK75" s="3"/>
      <c r="GL75" s="3"/>
      <c r="GM75" s="3"/>
      <c r="GN75" s="3"/>
      <c r="GO75" s="3"/>
      <c r="GP75" s="3"/>
      <c r="GQ75" s="3"/>
      <c r="GR75" s="3"/>
      <c r="GS75" s="3"/>
      <c r="GT75" s="3"/>
      <c r="GU75" s="3"/>
      <c r="GV75" s="3"/>
      <c r="GW75" s="3"/>
      <c r="GX75" s="3"/>
      <c r="GY75" s="3"/>
      <c r="GZ75" s="3"/>
      <c r="HA75" s="3"/>
      <c r="HB75" s="3"/>
      <c r="HC75" s="3"/>
      <c r="HD75" s="3"/>
      <c r="HE75" s="3"/>
      <c r="HF75" s="3"/>
      <c r="HG75" s="3"/>
      <c r="HH75" s="3"/>
      <c r="HI75" s="3"/>
      <c r="HJ75" s="3"/>
      <c r="HK75" s="3"/>
      <c r="HL75" s="3"/>
      <c r="HM75" s="3"/>
      <c r="HN75" s="3"/>
      <c r="HO75" s="3"/>
      <c r="HP75" s="3"/>
      <c r="HQ75" s="3"/>
      <c r="HR75" s="3"/>
      <c r="HS75" s="3"/>
      <c r="HT75" s="3"/>
      <c r="HU75" s="3"/>
      <c r="HV75" s="3"/>
      <c r="HW75" s="3"/>
      <c r="HX75" s="3"/>
      <c r="HY75" s="3"/>
      <c r="HZ75" s="3"/>
      <c r="IA75" s="3"/>
      <c r="IB75" s="3"/>
      <c r="IC75" s="3"/>
      <c r="ID75" s="3"/>
      <c r="IE75" s="3"/>
      <c r="IF75" s="3"/>
      <c r="IG75" s="3"/>
      <c r="IH75" s="3"/>
      <c r="II75" s="3"/>
      <c r="IJ75" s="3"/>
      <c r="IK75" s="3"/>
      <c r="IL75" s="3"/>
      <c r="IM75" s="3"/>
      <c r="IN75" s="3"/>
      <c r="IO75" s="3"/>
      <c r="IP75" s="3"/>
      <c r="IQ75" s="3"/>
      <c r="IR75" s="3"/>
      <c r="IS75" s="3"/>
      <c r="IT75" s="3"/>
      <c r="IU75" s="3"/>
    </row>
    <row r="76" spans="1:255" s="5" customFormat="1" ht="12" customHeight="1" x14ac:dyDescent="0.25">
      <c r="A76" s="34"/>
      <c r="B76" s="101" t="s">
        <v>90</v>
      </c>
      <c r="C76" s="102"/>
      <c r="D76" s="102"/>
      <c r="E76" s="102"/>
      <c r="F76" s="102"/>
      <c r="G76" s="103">
        <f>G75-G74</f>
        <v>3186402.75</v>
      </c>
      <c r="H76" s="3"/>
      <c r="I76" s="3"/>
      <c r="J76" s="3"/>
      <c r="K76" s="3"/>
      <c r="L76" s="3"/>
      <c r="M76" s="3"/>
      <c r="N76" s="3"/>
      <c r="O76" s="3"/>
      <c r="P76" s="4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  <c r="BD76" s="3"/>
      <c r="BE76" s="3"/>
      <c r="BF76" s="3"/>
      <c r="BG76" s="3"/>
      <c r="BH76" s="3"/>
      <c r="BI76" s="3"/>
      <c r="BJ76" s="3"/>
      <c r="BK76" s="3"/>
      <c r="BL76" s="3"/>
      <c r="BM76" s="3"/>
      <c r="BN76" s="3"/>
      <c r="BO76" s="3"/>
      <c r="BP76" s="3"/>
      <c r="BQ76" s="3"/>
      <c r="BR76" s="3"/>
      <c r="BS76" s="3"/>
      <c r="BT76" s="3"/>
      <c r="BU76" s="3"/>
      <c r="BV76" s="3"/>
      <c r="BW76" s="3"/>
      <c r="BX76" s="3"/>
      <c r="BY76" s="3"/>
      <c r="BZ76" s="3"/>
      <c r="CA76" s="3"/>
      <c r="CB76" s="3"/>
      <c r="CC76" s="3"/>
      <c r="CD76" s="3"/>
      <c r="CE76" s="3"/>
      <c r="CF76" s="3"/>
      <c r="CG76" s="3"/>
      <c r="CH76" s="3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  <c r="DG76" s="3"/>
      <c r="DH76" s="3"/>
      <c r="DI76" s="3"/>
      <c r="DJ76" s="3"/>
      <c r="DK76" s="3"/>
      <c r="DL76" s="3"/>
      <c r="DM76" s="3"/>
      <c r="DN76" s="3"/>
      <c r="DO76" s="3"/>
      <c r="DP76" s="3"/>
      <c r="DQ76" s="3"/>
      <c r="DR76" s="3"/>
      <c r="DS76" s="3"/>
      <c r="DT76" s="3"/>
      <c r="DU76" s="3"/>
      <c r="DV76" s="3"/>
      <c r="DW76" s="3"/>
      <c r="DX76" s="3"/>
      <c r="DY76" s="3"/>
      <c r="DZ76" s="3"/>
      <c r="EA76" s="3"/>
      <c r="EB76" s="3"/>
      <c r="EC76" s="3"/>
      <c r="ED76" s="3"/>
      <c r="EE76" s="3"/>
      <c r="EF76" s="3"/>
      <c r="EG76" s="3"/>
      <c r="EH76" s="3"/>
      <c r="EI76" s="3"/>
      <c r="EJ76" s="3"/>
      <c r="EK76" s="3"/>
      <c r="EL76" s="3"/>
      <c r="EM76" s="3"/>
      <c r="EN76" s="3"/>
      <c r="EO76" s="3"/>
      <c r="EP76" s="3"/>
      <c r="EQ76" s="3"/>
      <c r="ER76" s="3"/>
      <c r="ES76" s="3"/>
      <c r="ET76" s="3"/>
      <c r="EU76" s="3"/>
      <c r="EV76" s="3"/>
      <c r="EW76" s="3"/>
      <c r="EX76" s="3"/>
      <c r="EY76" s="3"/>
      <c r="EZ76" s="3"/>
      <c r="FA76" s="3"/>
      <c r="FB76" s="3"/>
      <c r="FC76" s="3"/>
      <c r="FD76" s="3"/>
      <c r="FE76" s="3"/>
      <c r="FF76" s="3"/>
      <c r="FG76" s="3"/>
      <c r="FH76" s="3"/>
      <c r="FI76" s="3"/>
      <c r="FJ76" s="3"/>
      <c r="FK76" s="3"/>
      <c r="FL76" s="3"/>
      <c r="FM76" s="3"/>
      <c r="FN76" s="3"/>
      <c r="FO76" s="3"/>
      <c r="FP76" s="3"/>
      <c r="FQ76" s="3"/>
      <c r="FR76" s="3"/>
      <c r="FS76" s="3"/>
      <c r="FT76" s="3"/>
      <c r="FU76" s="3"/>
      <c r="FV76" s="3"/>
      <c r="FW76" s="3"/>
      <c r="FX76" s="3"/>
      <c r="FY76" s="3"/>
      <c r="FZ76" s="3"/>
      <c r="GA76" s="3"/>
      <c r="GB76" s="3"/>
      <c r="GC76" s="3"/>
      <c r="GD76" s="3"/>
      <c r="GE76" s="3"/>
      <c r="GF76" s="3"/>
      <c r="GG76" s="3"/>
      <c r="GH76" s="3"/>
      <c r="GI76" s="3"/>
      <c r="GJ76" s="3"/>
      <c r="GK76" s="3"/>
      <c r="GL76" s="3"/>
      <c r="GM76" s="3"/>
      <c r="GN76" s="3"/>
      <c r="GO76" s="3"/>
      <c r="GP76" s="3"/>
      <c r="GQ76" s="3"/>
      <c r="GR76" s="3"/>
      <c r="GS76" s="3"/>
      <c r="GT76" s="3"/>
      <c r="GU76" s="3"/>
      <c r="GV76" s="3"/>
      <c r="GW76" s="3"/>
      <c r="GX76" s="3"/>
      <c r="GY76" s="3"/>
      <c r="GZ76" s="3"/>
      <c r="HA76" s="3"/>
      <c r="HB76" s="3"/>
      <c r="HC76" s="3"/>
      <c r="HD76" s="3"/>
      <c r="HE76" s="3"/>
      <c r="HF76" s="3"/>
      <c r="HG76" s="3"/>
      <c r="HH76" s="3"/>
      <c r="HI76" s="3"/>
      <c r="HJ76" s="3"/>
      <c r="HK76" s="3"/>
      <c r="HL76" s="3"/>
      <c r="HM76" s="3"/>
      <c r="HN76" s="3"/>
      <c r="HO76" s="3"/>
      <c r="HP76" s="3"/>
      <c r="HQ76" s="3"/>
      <c r="HR76" s="3"/>
      <c r="HS76" s="3"/>
      <c r="HT76" s="3"/>
      <c r="HU76" s="3"/>
      <c r="HV76" s="3"/>
      <c r="HW76" s="3"/>
      <c r="HX76" s="3"/>
      <c r="HY76" s="3"/>
      <c r="HZ76" s="3"/>
      <c r="IA76" s="3"/>
      <c r="IB76" s="3"/>
      <c r="IC76" s="3"/>
      <c r="ID76" s="3"/>
      <c r="IE76" s="3"/>
      <c r="IF76" s="3"/>
      <c r="IG76" s="3"/>
      <c r="IH76" s="3"/>
      <c r="II76" s="3"/>
      <c r="IJ76" s="3"/>
      <c r="IK76" s="3"/>
      <c r="IL76" s="3"/>
      <c r="IM76" s="3"/>
      <c r="IN76" s="3"/>
      <c r="IO76" s="3"/>
      <c r="IP76" s="3"/>
      <c r="IQ76" s="3"/>
      <c r="IR76" s="3"/>
      <c r="IS76" s="3"/>
      <c r="IT76" s="3"/>
      <c r="IU76" s="3"/>
    </row>
    <row r="77" spans="1:255" ht="12" customHeight="1" x14ac:dyDescent="0.25">
      <c r="A77" s="17"/>
      <c r="B77" s="27" t="s">
        <v>91</v>
      </c>
      <c r="C77" s="26"/>
      <c r="D77" s="26"/>
      <c r="E77" s="26"/>
      <c r="F77" s="26"/>
      <c r="G77" s="39"/>
    </row>
    <row r="78" spans="1:255" ht="12.75" customHeight="1" thickBot="1" x14ac:dyDescent="0.3">
      <c r="A78" s="17"/>
      <c r="B78" s="29"/>
      <c r="C78" s="26"/>
      <c r="D78" s="26"/>
      <c r="E78" s="26"/>
      <c r="F78" s="26"/>
      <c r="G78" s="39"/>
    </row>
    <row r="79" spans="1:255" ht="12" customHeight="1" x14ac:dyDescent="0.25">
      <c r="A79" s="17"/>
      <c r="B79" s="46" t="s">
        <v>92</v>
      </c>
      <c r="C79" s="47"/>
      <c r="D79" s="47"/>
      <c r="E79" s="47"/>
      <c r="F79" s="48"/>
      <c r="G79" s="39"/>
    </row>
    <row r="80" spans="1:255" ht="12" customHeight="1" x14ac:dyDescent="0.25">
      <c r="A80" s="17"/>
      <c r="B80" s="49" t="s">
        <v>93</v>
      </c>
      <c r="C80" s="28"/>
      <c r="D80" s="28"/>
      <c r="E80" s="28"/>
      <c r="F80" s="50"/>
      <c r="G80" s="39"/>
    </row>
    <row r="81" spans="1:7" ht="12" customHeight="1" x14ac:dyDescent="0.25">
      <c r="A81" s="17"/>
      <c r="B81" s="49" t="s">
        <v>94</v>
      </c>
      <c r="C81" s="28"/>
      <c r="D81" s="28"/>
      <c r="E81" s="28"/>
      <c r="F81" s="50"/>
      <c r="G81" s="39"/>
    </row>
    <row r="82" spans="1:7" ht="12" customHeight="1" x14ac:dyDescent="0.25">
      <c r="A82" s="17"/>
      <c r="B82" s="49" t="s">
        <v>95</v>
      </c>
      <c r="C82" s="28"/>
      <c r="D82" s="28"/>
      <c r="E82" s="28"/>
      <c r="F82" s="50"/>
      <c r="G82" s="39"/>
    </row>
    <row r="83" spans="1:7" ht="12" customHeight="1" x14ac:dyDescent="0.25">
      <c r="A83" s="17"/>
      <c r="B83" s="49" t="s">
        <v>96</v>
      </c>
      <c r="C83" s="28"/>
      <c r="D83" s="28"/>
      <c r="E83" s="28"/>
      <c r="F83" s="50"/>
      <c r="G83" s="39"/>
    </row>
    <row r="84" spans="1:7" ht="12" customHeight="1" x14ac:dyDescent="0.25">
      <c r="A84" s="17"/>
      <c r="B84" s="49" t="s">
        <v>97</v>
      </c>
      <c r="C84" s="28"/>
      <c r="D84" s="28"/>
      <c r="E84" s="28"/>
      <c r="F84" s="50"/>
      <c r="G84" s="39"/>
    </row>
    <row r="85" spans="1:7" ht="12.75" customHeight="1" thickBot="1" x14ac:dyDescent="0.3">
      <c r="A85" s="17"/>
      <c r="B85" s="51" t="s">
        <v>98</v>
      </c>
      <c r="C85" s="52"/>
      <c r="D85" s="52"/>
      <c r="E85" s="52"/>
      <c r="F85" s="53"/>
      <c r="G85" s="39"/>
    </row>
    <row r="86" spans="1:7" ht="12.75" customHeight="1" x14ac:dyDescent="0.25">
      <c r="A86" s="17"/>
      <c r="B86" s="29"/>
      <c r="C86" s="28"/>
      <c r="D86" s="28"/>
      <c r="E86" s="28"/>
      <c r="F86" s="28"/>
      <c r="G86" s="39"/>
    </row>
    <row r="87" spans="1:7" ht="15" customHeight="1" x14ac:dyDescent="0.25">
      <c r="A87" s="17"/>
      <c r="B87" s="104" t="s">
        <v>99</v>
      </c>
      <c r="C87" s="105"/>
      <c r="D87" s="54"/>
      <c r="E87" s="30"/>
      <c r="F87" s="30"/>
      <c r="G87" s="39"/>
    </row>
    <row r="88" spans="1:7" ht="12" customHeight="1" x14ac:dyDescent="0.25">
      <c r="A88" s="17"/>
      <c r="B88" s="55" t="s">
        <v>79</v>
      </c>
      <c r="C88" s="56" t="s">
        <v>100</v>
      </c>
      <c r="D88" s="57" t="s">
        <v>101</v>
      </c>
      <c r="E88" s="30"/>
      <c r="F88" s="30"/>
      <c r="G88" s="39"/>
    </row>
    <row r="89" spans="1:7" ht="12" customHeight="1" x14ac:dyDescent="0.25">
      <c r="A89" s="17"/>
      <c r="B89" s="58" t="s">
        <v>102</v>
      </c>
      <c r="C89" s="59">
        <f>G30</f>
        <v>2765000</v>
      </c>
      <c r="D89" s="60">
        <f>(C89/C95)</f>
        <v>0.36316604480227793</v>
      </c>
      <c r="E89" s="30"/>
      <c r="F89" s="30"/>
      <c r="G89" s="39"/>
    </row>
    <row r="90" spans="1:7" ht="12" customHeight="1" x14ac:dyDescent="0.25">
      <c r="A90" s="17"/>
      <c r="B90" s="58" t="s">
        <v>103</v>
      </c>
      <c r="C90" s="61">
        <f>G35</f>
        <v>0</v>
      </c>
      <c r="D90" s="60">
        <v>0</v>
      </c>
      <c r="E90" s="30"/>
      <c r="F90" s="30"/>
      <c r="G90" s="39"/>
    </row>
    <row r="91" spans="1:7" ht="12" customHeight="1" x14ac:dyDescent="0.25">
      <c r="A91" s="17"/>
      <c r="B91" s="58" t="s">
        <v>104</v>
      </c>
      <c r="C91" s="62">
        <f>G45</f>
        <v>385000</v>
      </c>
      <c r="D91" s="60">
        <f>(C91/C95)</f>
        <v>5.0567423959810849E-2</v>
      </c>
      <c r="E91" s="30"/>
      <c r="F91" s="30"/>
      <c r="G91" s="39"/>
    </row>
    <row r="92" spans="1:7" ht="12" customHeight="1" x14ac:dyDescent="0.25">
      <c r="A92" s="17"/>
      <c r="B92" s="58" t="s">
        <v>58</v>
      </c>
      <c r="C92" s="62">
        <f>G64</f>
        <v>2987530</v>
      </c>
      <c r="D92" s="60">
        <f>(C92/C95)</f>
        <v>0.39239401585104861</v>
      </c>
      <c r="E92" s="30"/>
      <c r="F92" s="30"/>
      <c r="G92" s="39"/>
    </row>
    <row r="93" spans="1:7" ht="12" customHeight="1" x14ac:dyDescent="0.25">
      <c r="A93" s="17"/>
      <c r="B93" s="58" t="s">
        <v>105</v>
      </c>
      <c r="C93" s="63">
        <f>G70</f>
        <v>1113515</v>
      </c>
      <c r="D93" s="60">
        <f>(C93/C95)</f>
        <v>0.146253467767815</v>
      </c>
      <c r="E93" s="31"/>
      <c r="F93" s="31"/>
      <c r="G93" s="39"/>
    </row>
    <row r="94" spans="1:7" ht="12" customHeight="1" x14ac:dyDescent="0.25">
      <c r="A94" s="17"/>
      <c r="B94" s="58" t="s">
        <v>106</v>
      </c>
      <c r="C94" s="63">
        <f>G73</f>
        <v>362552.25</v>
      </c>
      <c r="D94" s="60">
        <f>(C94/C95)</f>
        <v>4.7619047619047616E-2</v>
      </c>
      <c r="E94" s="31"/>
      <c r="F94" s="31"/>
      <c r="G94" s="39"/>
    </row>
    <row r="95" spans="1:7" ht="12.75" customHeight="1" x14ac:dyDescent="0.25">
      <c r="A95" s="17"/>
      <c r="B95" s="55" t="s">
        <v>107</v>
      </c>
      <c r="C95" s="64">
        <f>SUM(C89:C94)</f>
        <v>7613597.25</v>
      </c>
      <c r="D95" s="65">
        <f>SUM(D89:D94)</f>
        <v>1</v>
      </c>
      <c r="E95" s="31"/>
      <c r="F95" s="31"/>
      <c r="G95" s="39"/>
    </row>
    <row r="96" spans="1:7" ht="12" customHeight="1" x14ac:dyDescent="0.25">
      <c r="A96" s="17"/>
      <c r="B96" s="29"/>
      <c r="C96" s="26"/>
      <c r="D96" s="26"/>
      <c r="E96" s="26"/>
      <c r="F96" s="26"/>
      <c r="G96" s="39"/>
    </row>
    <row r="97" spans="1:7" ht="12.75" customHeight="1" x14ac:dyDescent="0.25">
      <c r="A97" s="17"/>
      <c r="B97" s="26"/>
      <c r="C97" s="26"/>
      <c r="D97" s="26"/>
      <c r="E97" s="26"/>
      <c r="F97" s="26"/>
      <c r="G97" s="39"/>
    </row>
    <row r="98" spans="1:7" ht="12" customHeight="1" x14ac:dyDescent="0.25">
      <c r="A98" s="17"/>
      <c r="B98" s="32"/>
      <c r="C98" s="45" t="s">
        <v>108</v>
      </c>
      <c r="D98" s="32"/>
      <c r="E98" s="32"/>
      <c r="F98" s="31"/>
      <c r="G98" s="39"/>
    </row>
    <row r="99" spans="1:7" ht="12" customHeight="1" x14ac:dyDescent="0.25">
      <c r="A99" s="17"/>
      <c r="B99" s="55" t="s">
        <v>109</v>
      </c>
      <c r="C99" s="66">
        <v>1700</v>
      </c>
      <c r="D99" s="66">
        <v>1800</v>
      </c>
      <c r="E99" s="66">
        <v>1900</v>
      </c>
      <c r="F99" s="33"/>
      <c r="G99" s="40"/>
    </row>
    <row r="100" spans="1:7" ht="12.75" customHeight="1" x14ac:dyDescent="0.25">
      <c r="A100" s="17"/>
      <c r="B100" s="55" t="s">
        <v>110</v>
      </c>
      <c r="C100" s="66">
        <f>G74/C99</f>
        <v>4478.586617647059</v>
      </c>
      <c r="D100" s="66">
        <f>(G74/D99)</f>
        <v>4229.7762499999999</v>
      </c>
      <c r="E100" s="66">
        <f>(G74/E99)</f>
        <v>4007.1564473684211</v>
      </c>
      <c r="F100" s="33"/>
      <c r="G100" s="40"/>
    </row>
    <row r="101" spans="1:7" ht="15.6" customHeight="1" x14ac:dyDescent="0.25">
      <c r="A101" s="17"/>
      <c r="B101" s="27" t="s">
        <v>111</v>
      </c>
      <c r="C101" s="28"/>
      <c r="D101" s="28"/>
      <c r="E101" s="28"/>
      <c r="F101" s="28"/>
      <c r="G101" s="17"/>
    </row>
  </sheetData>
  <mergeCells count="8">
    <mergeCell ref="B87:C87"/>
    <mergeCell ref="E13:F13"/>
    <mergeCell ref="E11:F11"/>
    <mergeCell ref="E10:F10"/>
    <mergeCell ref="E9:F9"/>
    <mergeCell ref="E14:F14"/>
    <mergeCell ref="E15:F15"/>
    <mergeCell ref="B17:G17"/>
  </mergeCells>
  <printOptions horizontalCentered="1"/>
  <pageMargins left="0.74803149606299213" right="0.74803149606299213" top="0.78740157480314965" bottom="1.7716535433070868" header="0" footer="0"/>
  <pageSetup paperSize="5" scale="10" fitToHeight="2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Pimentón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Velasquez Godoy Jose Victor</cp:lastModifiedBy>
  <cp:revision/>
  <cp:lastPrinted>2023-02-13T15:18:18Z</cp:lastPrinted>
  <dcterms:created xsi:type="dcterms:W3CDTF">2020-11-27T12:49:26Z</dcterms:created>
  <dcterms:modified xsi:type="dcterms:W3CDTF">2023-03-17T18:57:41Z</dcterms:modified>
  <cp:category/>
  <cp:contentStatus/>
</cp:coreProperties>
</file>