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Pepino Ensalad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2" i="1"/>
  <c r="G68" i="1"/>
  <c r="G67" i="1"/>
  <c r="G62" i="1"/>
  <c r="G61" i="1"/>
  <c r="G60" i="1"/>
  <c r="G59" i="1"/>
  <c r="G58" i="1"/>
  <c r="G57" i="1"/>
  <c r="G56" i="1"/>
  <c r="G55" i="1"/>
  <c r="G54" i="1"/>
  <c r="G51" i="1"/>
  <c r="G50" i="1"/>
  <c r="G49" i="1"/>
  <c r="G48" i="1"/>
  <c r="G29" i="1"/>
  <c r="G28" i="1"/>
  <c r="G27" i="1"/>
  <c r="G26" i="1"/>
  <c r="G25" i="1"/>
  <c r="G24" i="1"/>
  <c r="G23" i="1"/>
  <c r="G22" i="1"/>
  <c r="G21" i="1"/>
  <c r="G12" i="1"/>
  <c r="G69" i="1" l="1"/>
  <c r="G40" i="1" l="1"/>
  <c r="G41" i="1"/>
  <c r="G42" i="1"/>
  <c r="G39" i="1"/>
  <c r="G30" i="1" l="1"/>
  <c r="G43" i="1" l="1"/>
  <c r="C92" i="1" l="1"/>
  <c r="C90" i="1"/>
  <c r="G74" i="1"/>
  <c r="C88" i="1" l="1"/>
  <c r="G63" i="1"/>
  <c r="C91" i="1" s="1"/>
  <c r="G71" i="1" l="1"/>
  <c r="G72" i="1" s="1"/>
  <c r="G73" i="1" l="1"/>
  <c r="D99" i="1" s="1"/>
  <c r="C93" i="1"/>
  <c r="E99" i="1" l="1"/>
  <c r="C99" i="1"/>
  <c r="G75" i="1"/>
  <c r="C94" i="1"/>
  <c r="D91" i="1" l="1"/>
  <c r="D90" i="1"/>
  <c r="D92" i="1"/>
  <c r="D88" i="1"/>
  <c r="D93" i="1"/>
  <c r="D94" i="1" l="1"/>
</calcChain>
</file>

<file path=xl/sharedStrings.xml><?xml version="1.0" encoding="utf-8"?>
<sst xmlns="http://schemas.openxmlformats.org/spreadsheetml/2006/main" count="180" uniqueCount="119">
  <si>
    <t>RUBRO O CULTIVO</t>
  </si>
  <si>
    <t>PIMIENTO MORRON</t>
  </si>
  <si>
    <t>RENDIMIENTO (Kg/Há.)</t>
  </si>
  <si>
    <t>VARIEDAD</t>
  </si>
  <si>
    <t>GOLIAT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</si>
  <si>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</si>
  <si>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</si>
  <si>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</si>
  <si>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</si>
  <si>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</si>
  <si>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</si>
  <si>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</si>
  <si>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</si>
  <si>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</si>
  <si>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</si>
  <si>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</si>
  <si>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</si>
  <si>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</si>
  <si>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C Vitor- P concordia</t>
  </si>
  <si>
    <t>FECHA DE COSECHA</t>
  </si>
  <si>
    <t>septiembre/octubre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</si>
  <si>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</si>
  <si>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</si>
  <si>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</si>
  <si>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</si>
  <si>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</si>
  <si>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</si>
  <si>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</si>
  <si>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</si>
  <si>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</si>
  <si>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</si>
  <si>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</si>
  <si>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almácigo</t>
  </si>
  <si>
    <t>JH</t>
  </si>
  <si>
    <t>febrero-marzo</t>
  </si>
  <si>
    <t>Preparación suelo</t>
  </si>
  <si>
    <t>Trasplante</t>
  </si>
  <si>
    <t>marzo-abril</t>
  </si>
  <si>
    <t>Replante</t>
  </si>
  <si>
    <t>abril-mayo</t>
  </si>
  <si>
    <t>Riego y fertirrigación</t>
  </si>
  <si>
    <t>marzo-octubre</t>
  </si>
  <si>
    <t>Aplicación de guano</t>
  </si>
  <si>
    <t>marzo</t>
  </si>
  <si>
    <t>Aplicación agroquímicos</t>
  </si>
  <si>
    <t>marzo-septiembre</t>
  </si>
  <si>
    <t>Limpieza y selección</t>
  </si>
  <si>
    <t>septiembre-octubre</t>
  </si>
  <si>
    <t>Cosecha y embalado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</si>
  <si>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</si>
  <si>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</si>
  <si>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</si>
  <si>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</si>
  <si>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</si>
  <si>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</si>
  <si>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</si>
  <si>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</si>
  <si>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</si>
  <si>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</si>
  <si>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</si>
  <si>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</si>
  <si>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</si>
  <si>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</si>
  <si>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</si>
  <si>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 ( env. 2500 u)</t>
  </si>
  <si>
    <t xml:space="preserve">u </t>
  </si>
  <si>
    <t>febrero- marzo</t>
  </si>
  <si>
    <t>FERTILIZANTES</t>
  </si>
  <si>
    <t>Nitrato de Potasio</t>
  </si>
  <si>
    <t>Kg</t>
  </si>
  <si>
    <t>junio-octbre</t>
  </si>
  <si>
    <t>Urea</t>
  </si>
  <si>
    <t>abril-octubre</t>
  </si>
  <si>
    <t>Superfosfato Triple</t>
  </si>
  <si>
    <t>Fosfato monoamónico</t>
  </si>
  <si>
    <t>Materia orgánica (guano)</t>
  </si>
  <si>
    <t>INSECTICIDAS</t>
  </si>
  <si>
    <t>Furadan 10 G (F)</t>
  </si>
  <si>
    <t>Fitolin (F)</t>
  </si>
  <si>
    <t>Lt.</t>
  </si>
  <si>
    <t>Clorpirifos 48% EC</t>
  </si>
  <si>
    <t>Dimetoato 40%ec (I)</t>
  </si>
  <si>
    <t>Selecron 720EC (I)</t>
  </si>
  <si>
    <t>Evisec 50 SP (I)</t>
  </si>
  <si>
    <t>Previcur Energy 840 SL (F)</t>
  </si>
  <si>
    <t>Subtotal Insumos</t>
  </si>
  <si>
    <t>OTROS</t>
  </si>
  <si>
    <t>Item</t>
  </si>
  <si>
    <t>Cajas plataneras</t>
  </si>
  <si>
    <t>u</t>
  </si>
  <si>
    <t xml:space="preserve">septiembre- octubre </t>
  </si>
  <si>
    <t>Cinta de riego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</si>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</sst>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0" fontId="5" fillId="0" borderId="56" xfId="0" applyFont="1" applyFill="1" applyBorder="1"/>
    <xf numFmtId="49" fontId="5" fillId="10" borderId="56" xfId="0" applyNumberFormat="1" applyFont="1" applyFill="1" applyBorder="1" applyAlignment="1">
      <alignment horizontal="left" vertical="top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59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9" xfId="0" applyNumberFormat="1" applyFont="1" applyFill="1" applyBorder="1" applyAlignment="1">
      <alignment horizontal="right" vertical="justify"/>
    </xf>
    <xf numFmtId="0" fontId="3" fillId="3" borderId="59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1" fillId="2" borderId="58" xfId="0" applyNumberFormat="1" applyFont="1" applyFill="1" applyBorder="1" applyAlignment="1">
      <alignment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6" xfId="0" applyNumberFormat="1" applyFont="1" applyFill="1" applyBorder="1" applyAlignment="1">
      <alignment horizontal="right" vertical="center" wrapText="1"/>
    </xf>
    <xf numFmtId="49" fontId="6" fillId="2" borderId="60" xfId="0" applyNumberFormat="1" applyFont="1" applyFill="1" applyBorder="1" applyAlignment="1">
      <alignment horizontal="left" vertical="center" wrapText="1"/>
    </xf>
    <xf numFmtId="49" fontId="1" fillId="2" borderId="60" xfId="0" applyNumberFormat="1" applyFont="1" applyFill="1" applyBorder="1"/>
    <xf numFmtId="49" fontId="6" fillId="2" borderId="60" xfId="0" applyNumberFormat="1" applyFont="1" applyFill="1" applyBorder="1"/>
    <xf numFmtId="0" fontId="6" fillId="2" borderId="56" xfId="0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3" fontId="1" fillId="2" borderId="58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 applyAlignment="1">
      <alignment horizontal="right" vertical="center" wrapText="1"/>
    </xf>
    <xf numFmtId="49" fontId="1" fillId="2" borderId="58" xfId="0" applyNumberFormat="1" applyFont="1" applyFill="1" applyBorder="1" applyAlignment="1">
      <alignment horizontal="right" vertical="center"/>
    </xf>
    <xf numFmtId="1" fontId="1" fillId="2" borderId="58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5" fillId="0" borderId="56" xfId="0" applyFont="1" applyFill="1" applyBorder="1" applyAlignment="1">
      <alignment horizontal="right" vertical="center" wrapText="1"/>
    </xf>
    <xf numFmtId="0" fontId="1" fillId="2" borderId="56" xfId="0" applyFont="1" applyFill="1" applyBorder="1" applyAlignment="1">
      <alignment horizontal="right" vertical="center"/>
    </xf>
    <xf numFmtId="0" fontId="1" fillId="10" borderId="56" xfId="0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0" fontId="7" fillId="0" borderId="61" xfId="0" applyFont="1" applyFill="1" applyBorder="1"/>
    <xf numFmtId="0" fontId="5" fillId="0" borderId="61" xfId="0" applyFont="1" applyFill="1" applyBorder="1" applyAlignment="1">
      <alignment wrapText="1"/>
    </xf>
    <xf numFmtId="49" fontId="1" fillId="2" borderId="56" xfId="0" applyNumberFormat="1" applyFont="1" applyFill="1" applyBorder="1" applyAlignment="1">
      <alignment horizontal="right" vertical="center"/>
    </xf>
    <xf numFmtId="0" fontId="1" fillId="2" borderId="56" xfId="0" applyNumberFormat="1" applyFont="1" applyFill="1" applyBorder="1" applyAlignment="1">
      <alignment horizontal="right" vertical="center"/>
    </xf>
    <xf numFmtId="0" fontId="11" fillId="0" borderId="61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workbookViewId="0">
      <selection activeCell="F78" sqref="F7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16" customFormat="1" ht="12" customHeight="1" x14ac:dyDescent="0.2">
      <c r="A9" s="14"/>
      <c r="B9" s="5" t="s">
        <v>0</v>
      </c>
      <c r="C9" s="100" t="s">
        <v>1</v>
      </c>
      <c r="D9" s="6"/>
      <c r="E9" s="147" t="s">
        <v>2</v>
      </c>
      <c r="F9" s="148"/>
      <c r="G9" s="105">
        <v>45000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</row>
    <row r="10" spans="1:255" s="16" customFormat="1" ht="26.25" customHeight="1" x14ac:dyDescent="0.2">
      <c r="A10" s="14"/>
      <c r="B10" s="7" t="s">
        <v>3</v>
      </c>
      <c r="C10" s="101" t="s">
        <v>4</v>
      </c>
      <c r="D10" s="6"/>
      <c r="E10" s="149" t="s">
        <v>5</v>
      </c>
      <c r="F10" s="150"/>
      <c r="G10" s="100" t="s">
        <v>6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</row>
    <row r="11" spans="1:255" s="16" customFormat="1" ht="18" customHeight="1" x14ac:dyDescent="0.2">
      <c r="A11" s="14"/>
      <c r="B11" s="7" t="s">
        <v>7</v>
      </c>
      <c r="C11" s="100" t="s">
        <v>8</v>
      </c>
      <c r="D11" s="6"/>
      <c r="E11" s="149" t="s">
        <v>9</v>
      </c>
      <c r="F11" s="150"/>
      <c r="G11" s="129">
        <v>700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</row>
    <row r="12" spans="1:255" s="16" customFormat="1" ht="11.25" customHeight="1" x14ac:dyDescent="0.2">
      <c r="A12" s="14"/>
      <c r="B12" s="7" t="s">
        <v>10</v>
      </c>
      <c r="C12" s="101" t="s">
        <v>11</v>
      </c>
      <c r="D12" s="6"/>
      <c r="E12" s="103" t="s">
        <v>12</v>
      </c>
      <c r="F12" s="137"/>
      <c r="G12" s="104">
        <f>(G9*G11)</f>
        <v>31500000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</row>
    <row r="13" spans="1:255" s="16" customFormat="1" ht="11.25" customHeight="1" x14ac:dyDescent="0.2">
      <c r="A13" s="14"/>
      <c r="B13" s="7" t="s">
        <v>13</v>
      </c>
      <c r="C13" s="100" t="s">
        <v>14</v>
      </c>
      <c r="D13" s="6"/>
      <c r="E13" s="149" t="s">
        <v>15</v>
      </c>
      <c r="F13" s="150"/>
      <c r="G13" s="100" t="s">
        <v>16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</row>
    <row r="14" spans="1:255" s="16" customFormat="1" ht="13.5" customHeight="1" x14ac:dyDescent="0.2">
      <c r="A14" s="14"/>
      <c r="B14" s="7" t="s">
        <v>17</v>
      </c>
      <c r="C14" s="100" t="s">
        <v>18</v>
      </c>
      <c r="D14" s="6"/>
      <c r="E14" s="149" t="s">
        <v>19</v>
      </c>
      <c r="F14" s="150"/>
      <c r="G14" s="100" t="s">
        <v>20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pans="1:255" s="16" customFormat="1" ht="25.5" customHeight="1" x14ac:dyDescent="0.2">
      <c r="A15" s="14"/>
      <c r="B15" s="7" t="s">
        <v>21</v>
      </c>
      <c r="C15" s="102">
        <v>44989</v>
      </c>
      <c r="D15" s="6"/>
      <c r="E15" s="151" t="s">
        <v>22</v>
      </c>
      <c r="F15" s="152"/>
      <c r="G15" s="101" t="s">
        <v>23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</row>
    <row r="16" spans="1:255" s="16" customFormat="1" ht="12" customHeight="1" x14ac:dyDescent="0.25">
      <c r="A16" s="17"/>
      <c r="B16" s="18"/>
      <c r="C16" s="19"/>
      <c r="D16" s="20"/>
      <c r="E16" s="21"/>
      <c r="F16" s="21"/>
      <c r="G16" s="22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</row>
    <row r="17" spans="1:255" s="16" customFormat="1" ht="12" customHeight="1" x14ac:dyDescent="0.25">
      <c r="A17" s="23"/>
      <c r="B17" s="153" t="s">
        <v>24</v>
      </c>
      <c r="C17" s="154"/>
      <c r="D17" s="154"/>
      <c r="E17" s="154"/>
      <c r="F17" s="154"/>
      <c r="G17" s="15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</row>
    <row r="18" spans="1:255" s="16" customFormat="1" ht="12" customHeight="1" x14ac:dyDescent="0.25">
      <c r="A18" s="17"/>
      <c r="B18" s="24"/>
      <c r="C18" s="25"/>
      <c r="D18" s="25"/>
      <c r="E18" s="25"/>
      <c r="F18" s="25"/>
      <c r="G18" s="2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</row>
    <row r="19" spans="1:255" s="16" customFormat="1" ht="12" customHeight="1" x14ac:dyDescent="0.25">
      <c r="A19" s="14"/>
      <c r="B19" s="26" t="s">
        <v>25</v>
      </c>
      <c r="C19" s="27"/>
      <c r="D19" s="20"/>
      <c r="E19" s="20"/>
      <c r="F19" s="20"/>
      <c r="G19" s="20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15"/>
    </row>
    <row r="20" spans="1:255" s="16" customFormat="1" ht="24" customHeight="1" x14ac:dyDescent="0.25">
      <c r="A20" s="23"/>
      <c r="B20" s="28" t="s">
        <v>26</v>
      </c>
      <c r="C20" s="28" t="s">
        <v>27</v>
      </c>
      <c r="D20" s="28" t="s">
        <v>28</v>
      </c>
      <c r="E20" s="28" t="s">
        <v>29</v>
      </c>
      <c r="F20" s="28" t="s">
        <v>30</v>
      </c>
      <c r="G20" s="28" t="s">
        <v>31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</row>
    <row r="21" spans="1:255" s="16" customFormat="1" ht="12.75" customHeight="1" x14ac:dyDescent="0.2">
      <c r="A21" s="23"/>
      <c r="B21" s="8" t="s">
        <v>32</v>
      </c>
      <c r="C21" s="101" t="s">
        <v>33</v>
      </c>
      <c r="D21" s="106">
        <v>2</v>
      </c>
      <c r="E21" s="130" t="s">
        <v>34</v>
      </c>
      <c r="F21" s="104">
        <v>40000</v>
      </c>
      <c r="G21" s="104">
        <f t="shared" ref="G21:G29" si="0">(D21*F21)</f>
        <v>80000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</row>
    <row r="22" spans="1:255" s="16" customFormat="1" ht="12.75" customHeight="1" x14ac:dyDescent="0.2">
      <c r="A22" s="23"/>
      <c r="B22" s="8" t="s">
        <v>35</v>
      </c>
      <c r="C22" s="101" t="s">
        <v>33</v>
      </c>
      <c r="D22" s="106">
        <v>4</v>
      </c>
      <c r="E22" s="130" t="s">
        <v>34</v>
      </c>
      <c r="F22" s="104">
        <v>40000</v>
      </c>
      <c r="G22" s="104">
        <f t="shared" si="0"/>
        <v>160000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</row>
    <row r="23" spans="1:255" s="16" customFormat="1" ht="12.75" customHeight="1" x14ac:dyDescent="0.2">
      <c r="A23" s="23"/>
      <c r="B23" s="8" t="s">
        <v>36</v>
      </c>
      <c r="C23" s="101" t="s">
        <v>33</v>
      </c>
      <c r="D23" s="106">
        <v>8</v>
      </c>
      <c r="E23" s="130" t="s">
        <v>37</v>
      </c>
      <c r="F23" s="104">
        <v>40000</v>
      </c>
      <c r="G23" s="104">
        <f t="shared" si="0"/>
        <v>320000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</row>
    <row r="24" spans="1:255" s="16" customFormat="1" ht="12.75" customHeight="1" x14ac:dyDescent="0.2">
      <c r="A24" s="23"/>
      <c r="B24" s="8" t="s">
        <v>38</v>
      </c>
      <c r="C24" s="101" t="s">
        <v>33</v>
      </c>
      <c r="D24" s="106">
        <v>1</v>
      </c>
      <c r="E24" s="130" t="s">
        <v>39</v>
      </c>
      <c r="F24" s="104">
        <v>40000</v>
      </c>
      <c r="G24" s="104">
        <f t="shared" si="0"/>
        <v>40000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</row>
    <row r="25" spans="1:255" s="16" customFormat="1" ht="12.75" customHeight="1" x14ac:dyDescent="0.2">
      <c r="A25" s="23"/>
      <c r="B25" s="8" t="s">
        <v>40</v>
      </c>
      <c r="C25" s="101" t="s">
        <v>33</v>
      </c>
      <c r="D25" s="106">
        <v>7</v>
      </c>
      <c r="E25" s="130" t="s">
        <v>41</v>
      </c>
      <c r="F25" s="104">
        <v>40000</v>
      </c>
      <c r="G25" s="104">
        <f t="shared" si="0"/>
        <v>280000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</row>
    <row r="26" spans="1:255" s="16" customFormat="1" ht="12.75" customHeight="1" x14ac:dyDescent="0.2">
      <c r="A26" s="23"/>
      <c r="B26" s="8" t="s">
        <v>42</v>
      </c>
      <c r="C26" s="101" t="s">
        <v>33</v>
      </c>
      <c r="D26" s="106">
        <v>4</v>
      </c>
      <c r="E26" s="130" t="s">
        <v>43</v>
      </c>
      <c r="F26" s="104">
        <v>40000</v>
      </c>
      <c r="G26" s="104">
        <f t="shared" si="0"/>
        <v>160000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</row>
    <row r="27" spans="1:255" s="16" customFormat="1" ht="12.75" customHeight="1" x14ac:dyDescent="0.2">
      <c r="A27" s="23"/>
      <c r="B27" s="8" t="s">
        <v>44</v>
      </c>
      <c r="C27" s="101" t="s">
        <v>33</v>
      </c>
      <c r="D27" s="106">
        <v>8</v>
      </c>
      <c r="E27" s="130" t="s">
        <v>45</v>
      </c>
      <c r="F27" s="104">
        <v>40000</v>
      </c>
      <c r="G27" s="104">
        <f t="shared" si="0"/>
        <v>320000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</row>
    <row r="28" spans="1:255" s="16" customFormat="1" ht="12.75" customHeight="1" x14ac:dyDescent="0.2">
      <c r="A28" s="23"/>
      <c r="B28" s="8" t="s">
        <v>46</v>
      </c>
      <c r="C28" s="101" t="s">
        <v>33</v>
      </c>
      <c r="D28" s="106">
        <v>4</v>
      </c>
      <c r="E28" s="130" t="s">
        <v>47</v>
      </c>
      <c r="F28" s="104">
        <v>40000</v>
      </c>
      <c r="G28" s="104">
        <f t="shared" si="0"/>
        <v>160000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</row>
    <row r="29" spans="1:255" s="16" customFormat="1" ht="12.75" customHeight="1" x14ac:dyDescent="0.2">
      <c r="A29" s="23"/>
      <c r="B29" s="8" t="s">
        <v>48</v>
      </c>
      <c r="C29" s="101" t="s">
        <v>33</v>
      </c>
      <c r="D29" s="106">
        <v>30</v>
      </c>
      <c r="E29" s="130" t="s">
        <v>47</v>
      </c>
      <c r="F29" s="104">
        <v>40000</v>
      </c>
      <c r="G29" s="104">
        <f t="shared" si="0"/>
        <v>1200000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</row>
    <row r="30" spans="1:255" s="16" customFormat="1" ht="12.75" customHeight="1" x14ac:dyDescent="0.25">
      <c r="A30" s="23"/>
      <c r="B30" s="29" t="s">
        <v>49</v>
      </c>
      <c r="C30" s="97"/>
      <c r="D30" s="97"/>
      <c r="E30" s="97"/>
      <c r="F30" s="97"/>
      <c r="G30" s="98">
        <f>SUM(G21:G29)</f>
        <v>2720000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15"/>
    </row>
    <row r="31" spans="1:255" s="16" customFormat="1" ht="12" customHeight="1" x14ac:dyDescent="0.25">
      <c r="A31" s="17"/>
      <c r="B31" s="24"/>
      <c r="C31" s="25"/>
      <c r="D31" s="25"/>
      <c r="E31" s="25"/>
      <c r="F31" s="30"/>
      <c r="G31" s="30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15"/>
    </row>
    <row r="32" spans="1:255" s="16" customFormat="1" ht="12" customHeight="1" x14ac:dyDescent="0.25">
      <c r="A32" s="14"/>
      <c r="B32" s="31" t="s">
        <v>50</v>
      </c>
      <c r="C32" s="32"/>
      <c r="D32" s="33"/>
      <c r="E32" s="33"/>
      <c r="F32" s="33"/>
      <c r="G32" s="33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</row>
    <row r="33" spans="1:255" s="16" customFormat="1" ht="24" customHeight="1" x14ac:dyDescent="0.25">
      <c r="A33" s="14"/>
      <c r="B33" s="34" t="s">
        <v>26</v>
      </c>
      <c r="C33" s="35" t="s">
        <v>27</v>
      </c>
      <c r="D33" s="35" t="s">
        <v>28</v>
      </c>
      <c r="E33" s="34" t="s">
        <v>29</v>
      </c>
      <c r="F33" s="35" t="s">
        <v>30</v>
      </c>
      <c r="G33" s="34" t="s">
        <v>31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</row>
    <row r="34" spans="1:255" s="16" customFormat="1" ht="12" customHeight="1" x14ac:dyDescent="0.25">
      <c r="A34" s="14"/>
      <c r="B34" s="36"/>
      <c r="C34" s="36"/>
      <c r="D34" s="36"/>
      <c r="E34" s="36"/>
      <c r="F34" s="36"/>
      <c r="G34" s="36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</row>
    <row r="35" spans="1:255" s="16" customFormat="1" ht="12" customHeight="1" x14ac:dyDescent="0.25">
      <c r="A35" s="14"/>
      <c r="B35" s="37" t="s">
        <v>51</v>
      </c>
      <c r="C35" s="38"/>
      <c r="D35" s="38"/>
      <c r="E35" s="38"/>
      <c r="F35" s="38"/>
      <c r="G35" s="38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</row>
    <row r="36" spans="1:255" s="16" customFormat="1" ht="12" customHeight="1" x14ac:dyDescent="0.25">
      <c r="A36" s="17"/>
      <c r="B36" s="39"/>
      <c r="C36" s="40"/>
      <c r="D36" s="40"/>
      <c r="E36" s="40"/>
      <c r="F36" s="41"/>
      <c r="G36" s="41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</row>
    <row r="37" spans="1:255" s="16" customFormat="1" ht="12" customHeight="1" x14ac:dyDescent="0.25">
      <c r="A37" s="14"/>
      <c r="B37" s="31" t="s">
        <v>52</v>
      </c>
      <c r="C37" s="32"/>
      <c r="D37" s="33"/>
      <c r="E37" s="33"/>
      <c r="F37" s="33"/>
      <c r="G37" s="33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</row>
    <row r="38" spans="1:255" s="16" customFormat="1" ht="24" customHeight="1" x14ac:dyDescent="0.25">
      <c r="A38" s="14"/>
      <c r="B38" s="45" t="s">
        <v>26</v>
      </c>
      <c r="C38" s="45" t="s">
        <v>27</v>
      </c>
      <c r="D38" s="45" t="s">
        <v>28</v>
      </c>
      <c r="E38" s="45" t="s">
        <v>29</v>
      </c>
      <c r="F38" s="46" t="s">
        <v>30</v>
      </c>
      <c r="G38" s="45" t="s">
        <v>31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</row>
    <row r="39" spans="1:255" s="16" customFormat="1" ht="12.75" x14ac:dyDescent="0.25">
      <c r="A39" s="42"/>
      <c r="B39" s="121" t="s">
        <v>53</v>
      </c>
      <c r="C39" s="117" t="s">
        <v>54</v>
      </c>
      <c r="D39" s="118">
        <v>5</v>
      </c>
      <c r="E39" s="101" t="s">
        <v>34</v>
      </c>
      <c r="F39" s="119">
        <v>45000</v>
      </c>
      <c r="G39" s="119">
        <f>D39*F39</f>
        <v>225000</v>
      </c>
      <c r="H39" s="15"/>
      <c r="I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</row>
    <row r="40" spans="1:255" s="16" customFormat="1" ht="12.75" x14ac:dyDescent="0.25">
      <c r="A40" s="42"/>
      <c r="B40" s="123" t="s">
        <v>55</v>
      </c>
      <c r="C40" s="117" t="s">
        <v>54</v>
      </c>
      <c r="D40" s="106">
        <v>5</v>
      </c>
      <c r="E40" s="101" t="s">
        <v>34</v>
      </c>
      <c r="F40" s="119">
        <v>45000</v>
      </c>
      <c r="G40" s="119">
        <f t="shared" ref="G40:G42" si="1">D40*F40</f>
        <v>225000</v>
      </c>
      <c r="H40" s="15"/>
      <c r="I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</row>
    <row r="41" spans="1:255" s="16" customFormat="1" ht="12.75" x14ac:dyDescent="0.25">
      <c r="A41" s="42"/>
      <c r="B41" s="121" t="s">
        <v>56</v>
      </c>
      <c r="C41" s="117" t="s">
        <v>54</v>
      </c>
      <c r="D41" s="118">
        <v>2</v>
      </c>
      <c r="E41" s="101" t="s">
        <v>34</v>
      </c>
      <c r="F41" s="119">
        <v>45000</v>
      </c>
      <c r="G41" s="119">
        <f t="shared" si="1"/>
        <v>90000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</row>
    <row r="42" spans="1:255" s="16" customFormat="1" ht="12.75" x14ac:dyDescent="0.25">
      <c r="A42" s="42"/>
      <c r="B42" s="122" t="s">
        <v>57</v>
      </c>
      <c r="C42" s="117" t="s">
        <v>54</v>
      </c>
      <c r="D42" s="120">
        <v>3</v>
      </c>
      <c r="E42" s="101" t="s">
        <v>34</v>
      </c>
      <c r="F42" s="119">
        <v>45000</v>
      </c>
      <c r="G42" s="119">
        <f t="shared" si="1"/>
        <v>135000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</row>
    <row r="43" spans="1:255" s="16" customFormat="1" ht="12.75" customHeight="1" x14ac:dyDescent="0.25">
      <c r="A43" s="14"/>
      <c r="B43" s="43" t="s">
        <v>58</v>
      </c>
      <c r="C43" s="96"/>
      <c r="D43" s="96"/>
      <c r="E43" s="96"/>
      <c r="F43" s="96"/>
      <c r="G43" s="95">
        <f>SUM(G39:G42)</f>
        <v>675000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</row>
    <row r="44" spans="1:255" s="16" customFormat="1" ht="12" customHeight="1" x14ac:dyDescent="0.25">
      <c r="A44" s="17"/>
      <c r="B44" s="39"/>
      <c r="C44" s="40"/>
      <c r="D44" s="40"/>
      <c r="E44" s="40"/>
      <c r="F44" s="41"/>
      <c r="G44" s="41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</row>
    <row r="45" spans="1:255" s="16" customFormat="1" ht="12" customHeight="1" x14ac:dyDescent="0.25">
      <c r="A45" s="14"/>
      <c r="B45" s="31" t="s">
        <v>59</v>
      </c>
      <c r="C45" s="32"/>
      <c r="D45" s="33"/>
      <c r="E45" s="33"/>
      <c r="F45" s="33"/>
      <c r="G45" s="33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</row>
    <row r="46" spans="1:255" s="16" customFormat="1" ht="24" customHeight="1" x14ac:dyDescent="0.25">
      <c r="A46" s="14"/>
      <c r="B46" s="46" t="s">
        <v>60</v>
      </c>
      <c r="C46" s="46" t="s">
        <v>61</v>
      </c>
      <c r="D46" s="46" t="s">
        <v>62</v>
      </c>
      <c r="E46" s="46" t="s">
        <v>29</v>
      </c>
      <c r="F46" s="46" t="s">
        <v>30</v>
      </c>
      <c r="G46" s="46" t="s">
        <v>31</v>
      </c>
      <c r="H46" s="15"/>
      <c r="I46" s="15"/>
      <c r="J46" s="15"/>
      <c r="K46" s="44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</row>
    <row r="47" spans="1:255" s="16" customFormat="1" ht="12.75" customHeight="1" x14ac:dyDescent="0.25">
      <c r="A47" s="42"/>
      <c r="B47" s="125" t="s">
        <v>63</v>
      </c>
      <c r="C47" s="128"/>
      <c r="D47" s="128"/>
      <c r="E47" s="128"/>
      <c r="F47" s="128"/>
      <c r="G47" s="128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</row>
    <row r="48" spans="1:255" s="16" customFormat="1" ht="12.75" customHeight="1" x14ac:dyDescent="0.2">
      <c r="A48" s="42"/>
      <c r="B48" s="126" t="s">
        <v>64</v>
      </c>
      <c r="C48" s="144" t="s">
        <v>65</v>
      </c>
      <c r="D48" s="145">
        <v>20</v>
      </c>
      <c r="E48" s="144" t="s">
        <v>66</v>
      </c>
      <c r="F48" s="132">
        <v>385714</v>
      </c>
      <c r="G48" s="132">
        <f>(D48*F48)</f>
        <v>7714280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</row>
    <row r="49" spans="1:255" s="16" customFormat="1" ht="12.75" customHeight="1" x14ac:dyDescent="0.2">
      <c r="A49" s="42"/>
      <c r="B49" s="127" t="s">
        <v>67</v>
      </c>
      <c r="C49" s="139"/>
      <c r="D49" s="139"/>
      <c r="E49" s="139"/>
      <c r="F49" s="132"/>
      <c r="G49" s="132">
        <f t="shared" ref="G49:G62" si="2">(D49*F49)</f>
        <v>0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</row>
    <row r="50" spans="1:255" s="16" customFormat="1" ht="12.75" customHeight="1" x14ac:dyDescent="0.2">
      <c r="A50" s="42"/>
      <c r="B50" s="142" t="s">
        <v>68</v>
      </c>
      <c r="C50" s="139" t="s">
        <v>69</v>
      </c>
      <c r="D50" s="139">
        <v>250</v>
      </c>
      <c r="E50" s="130" t="s">
        <v>70</v>
      </c>
      <c r="F50" s="132">
        <v>1328</v>
      </c>
      <c r="G50" s="132">
        <f t="shared" si="2"/>
        <v>332000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</row>
    <row r="51" spans="1:255" s="16" customFormat="1" ht="12.75" customHeight="1" x14ac:dyDescent="0.2">
      <c r="A51" s="42"/>
      <c r="B51" s="142" t="s">
        <v>71</v>
      </c>
      <c r="C51" s="139" t="s">
        <v>69</v>
      </c>
      <c r="D51" s="139">
        <v>250</v>
      </c>
      <c r="E51" s="138" t="s">
        <v>72</v>
      </c>
      <c r="F51" s="132">
        <v>958</v>
      </c>
      <c r="G51" s="132">
        <f t="shared" si="2"/>
        <v>239500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</row>
    <row r="52" spans="1:255" s="16" customFormat="1" ht="12.75" customHeight="1" x14ac:dyDescent="0.2">
      <c r="A52" s="42"/>
      <c r="B52" s="142" t="s">
        <v>73</v>
      </c>
      <c r="C52" s="139" t="s">
        <v>69</v>
      </c>
      <c r="D52" s="139">
        <v>200</v>
      </c>
      <c r="E52" s="130" t="s">
        <v>34</v>
      </c>
      <c r="F52" s="132">
        <v>403</v>
      </c>
      <c r="G52" s="132">
        <f t="shared" si="2"/>
        <v>80600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</row>
    <row r="53" spans="1:255" s="16" customFormat="1" ht="12.75" customHeight="1" x14ac:dyDescent="0.2">
      <c r="A53" s="42"/>
      <c r="B53" s="142" t="s">
        <v>74</v>
      </c>
      <c r="C53" s="139" t="s">
        <v>69</v>
      </c>
      <c r="D53" s="139">
        <v>100</v>
      </c>
      <c r="E53" s="130" t="s">
        <v>66</v>
      </c>
      <c r="F53" s="132">
        <v>1462</v>
      </c>
      <c r="G53" s="132">
        <f t="shared" si="2"/>
        <v>146200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</row>
    <row r="54" spans="1:255" s="16" customFormat="1" ht="12.75" customHeight="1" x14ac:dyDescent="0.2">
      <c r="A54" s="42"/>
      <c r="B54" s="143" t="s">
        <v>75</v>
      </c>
      <c r="C54" s="144" t="s">
        <v>69</v>
      </c>
      <c r="D54" s="145">
        <v>12000</v>
      </c>
      <c r="E54" s="130" t="s">
        <v>34</v>
      </c>
      <c r="F54" s="132">
        <v>132</v>
      </c>
      <c r="G54" s="132">
        <f t="shared" si="2"/>
        <v>1584000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</row>
    <row r="55" spans="1:255" s="16" customFormat="1" ht="12.75" customHeight="1" x14ac:dyDescent="0.2">
      <c r="A55" s="42"/>
      <c r="B55" s="127" t="s">
        <v>76</v>
      </c>
      <c r="C55" s="139"/>
      <c r="D55" s="139"/>
      <c r="E55" s="139"/>
      <c r="F55" s="132"/>
      <c r="G55" s="132">
        <f t="shared" si="2"/>
        <v>0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</row>
    <row r="56" spans="1:255" s="16" customFormat="1" ht="12.75" customHeight="1" x14ac:dyDescent="0.2">
      <c r="A56" s="42"/>
      <c r="B56" s="143" t="s">
        <v>77</v>
      </c>
      <c r="C56" s="140" t="s">
        <v>69</v>
      </c>
      <c r="D56" s="140">
        <v>2</v>
      </c>
      <c r="E56" s="130" t="s">
        <v>45</v>
      </c>
      <c r="F56" s="141">
        <v>18910</v>
      </c>
      <c r="G56" s="132">
        <f t="shared" si="2"/>
        <v>37820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</row>
    <row r="57" spans="1:255" s="16" customFormat="1" ht="12.75" customHeight="1" x14ac:dyDescent="0.2">
      <c r="A57" s="42"/>
      <c r="B57" s="143" t="s">
        <v>78</v>
      </c>
      <c r="C57" s="140" t="s">
        <v>79</v>
      </c>
      <c r="D57" s="140">
        <v>5</v>
      </c>
      <c r="E57" s="130" t="s">
        <v>45</v>
      </c>
      <c r="F57" s="141">
        <v>4800</v>
      </c>
      <c r="G57" s="132">
        <f t="shared" si="2"/>
        <v>24000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</row>
    <row r="58" spans="1:255" s="16" customFormat="1" ht="12.75" customHeight="1" x14ac:dyDescent="0.2">
      <c r="A58" s="42"/>
      <c r="B58" s="143" t="s">
        <v>80</v>
      </c>
      <c r="C58" s="140" t="s">
        <v>79</v>
      </c>
      <c r="D58" s="140">
        <v>10</v>
      </c>
      <c r="E58" s="130" t="s">
        <v>45</v>
      </c>
      <c r="F58" s="141">
        <v>17647</v>
      </c>
      <c r="G58" s="132">
        <f t="shared" si="2"/>
        <v>176470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</row>
    <row r="59" spans="1:255" s="16" customFormat="1" ht="12.75" customHeight="1" x14ac:dyDescent="0.2">
      <c r="A59" s="42"/>
      <c r="B59" s="143" t="s">
        <v>81</v>
      </c>
      <c r="C59" s="140" t="s">
        <v>79</v>
      </c>
      <c r="D59" s="140">
        <v>1</v>
      </c>
      <c r="E59" s="130" t="s">
        <v>45</v>
      </c>
      <c r="F59" s="141">
        <v>13781</v>
      </c>
      <c r="G59" s="132">
        <f t="shared" si="2"/>
        <v>13781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</row>
    <row r="60" spans="1:255" s="16" customFormat="1" ht="12.75" customHeight="1" x14ac:dyDescent="0.2">
      <c r="A60" s="42"/>
      <c r="B60" s="143" t="s">
        <v>82</v>
      </c>
      <c r="C60" s="140" t="s">
        <v>79</v>
      </c>
      <c r="D60" s="140">
        <v>1</v>
      </c>
      <c r="E60" s="130" t="s">
        <v>45</v>
      </c>
      <c r="F60" s="141">
        <v>39076</v>
      </c>
      <c r="G60" s="132">
        <f t="shared" si="2"/>
        <v>39076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</row>
    <row r="61" spans="1:255" s="16" customFormat="1" ht="12.75" customHeight="1" x14ac:dyDescent="0.2">
      <c r="A61" s="42"/>
      <c r="B61" s="143" t="s">
        <v>83</v>
      </c>
      <c r="C61" s="140" t="s">
        <v>69</v>
      </c>
      <c r="D61" s="140">
        <v>0.6</v>
      </c>
      <c r="E61" s="130" t="s">
        <v>45</v>
      </c>
      <c r="F61" s="141">
        <v>82110</v>
      </c>
      <c r="G61" s="132">
        <f t="shared" si="2"/>
        <v>49266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</row>
    <row r="62" spans="1:255" s="16" customFormat="1" ht="12.75" customHeight="1" x14ac:dyDescent="0.2">
      <c r="A62" s="42"/>
      <c r="B62" s="146" t="s">
        <v>84</v>
      </c>
      <c r="C62" s="140" t="s">
        <v>79</v>
      </c>
      <c r="D62" s="140">
        <v>2</v>
      </c>
      <c r="E62" s="130" t="s">
        <v>41</v>
      </c>
      <c r="F62" s="141">
        <v>55042</v>
      </c>
      <c r="G62" s="132">
        <f t="shared" si="2"/>
        <v>110084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spans="1:255" s="16" customFormat="1" ht="13.5" customHeight="1" x14ac:dyDescent="0.25">
      <c r="A63" s="14"/>
      <c r="B63" s="43" t="s">
        <v>85</v>
      </c>
      <c r="C63" s="96"/>
      <c r="D63" s="96"/>
      <c r="E63" s="96"/>
      <c r="F63" s="96"/>
      <c r="G63" s="95">
        <f>SUM(G47:G62)</f>
        <v>10547077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</row>
    <row r="64" spans="1:255" s="16" customFormat="1" ht="12" customHeight="1" x14ac:dyDescent="0.25">
      <c r="A64" s="17"/>
      <c r="B64" s="39"/>
      <c r="C64" s="40"/>
      <c r="D64" s="40"/>
      <c r="E64" s="40"/>
      <c r="F64" s="41"/>
      <c r="G64" s="41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</row>
    <row r="65" spans="1:255" s="16" customFormat="1" ht="12" customHeight="1" x14ac:dyDescent="0.25">
      <c r="A65" s="14"/>
      <c r="B65" s="31" t="s">
        <v>86</v>
      </c>
      <c r="C65" s="32"/>
      <c r="D65" s="33"/>
      <c r="E65" s="33"/>
      <c r="F65" s="33"/>
      <c r="G65" s="33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</row>
    <row r="66" spans="1:255" s="16" customFormat="1" ht="24" customHeight="1" x14ac:dyDescent="0.25">
      <c r="A66" s="14"/>
      <c r="B66" s="45" t="s">
        <v>87</v>
      </c>
      <c r="C66" s="46" t="s">
        <v>61</v>
      </c>
      <c r="D66" s="47" t="s">
        <v>62</v>
      </c>
      <c r="E66" s="45" t="s">
        <v>29</v>
      </c>
      <c r="F66" s="47" t="s">
        <v>30</v>
      </c>
      <c r="G66" s="48" t="s">
        <v>31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</row>
    <row r="67" spans="1:255" s="16" customFormat="1" ht="12.75" x14ac:dyDescent="0.25">
      <c r="A67" s="42"/>
      <c r="B67" s="9" t="s">
        <v>88</v>
      </c>
      <c r="C67" s="124" t="s">
        <v>89</v>
      </c>
      <c r="D67" s="132">
        <v>3000</v>
      </c>
      <c r="E67" s="108" t="s">
        <v>90</v>
      </c>
      <c r="F67" s="133">
        <v>1600</v>
      </c>
      <c r="G67" s="131">
        <f t="shared" ref="G67:G68" si="3">(D67*F67)</f>
        <v>4800000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</row>
    <row r="68" spans="1:255" s="16" customFormat="1" ht="12.75" x14ac:dyDescent="0.2">
      <c r="A68" s="42"/>
      <c r="B68" s="107" t="s">
        <v>91</v>
      </c>
      <c r="C68" s="135" t="s">
        <v>89</v>
      </c>
      <c r="D68" s="131">
        <v>5</v>
      </c>
      <c r="E68" s="134" t="s">
        <v>43</v>
      </c>
      <c r="F68" s="136">
        <v>182513</v>
      </c>
      <c r="G68" s="131">
        <f t="shared" si="3"/>
        <v>912565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</row>
    <row r="69" spans="1:255" s="16" customFormat="1" ht="13.5" customHeight="1" x14ac:dyDescent="0.25">
      <c r="A69" s="14"/>
      <c r="B69" s="49" t="s">
        <v>92</v>
      </c>
      <c r="C69" s="99"/>
      <c r="D69" s="99"/>
      <c r="E69" s="99"/>
      <c r="F69" s="99"/>
      <c r="G69" s="94">
        <f>SUM(G67:G68)</f>
        <v>5712565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</row>
    <row r="70" spans="1:255" s="16" customFormat="1" ht="12" customHeight="1" x14ac:dyDescent="0.25">
      <c r="A70" s="17"/>
      <c r="B70" s="50"/>
      <c r="C70" s="50"/>
      <c r="D70" s="50"/>
      <c r="E70" s="50"/>
      <c r="F70" s="51"/>
      <c r="G70" s="51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</row>
    <row r="71" spans="1:255" s="16" customFormat="1" ht="12" customHeight="1" x14ac:dyDescent="0.25">
      <c r="A71" s="42"/>
      <c r="B71" s="52" t="s">
        <v>93</v>
      </c>
      <c r="C71" s="53"/>
      <c r="D71" s="53"/>
      <c r="E71" s="53"/>
      <c r="F71" s="53"/>
      <c r="G71" s="90">
        <f>G30+G43+G63+G69</f>
        <v>19654642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</row>
    <row r="72" spans="1:255" s="16" customFormat="1" ht="12" customHeight="1" x14ac:dyDescent="0.25">
      <c r="A72" s="42"/>
      <c r="B72" s="54" t="s">
        <v>94</v>
      </c>
      <c r="C72" s="55"/>
      <c r="D72" s="55"/>
      <c r="E72" s="55"/>
      <c r="F72" s="55"/>
      <c r="G72" s="91">
        <f>G71*0.05</f>
        <v>982732.10000000009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</row>
    <row r="73" spans="1:255" s="16" customFormat="1" ht="12" customHeight="1" x14ac:dyDescent="0.25">
      <c r="A73" s="42"/>
      <c r="B73" s="56" t="s">
        <v>95</v>
      </c>
      <c r="C73" s="57"/>
      <c r="D73" s="57"/>
      <c r="E73" s="57"/>
      <c r="F73" s="57"/>
      <c r="G73" s="92">
        <f>G72+G71</f>
        <v>20637374.100000001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</row>
    <row r="74" spans="1:255" s="16" customFormat="1" ht="12" customHeight="1" x14ac:dyDescent="0.25">
      <c r="A74" s="42"/>
      <c r="B74" s="54" t="s">
        <v>96</v>
      </c>
      <c r="C74" s="55"/>
      <c r="D74" s="55"/>
      <c r="E74" s="55"/>
      <c r="F74" s="55"/>
      <c r="G74" s="91">
        <f>G12</f>
        <v>31500000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</row>
    <row r="75" spans="1:255" s="16" customFormat="1" ht="12" customHeight="1" x14ac:dyDescent="0.25">
      <c r="A75" s="42"/>
      <c r="B75" s="58" t="s">
        <v>97</v>
      </c>
      <c r="C75" s="59"/>
      <c r="D75" s="59"/>
      <c r="E75" s="59"/>
      <c r="F75" s="59"/>
      <c r="G75" s="93">
        <f>G74-G73</f>
        <v>10862625.899999999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</row>
    <row r="76" spans="1:255" s="16" customFormat="1" ht="12" customHeight="1" x14ac:dyDescent="0.25">
      <c r="A76" s="42"/>
      <c r="B76" s="60" t="s">
        <v>98</v>
      </c>
      <c r="C76" s="61"/>
      <c r="D76" s="61"/>
      <c r="E76" s="61"/>
      <c r="F76" s="61"/>
      <c r="G76" s="62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</row>
    <row r="77" spans="1:255" s="16" customFormat="1" ht="12.75" customHeight="1" thickBot="1" x14ac:dyDescent="0.3">
      <c r="A77" s="42"/>
      <c r="B77" s="63"/>
      <c r="C77" s="61"/>
      <c r="D77" s="61"/>
      <c r="E77" s="61"/>
      <c r="F77" s="61"/>
      <c r="G77" s="62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</row>
    <row r="78" spans="1:255" s="16" customFormat="1" ht="12" customHeight="1" x14ac:dyDescent="0.25">
      <c r="A78" s="42"/>
      <c r="B78" s="64" t="s">
        <v>99</v>
      </c>
      <c r="C78" s="65"/>
      <c r="D78" s="65"/>
      <c r="E78" s="65"/>
      <c r="F78" s="66"/>
      <c r="G78" s="62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</row>
    <row r="79" spans="1:255" s="16" customFormat="1" ht="12" customHeight="1" x14ac:dyDescent="0.25">
      <c r="A79" s="42"/>
      <c r="B79" s="10" t="s">
        <v>100</v>
      </c>
      <c r="C79" s="63"/>
      <c r="D79" s="63"/>
      <c r="E79" s="63"/>
      <c r="F79" s="67"/>
      <c r="G79" s="62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</row>
    <row r="80" spans="1:255" s="16" customFormat="1" ht="12" customHeight="1" x14ac:dyDescent="0.25">
      <c r="A80" s="42"/>
      <c r="B80" s="10" t="s">
        <v>101</v>
      </c>
      <c r="C80" s="63"/>
      <c r="D80" s="63"/>
      <c r="E80" s="63"/>
      <c r="F80" s="67"/>
      <c r="G80" s="62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</row>
    <row r="81" spans="1:255" s="16" customFormat="1" ht="12" customHeight="1" x14ac:dyDescent="0.25">
      <c r="A81" s="42"/>
      <c r="B81" s="10" t="s">
        <v>102</v>
      </c>
      <c r="C81" s="63"/>
      <c r="D81" s="63"/>
      <c r="E81" s="63"/>
      <c r="F81" s="67"/>
      <c r="G81" s="62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</row>
    <row r="82" spans="1:255" s="16" customFormat="1" ht="12" customHeight="1" x14ac:dyDescent="0.25">
      <c r="A82" s="42"/>
      <c r="B82" s="10" t="s">
        <v>103</v>
      </c>
      <c r="C82" s="63"/>
      <c r="D82" s="63"/>
      <c r="E82" s="63"/>
      <c r="F82" s="67"/>
      <c r="G82" s="62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15"/>
      <c r="EX82" s="15"/>
      <c r="EY82" s="15"/>
      <c r="EZ82" s="15"/>
      <c r="FA82" s="15"/>
      <c r="FB82" s="15"/>
      <c r="FC82" s="15"/>
      <c r="FD82" s="15"/>
      <c r="FE82" s="15"/>
      <c r="FF82" s="15"/>
      <c r="FG82" s="15"/>
      <c r="FH82" s="15"/>
      <c r="FI82" s="15"/>
      <c r="FJ82" s="15"/>
      <c r="FK82" s="15"/>
      <c r="FL82" s="15"/>
      <c r="FM82" s="15"/>
      <c r="FN82" s="15"/>
      <c r="FO82" s="15"/>
      <c r="FP82" s="15"/>
      <c r="FQ82" s="15"/>
      <c r="FR82" s="15"/>
      <c r="FS82" s="15"/>
      <c r="FT82" s="15"/>
      <c r="FU82" s="15"/>
      <c r="FV82" s="15"/>
      <c r="FW82" s="15"/>
      <c r="FX82" s="15"/>
      <c r="FY82" s="15"/>
      <c r="FZ82" s="15"/>
      <c r="GA82" s="15"/>
      <c r="GB82" s="15"/>
      <c r="GC82" s="15"/>
      <c r="GD82" s="15"/>
      <c r="GE82" s="15"/>
      <c r="GF82" s="15"/>
      <c r="GG82" s="15"/>
      <c r="GH82" s="15"/>
      <c r="GI82" s="15"/>
      <c r="GJ82" s="15"/>
      <c r="GK82" s="15"/>
      <c r="GL82" s="15"/>
      <c r="GM82" s="15"/>
      <c r="GN82" s="15"/>
      <c r="GO82" s="15"/>
      <c r="GP82" s="15"/>
      <c r="GQ82" s="15"/>
      <c r="GR82" s="15"/>
      <c r="GS82" s="15"/>
      <c r="GT82" s="15"/>
      <c r="GU82" s="15"/>
      <c r="GV82" s="15"/>
      <c r="GW82" s="15"/>
      <c r="GX82" s="15"/>
      <c r="GY82" s="15"/>
      <c r="GZ82" s="15"/>
      <c r="HA82" s="15"/>
      <c r="HB82" s="15"/>
      <c r="HC82" s="15"/>
      <c r="HD82" s="15"/>
      <c r="HE82" s="15"/>
      <c r="HF82" s="15"/>
      <c r="HG82" s="15"/>
      <c r="HH82" s="15"/>
      <c r="HI82" s="15"/>
      <c r="HJ82" s="15"/>
      <c r="HK82" s="15"/>
      <c r="HL82" s="15"/>
      <c r="HM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  <c r="IT82" s="15"/>
      <c r="IU82" s="15"/>
    </row>
    <row r="83" spans="1:255" s="16" customFormat="1" ht="12" customHeight="1" x14ac:dyDescent="0.25">
      <c r="A83" s="42"/>
      <c r="B83" s="10" t="s">
        <v>104</v>
      </c>
      <c r="C83" s="63"/>
      <c r="D83" s="63"/>
      <c r="E83" s="63"/>
      <c r="F83" s="67"/>
      <c r="G83" s="62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15"/>
      <c r="EX83" s="15"/>
      <c r="EY83" s="15"/>
      <c r="EZ83" s="15"/>
      <c r="FA83" s="15"/>
      <c r="FB83" s="15"/>
      <c r="FC83" s="15"/>
      <c r="FD83" s="15"/>
      <c r="FE83" s="15"/>
      <c r="FF83" s="15"/>
      <c r="FG83" s="15"/>
      <c r="FH83" s="15"/>
      <c r="FI83" s="15"/>
      <c r="FJ83" s="15"/>
      <c r="FK83" s="15"/>
      <c r="FL83" s="15"/>
      <c r="FM83" s="15"/>
      <c r="FN83" s="15"/>
      <c r="FO83" s="15"/>
      <c r="FP83" s="15"/>
      <c r="FQ83" s="15"/>
      <c r="FR83" s="15"/>
      <c r="FS83" s="15"/>
      <c r="FT83" s="15"/>
      <c r="FU83" s="15"/>
      <c r="FV83" s="15"/>
      <c r="FW83" s="15"/>
      <c r="FX83" s="15"/>
      <c r="FY83" s="15"/>
      <c r="FZ83" s="15"/>
      <c r="GA83" s="15"/>
      <c r="GB83" s="15"/>
      <c r="GC83" s="15"/>
      <c r="GD83" s="15"/>
      <c r="GE83" s="15"/>
      <c r="GF83" s="15"/>
      <c r="GG83" s="15"/>
      <c r="GH83" s="15"/>
      <c r="GI83" s="15"/>
      <c r="GJ83" s="15"/>
      <c r="GK83" s="15"/>
      <c r="GL83" s="15"/>
      <c r="GM83" s="15"/>
      <c r="GN83" s="15"/>
      <c r="GO83" s="15"/>
      <c r="GP83" s="15"/>
      <c r="GQ83" s="15"/>
      <c r="GR83" s="15"/>
      <c r="GS83" s="15"/>
      <c r="GT83" s="15"/>
      <c r="GU83" s="15"/>
      <c r="GV83" s="15"/>
      <c r="GW83" s="15"/>
      <c r="GX83" s="15"/>
      <c r="GY83" s="15"/>
      <c r="GZ83" s="15"/>
      <c r="HA83" s="15"/>
      <c r="HB83" s="15"/>
      <c r="HC83" s="15"/>
      <c r="HD83" s="15"/>
      <c r="HE83" s="15"/>
      <c r="HF83" s="15"/>
      <c r="HG83" s="15"/>
      <c r="HH83" s="15"/>
      <c r="HI83" s="15"/>
      <c r="HJ83" s="15"/>
      <c r="HK83" s="15"/>
      <c r="HL83" s="15"/>
      <c r="HM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  <c r="IT83" s="15"/>
      <c r="IU83" s="15"/>
    </row>
    <row r="84" spans="1:255" s="16" customFormat="1" ht="12.75" customHeight="1" thickBot="1" x14ac:dyDescent="0.3">
      <c r="A84" s="42"/>
      <c r="B84" s="11" t="s">
        <v>105</v>
      </c>
      <c r="C84" s="68"/>
      <c r="D84" s="68"/>
      <c r="E84" s="68"/>
      <c r="F84" s="69"/>
      <c r="G84" s="62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  <c r="FF84" s="15"/>
      <c r="FG84" s="15"/>
      <c r="FH84" s="15"/>
      <c r="FI84" s="15"/>
      <c r="FJ84" s="15"/>
      <c r="FK84" s="15"/>
      <c r="FL84" s="15"/>
      <c r="FM84" s="15"/>
      <c r="FN84" s="15"/>
      <c r="FO84" s="15"/>
      <c r="FP84" s="15"/>
      <c r="FQ84" s="15"/>
      <c r="FR84" s="15"/>
      <c r="FS84" s="15"/>
      <c r="FT84" s="15"/>
      <c r="FU84" s="15"/>
      <c r="FV84" s="15"/>
      <c r="FW84" s="15"/>
      <c r="FX84" s="15"/>
      <c r="FY84" s="15"/>
      <c r="FZ84" s="15"/>
      <c r="GA84" s="15"/>
      <c r="GB84" s="15"/>
      <c r="GC84" s="15"/>
      <c r="GD84" s="15"/>
      <c r="GE84" s="15"/>
      <c r="GF84" s="15"/>
      <c r="GG84" s="15"/>
      <c r="GH84" s="15"/>
      <c r="GI84" s="15"/>
      <c r="GJ84" s="15"/>
      <c r="GK84" s="15"/>
      <c r="GL84" s="15"/>
      <c r="GM84" s="15"/>
      <c r="GN84" s="15"/>
      <c r="GO84" s="15"/>
      <c r="GP84" s="15"/>
      <c r="GQ84" s="15"/>
      <c r="GR84" s="15"/>
      <c r="GS84" s="15"/>
      <c r="GT84" s="15"/>
      <c r="GU84" s="15"/>
      <c r="GV84" s="15"/>
      <c r="GW84" s="15"/>
      <c r="GX84" s="15"/>
      <c r="GY84" s="15"/>
      <c r="GZ84" s="15"/>
      <c r="HA84" s="15"/>
      <c r="HB84" s="15"/>
      <c r="HC84" s="15"/>
      <c r="HD84" s="15"/>
      <c r="HE84" s="15"/>
      <c r="HF84" s="15"/>
      <c r="HG84" s="15"/>
      <c r="HH84" s="15"/>
      <c r="HI84" s="15"/>
      <c r="HJ84" s="15"/>
      <c r="HK84" s="15"/>
      <c r="HL84" s="15"/>
      <c r="HM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  <c r="IT84" s="15"/>
      <c r="IU84" s="15"/>
    </row>
    <row r="85" spans="1:255" s="16" customFormat="1" ht="12.75" customHeight="1" x14ac:dyDescent="0.25">
      <c r="A85" s="42"/>
      <c r="B85" s="63"/>
      <c r="C85" s="63"/>
      <c r="D85" s="63"/>
      <c r="E85" s="63"/>
      <c r="F85" s="63"/>
      <c r="G85" s="62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  <c r="FF85" s="15"/>
      <c r="FG85" s="15"/>
      <c r="FH85" s="15"/>
      <c r="FI85" s="15"/>
      <c r="FJ85" s="15"/>
      <c r="FK85" s="15"/>
      <c r="FL85" s="15"/>
      <c r="FM85" s="15"/>
      <c r="FN85" s="15"/>
      <c r="FO85" s="15"/>
      <c r="FP85" s="15"/>
      <c r="FQ85" s="15"/>
      <c r="FR85" s="15"/>
      <c r="FS85" s="15"/>
      <c r="FT85" s="15"/>
      <c r="FU85" s="15"/>
      <c r="FV85" s="15"/>
      <c r="FW85" s="15"/>
      <c r="FX85" s="15"/>
      <c r="FY85" s="15"/>
      <c r="FZ85" s="15"/>
      <c r="GA85" s="15"/>
      <c r="GB85" s="15"/>
      <c r="GC85" s="15"/>
      <c r="GD85" s="15"/>
      <c r="GE85" s="15"/>
      <c r="GF85" s="15"/>
      <c r="GG85" s="15"/>
      <c r="GH85" s="15"/>
      <c r="GI85" s="15"/>
      <c r="GJ85" s="15"/>
      <c r="GK85" s="15"/>
      <c r="GL85" s="15"/>
      <c r="GM85" s="15"/>
      <c r="GN85" s="15"/>
      <c r="GO85" s="15"/>
      <c r="GP85" s="15"/>
      <c r="GQ85" s="15"/>
      <c r="GR85" s="15"/>
      <c r="GS85" s="15"/>
      <c r="GT85" s="15"/>
      <c r="GU85" s="15"/>
      <c r="GV85" s="15"/>
      <c r="GW85" s="15"/>
      <c r="GX85" s="15"/>
      <c r="GY85" s="15"/>
      <c r="GZ85" s="15"/>
      <c r="HA85" s="15"/>
      <c r="HB85" s="15"/>
      <c r="HC85" s="15"/>
      <c r="HD85" s="15"/>
      <c r="HE85" s="15"/>
      <c r="HF85" s="15"/>
      <c r="HG85" s="15"/>
      <c r="HH85" s="15"/>
      <c r="HI85" s="15"/>
      <c r="HJ85" s="15"/>
      <c r="HK85" s="15"/>
      <c r="HL85" s="15"/>
      <c r="HM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  <c r="IT85" s="15"/>
      <c r="IU85" s="15"/>
    </row>
    <row r="86" spans="1:255" s="16" customFormat="1" ht="15" customHeight="1" thickBot="1" x14ac:dyDescent="0.3">
      <c r="A86" s="42"/>
      <c r="B86" s="156" t="s">
        <v>106</v>
      </c>
      <c r="C86" s="157"/>
      <c r="D86" s="70"/>
      <c r="E86" s="71"/>
      <c r="F86" s="71"/>
      <c r="G86" s="62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  <c r="FF86" s="15"/>
      <c r="FG86" s="15"/>
      <c r="FH86" s="15"/>
      <c r="FI86" s="15"/>
      <c r="FJ86" s="15"/>
      <c r="FK86" s="15"/>
      <c r="FL86" s="15"/>
      <c r="FM86" s="15"/>
      <c r="FN86" s="15"/>
      <c r="FO86" s="15"/>
      <c r="FP86" s="15"/>
      <c r="FQ86" s="15"/>
      <c r="FR86" s="15"/>
      <c r="FS86" s="15"/>
      <c r="FT86" s="15"/>
      <c r="FU86" s="15"/>
      <c r="FV86" s="15"/>
      <c r="FW86" s="15"/>
      <c r="FX86" s="15"/>
      <c r="FY86" s="15"/>
      <c r="FZ86" s="15"/>
      <c r="GA86" s="15"/>
      <c r="GB86" s="15"/>
      <c r="GC86" s="15"/>
      <c r="GD86" s="15"/>
      <c r="GE86" s="15"/>
      <c r="GF86" s="15"/>
      <c r="GG86" s="15"/>
      <c r="GH86" s="15"/>
      <c r="GI86" s="15"/>
      <c r="GJ86" s="15"/>
      <c r="GK86" s="15"/>
      <c r="GL86" s="15"/>
      <c r="GM86" s="15"/>
      <c r="GN86" s="15"/>
      <c r="GO86" s="15"/>
      <c r="GP86" s="15"/>
      <c r="GQ86" s="15"/>
      <c r="GR86" s="15"/>
      <c r="GS86" s="15"/>
      <c r="GT86" s="15"/>
      <c r="GU86" s="15"/>
      <c r="GV86" s="15"/>
      <c r="GW86" s="15"/>
      <c r="GX86" s="15"/>
      <c r="GY86" s="15"/>
      <c r="GZ86" s="15"/>
      <c r="HA86" s="15"/>
      <c r="HB86" s="15"/>
      <c r="HC86" s="15"/>
      <c r="HD86" s="15"/>
      <c r="HE86" s="15"/>
      <c r="HF86" s="15"/>
      <c r="HG86" s="15"/>
      <c r="HH86" s="15"/>
      <c r="HI86" s="15"/>
      <c r="HJ86" s="15"/>
      <c r="HK86" s="15"/>
      <c r="HL86" s="15"/>
      <c r="HM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  <c r="IT86" s="15"/>
      <c r="IU86" s="15"/>
    </row>
    <row r="87" spans="1:255" s="16" customFormat="1" ht="12" customHeight="1" x14ac:dyDescent="0.25">
      <c r="A87" s="42"/>
      <c r="B87" s="72" t="s">
        <v>87</v>
      </c>
      <c r="C87" s="113" t="s">
        <v>107</v>
      </c>
      <c r="D87" s="114" t="s">
        <v>108</v>
      </c>
      <c r="E87" s="71"/>
      <c r="F87" s="71"/>
      <c r="G87" s="62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  <c r="FF87" s="15"/>
      <c r="FG87" s="15"/>
      <c r="FH87" s="15"/>
      <c r="FI87" s="15"/>
      <c r="FJ87" s="15"/>
      <c r="FK87" s="15"/>
      <c r="FL87" s="15"/>
      <c r="FM87" s="15"/>
      <c r="FN87" s="15"/>
      <c r="FO87" s="15"/>
      <c r="FP87" s="15"/>
      <c r="FQ87" s="15"/>
      <c r="FR87" s="15"/>
      <c r="FS87" s="15"/>
      <c r="FT87" s="15"/>
      <c r="FU87" s="15"/>
      <c r="FV87" s="15"/>
      <c r="FW87" s="15"/>
      <c r="FX87" s="15"/>
      <c r="FY87" s="15"/>
      <c r="FZ87" s="15"/>
      <c r="GA87" s="15"/>
      <c r="GB87" s="15"/>
      <c r="GC87" s="15"/>
      <c r="GD87" s="15"/>
      <c r="GE87" s="15"/>
      <c r="GF87" s="15"/>
      <c r="GG87" s="15"/>
      <c r="GH87" s="15"/>
      <c r="GI87" s="15"/>
      <c r="GJ87" s="15"/>
      <c r="GK87" s="15"/>
      <c r="GL87" s="15"/>
      <c r="GM87" s="15"/>
      <c r="GN87" s="15"/>
      <c r="GO87" s="15"/>
      <c r="GP87" s="15"/>
      <c r="GQ87" s="15"/>
      <c r="GR87" s="15"/>
      <c r="GS87" s="15"/>
      <c r="GT87" s="15"/>
      <c r="GU87" s="15"/>
      <c r="GV87" s="15"/>
      <c r="GW87" s="15"/>
      <c r="GX87" s="15"/>
      <c r="GY87" s="15"/>
      <c r="GZ87" s="15"/>
      <c r="HA87" s="15"/>
      <c r="HB87" s="15"/>
      <c r="HC87" s="15"/>
      <c r="HD87" s="15"/>
      <c r="HE87" s="15"/>
      <c r="HF87" s="15"/>
      <c r="HG87" s="15"/>
      <c r="HH87" s="15"/>
      <c r="HI87" s="15"/>
      <c r="HJ87" s="15"/>
      <c r="HK87" s="15"/>
      <c r="HL87" s="15"/>
      <c r="HM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  <c r="IT87" s="15"/>
      <c r="IU87" s="15"/>
    </row>
    <row r="88" spans="1:255" s="16" customFormat="1" ht="12" customHeight="1" x14ac:dyDescent="0.25">
      <c r="A88" s="42"/>
      <c r="B88" s="73" t="s">
        <v>109</v>
      </c>
      <c r="C88" s="109">
        <f>G30</f>
        <v>2720000</v>
      </c>
      <c r="D88" s="110">
        <f>(C88/C94)</f>
        <v>0.13179971380176705</v>
      </c>
      <c r="E88" s="71"/>
      <c r="F88" s="71"/>
      <c r="G88" s="62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</row>
    <row r="89" spans="1:255" s="16" customFormat="1" ht="12" customHeight="1" x14ac:dyDescent="0.25">
      <c r="A89" s="42"/>
      <c r="B89" s="73" t="s">
        <v>110</v>
      </c>
      <c r="C89" s="111">
        <v>0</v>
      </c>
      <c r="D89" s="110">
        <v>0</v>
      </c>
      <c r="E89" s="71"/>
      <c r="F89" s="71"/>
      <c r="G89" s="62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</row>
    <row r="90" spans="1:255" s="16" customFormat="1" ht="12" customHeight="1" x14ac:dyDescent="0.25">
      <c r="A90" s="42"/>
      <c r="B90" s="73" t="s">
        <v>111</v>
      </c>
      <c r="C90" s="109">
        <f>G43</f>
        <v>675000</v>
      </c>
      <c r="D90" s="110">
        <f>(C90/C94)</f>
        <v>3.2707649564776752E-2</v>
      </c>
      <c r="E90" s="71"/>
      <c r="F90" s="71"/>
      <c r="G90" s="62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</row>
    <row r="91" spans="1:255" s="16" customFormat="1" ht="12" customHeight="1" x14ac:dyDescent="0.25">
      <c r="A91" s="42"/>
      <c r="B91" s="73" t="s">
        <v>60</v>
      </c>
      <c r="C91" s="109">
        <f>G63</f>
        <v>10547077</v>
      </c>
      <c r="D91" s="110">
        <f>(C91/C94)</f>
        <v>0.51106681251661756</v>
      </c>
      <c r="E91" s="71"/>
      <c r="F91" s="71"/>
      <c r="G91" s="62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</row>
    <row r="92" spans="1:255" s="16" customFormat="1" ht="12" customHeight="1" x14ac:dyDescent="0.25">
      <c r="A92" s="42"/>
      <c r="B92" s="73" t="s">
        <v>112</v>
      </c>
      <c r="C92" s="115">
        <f>G69</f>
        <v>5712565</v>
      </c>
      <c r="D92" s="110">
        <f>(C92/C94)</f>
        <v>0.27680677649779095</v>
      </c>
      <c r="E92" s="74"/>
      <c r="F92" s="74"/>
      <c r="G92" s="62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5"/>
      <c r="FK92" s="15"/>
      <c r="FL92" s="15"/>
      <c r="FM92" s="15"/>
      <c r="FN92" s="15"/>
      <c r="FO92" s="15"/>
      <c r="FP92" s="15"/>
      <c r="FQ92" s="15"/>
      <c r="FR92" s="15"/>
      <c r="FS92" s="15"/>
      <c r="FT92" s="15"/>
      <c r="FU92" s="15"/>
      <c r="FV92" s="15"/>
      <c r="FW92" s="15"/>
      <c r="FX92" s="15"/>
      <c r="FY92" s="15"/>
      <c r="FZ92" s="15"/>
      <c r="GA92" s="15"/>
      <c r="GB92" s="15"/>
      <c r="GC92" s="15"/>
      <c r="GD92" s="15"/>
      <c r="GE92" s="15"/>
      <c r="GF92" s="15"/>
      <c r="GG92" s="15"/>
      <c r="GH92" s="15"/>
      <c r="GI92" s="15"/>
      <c r="GJ92" s="15"/>
      <c r="GK92" s="15"/>
      <c r="GL92" s="15"/>
      <c r="GM92" s="15"/>
      <c r="GN92" s="15"/>
      <c r="GO92" s="15"/>
      <c r="GP92" s="15"/>
      <c r="GQ92" s="15"/>
      <c r="GR92" s="15"/>
      <c r="GS92" s="15"/>
      <c r="GT92" s="15"/>
      <c r="GU92" s="15"/>
      <c r="GV92" s="15"/>
      <c r="GW92" s="15"/>
      <c r="GX92" s="15"/>
      <c r="GY92" s="15"/>
      <c r="GZ92" s="15"/>
      <c r="HA92" s="15"/>
      <c r="HB92" s="15"/>
      <c r="HC92" s="15"/>
      <c r="HD92" s="15"/>
      <c r="HE92" s="15"/>
      <c r="HF92" s="15"/>
      <c r="HG92" s="15"/>
      <c r="HH92" s="15"/>
      <c r="HI92" s="15"/>
      <c r="HJ92" s="15"/>
      <c r="HK92" s="15"/>
      <c r="HL92" s="15"/>
      <c r="HM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  <c r="IT92" s="15"/>
      <c r="IU92" s="15"/>
    </row>
    <row r="93" spans="1:255" s="16" customFormat="1" ht="12" customHeight="1" x14ac:dyDescent="0.25">
      <c r="A93" s="42"/>
      <c r="B93" s="73" t="s">
        <v>113</v>
      </c>
      <c r="C93" s="115">
        <f>G72</f>
        <v>982732.10000000009</v>
      </c>
      <c r="D93" s="110">
        <f>(C93/C94)</f>
        <v>4.7619047619047623E-2</v>
      </c>
      <c r="E93" s="74"/>
      <c r="F93" s="74"/>
      <c r="G93" s="62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pans="1:255" s="16" customFormat="1" ht="12.75" customHeight="1" thickBot="1" x14ac:dyDescent="0.3">
      <c r="A94" s="42"/>
      <c r="B94" s="75" t="s">
        <v>114</v>
      </c>
      <c r="C94" s="116">
        <f>SUM(C88:C93)</f>
        <v>20637374.100000001</v>
      </c>
      <c r="D94" s="112">
        <f>SUM(D88:D93)</f>
        <v>1</v>
      </c>
      <c r="E94" s="74"/>
      <c r="F94" s="74"/>
      <c r="G94" s="62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15"/>
      <c r="EX94" s="15"/>
      <c r="EY94" s="15"/>
      <c r="EZ94" s="15"/>
      <c r="FA94" s="15"/>
      <c r="FB94" s="15"/>
      <c r="FC94" s="15"/>
      <c r="FD94" s="15"/>
      <c r="FE94" s="15"/>
      <c r="FF94" s="15"/>
      <c r="FG94" s="15"/>
      <c r="FH94" s="15"/>
      <c r="FI94" s="15"/>
      <c r="FJ94" s="15"/>
      <c r="FK94" s="15"/>
      <c r="FL94" s="15"/>
      <c r="FM94" s="15"/>
      <c r="FN94" s="15"/>
      <c r="FO94" s="15"/>
      <c r="FP94" s="15"/>
      <c r="FQ94" s="15"/>
      <c r="FR94" s="15"/>
      <c r="FS94" s="15"/>
      <c r="FT94" s="15"/>
      <c r="FU94" s="15"/>
      <c r="FV94" s="15"/>
      <c r="FW94" s="15"/>
      <c r="FX94" s="15"/>
      <c r="FY94" s="15"/>
      <c r="FZ94" s="15"/>
      <c r="GA94" s="15"/>
      <c r="GB94" s="15"/>
      <c r="GC94" s="15"/>
      <c r="GD94" s="15"/>
      <c r="GE94" s="15"/>
      <c r="GF94" s="15"/>
      <c r="GG94" s="15"/>
      <c r="GH94" s="15"/>
      <c r="GI94" s="15"/>
      <c r="GJ94" s="15"/>
      <c r="GK94" s="15"/>
      <c r="GL94" s="15"/>
      <c r="GM94" s="15"/>
      <c r="GN94" s="15"/>
      <c r="GO94" s="15"/>
      <c r="GP94" s="15"/>
      <c r="GQ94" s="15"/>
      <c r="GR94" s="15"/>
      <c r="GS94" s="15"/>
      <c r="GT94" s="15"/>
      <c r="GU94" s="15"/>
      <c r="GV94" s="15"/>
      <c r="GW94" s="15"/>
      <c r="GX94" s="15"/>
      <c r="GY94" s="15"/>
      <c r="GZ94" s="15"/>
      <c r="HA94" s="15"/>
      <c r="HB94" s="15"/>
      <c r="HC94" s="15"/>
      <c r="HD94" s="15"/>
      <c r="HE94" s="15"/>
      <c r="HF94" s="15"/>
      <c r="HG94" s="15"/>
      <c r="HH94" s="15"/>
      <c r="HI94" s="15"/>
      <c r="HJ94" s="15"/>
      <c r="HK94" s="15"/>
      <c r="HL94" s="15"/>
      <c r="HM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  <c r="IT94" s="15"/>
      <c r="IU94" s="15"/>
    </row>
    <row r="95" spans="1:255" s="16" customFormat="1" ht="12" customHeight="1" x14ac:dyDescent="0.25">
      <c r="A95" s="42"/>
      <c r="B95" s="63"/>
      <c r="C95" s="61"/>
      <c r="D95" s="61"/>
      <c r="E95" s="61"/>
      <c r="F95" s="61"/>
      <c r="G95" s="62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</row>
    <row r="96" spans="1:255" s="16" customFormat="1" ht="12.75" customHeight="1" x14ac:dyDescent="0.25">
      <c r="A96" s="42"/>
      <c r="B96" s="77"/>
      <c r="C96" s="61"/>
      <c r="D96" s="61"/>
      <c r="E96" s="61"/>
      <c r="F96" s="61"/>
      <c r="G96" s="62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15"/>
      <c r="EX96" s="15"/>
      <c r="EY96" s="15"/>
      <c r="EZ96" s="15"/>
      <c r="FA96" s="15"/>
      <c r="FB96" s="15"/>
      <c r="FC96" s="15"/>
      <c r="FD96" s="15"/>
      <c r="FE96" s="15"/>
      <c r="FF96" s="15"/>
      <c r="FG96" s="15"/>
      <c r="FH96" s="15"/>
      <c r="FI96" s="15"/>
      <c r="FJ96" s="15"/>
      <c r="FK96" s="15"/>
      <c r="FL96" s="15"/>
      <c r="FM96" s="15"/>
      <c r="FN96" s="15"/>
      <c r="FO96" s="15"/>
      <c r="FP96" s="15"/>
      <c r="FQ96" s="15"/>
      <c r="FR96" s="15"/>
      <c r="FS96" s="15"/>
      <c r="FT96" s="15"/>
      <c r="FU96" s="15"/>
      <c r="FV96" s="15"/>
      <c r="FW96" s="15"/>
      <c r="FX96" s="15"/>
      <c r="FY96" s="15"/>
      <c r="FZ96" s="15"/>
      <c r="GA96" s="15"/>
      <c r="GB96" s="15"/>
      <c r="GC96" s="15"/>
      <c r="GD96" s="15"/>
      <c r="GE96" s="15"/>
      <c r="GF96" s="15"/>
      <c r="GG96" s="15"/>
      <c r="GH96" s="15"/>
      <c r="GI96" s="15"/>
      <c r="GJ96" s="15"/>
      <c r="GK96" s="15"/>
      <c r="GL96" s="15"/>
      <c r="GM96" s="15"/>
      <c r="GN96" s="15"/>
      <c r="GO96" s="15"/>
      <c r="GP96" s="15"/>
      <c r="GQ96" s="15"/>
      <c r="GR96" s="15"/>
      <c r="GS96" s="15"/>
      <c r="GT96" s="15"/>
      <c r="GU96" s="15"/>
      <c r="GV96" s="15"/>
      <c r="GW96" s="15"/>
      <c r="GX96" s="15"/>
      <c r="GY96" s="15"/>
      <c r="GZ96" s="15"/>
      <c r="HA96" s="15"/>
      <c r="HB96" s="15"/>
      <c r="HC96" s="15"/>
      <c r="HD96" s="15"/>
      <c r="HE96" s="15"/>
      <c r="HF96" s="15"/>
      <c r="HG96" s="15"/>
      <c r="HH96" s="15"/>
      <c r="HI96" s="15"/>
      <c r="HJ96" s="15"/>
      <c r="HK96" s="15"/>
      <c r="HL96" s="15"/>
      <c r="HM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  <c r="IT96" s="15"/>
      <c r="IU96" s="15"/>
    </row>
    <row r="97" spans="1:255" s="16" customFormat="1" ht="12" customHeight="1" thickBot="1" x14ac:dyDescent="0.3">
      <c r="A97" s="78"/>
      <c r="B97" s="79"/>
      <c r="C97" s="80" t="s">
        <v>115</v>
      </c>
      <c r="D97" s="81"/>
      <c r="E97" s="82"/>
      <c r="F97" s="83"/>
      <c r="G97" s="62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15"/>
      <c r="EX97" s="15"/>
      <c r="EY97" s="15"/>
      <c r="EZ97" s="15"/>
      <c r="FA97" s="15"/>
      <c r="FB97" s="15"/>
      <c r="FC97" s="15"/>
      <c r="FD97" s="15"/>
      <c r="FE97" s="15"/>
      <c r="FF97" s="15"/>
      <c r="FG97" s="15"/>
      <c r="FH97" s="15"/>
      <c r="FI97" s="15"/>
      <c r="FJ97" s="15"/>
      <c r="FK97" s="15"/>
      <c r="FL97" s="15"/>
      <c r="FM97" s="15"/>
      <c r="FN97" s="15"/>
      <c r="FO97" s="15"/>
      <c r="FP97" s="15"/>
      <c r="FQ97" s="15"/>
      <c r="FR97" s="15"/>
      <c r="FS97" s="15"/>
      <c r="FT97" s="15"/>
      <c r="FU97" s="15"/>
      <c r="FV97" s="15"/>
      <c r="FW97" s="15"/>
      <c r="FX97" s="15"/>
      <c r="FY97" s="15"/>
      <c r="FZ97" s="15"/>
      <c r="GA97" s="15"/>
      <c r="GB97" s="15"/>
      <c r="GC97" s="15"/>
      <c r="GD97" s="15"/>
      <c r="GE97" s="15"/>
      <c r="GF97" s="15"/>
      <c r="GG97" s="15"/>
      <c r="GH97" s="15"/>
      <c r="GI97" s="15"/>
      <c r="GJ97" s="15"/>
      <c r="GK97" s="15"/>
      <c r="GL97" s="15"/>
      <c r="GM97" s="15"/>
      <c r="GN97" s="15"/>
      <c r="GO97" s="15"/>
      <c r="GP97" s="15"/>
      <c r="GQ97" s="15"/>
      <c r="GR97" s="15"/>
      <c r="GS97" s="15"/>
      <c r="GT97" s="15"/>
      <c r="GU97" s="15"/>
      <c r="GV97" s="15"/>
      <c r="GW97" s="15"/>
      <c r="GX97" s="15"/>
      <c r="GY97" s="15"/>
      <c r="GZ97" s="15"/>
      <c r="HA97" s="15"/>
      <c r="HB97" s="15"/>
      <c r="HC97" s="15"/>
      <c r="HD97" s="15"/>
      <c r="HE97" s="15"/>
      <c r="HF97" s="15"/>
      <c r="HG97" s="15"/>
      <c r="HH97" s="15"/>
      <c r="HI97" s="15"/>
      <c r="HJ97" s="15"/>
      <c r="HK97" s="15"/>
      <c r="HL97" s="15"/>
      <c r="HM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  <c r="IT97" s="15"/>
      <c r="IU97" s="15"/>
    </row>
    <row r="98" spans="1:255" s="16" customFormat="1" ht="12" customHeight="1" x14ac:dyDescent="0.25">
      <c r="A98" s="42"/>
      <c r="B98" s="89" t="s">
        <v>116</v>
      </c>
      <c r="C98" s="12">
        <v>44000</v>
      </c>
      <c r="D98" s="12">
        <v>45000</v>
      </c>
      <c r="E98" s="13">
        <v>47000</v>
      </c>
      <c r="F98" s="84"/>
      <c r="G98" s="8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15"/>
      <c r="EX98" s="15"/>
      <c r="EY98" s="15"/>
      <c r="EZ98" s="15"/>
      <c r="FA98" s="15"/>
      <c r="FB98" s="15"/>
      <c r="FC98" s="15"/>
      <c r="FD98" s="15"/>
      <c r="FE98" s="15"/>
      <c r="FF98" s="15"/>
      <c r="FG98" s="15"/>
      <c r="FH98" s="15"/>
      <c r="FI98" s="15"/>
      <c r="FJ98" s="15"/>
      <c r="FK98" s="15"/>
      <c r="FL98" s="15"/>
      <c r="FM98" s="15"/>
      <c r="FN98" s="15"/>
      <c r="FO98" s="15"/>
      <c r="FP98" s="15"/>
      <c r="FQ98" s="15"/>
      <c r="FR98" s="15"/>
      <c r="FS98" s="15"/>
      <c r="FT98" s="15"/>
      <c r="FU98" s="15"/>
      <c r="FV98" s="15"/>
      <c r="FW98" s="15"/>
      <c r="FX98" s="15"/>
      <c r="FY98" s="15"/>
      <c r="FZ98" s="15"/>
      <c r="GA98" s="15"/>
      <c r="GB98" s="15"/>
      <c r="GC98" s="15"/>
      <c r="GD98" s="15"/>
      <c r="GE98" s="15"/>
      <c r="GF98" s="15"/>
      <c r="GG98" s="15"/>
      <c r="GH98" s="15"/>
      <c r="GI98" s="15"/>
      <c r="GJ98" s="15"/>
      <c r="GK98" s="15"/>
      <c r="GL98" s="15"/>
      <c r="GM98" s="15"/>
      <c r="GN98" s="15"/>
      <c r="GO98" s="15"/>
      <c r="GP98" s="15"/>
      <c r="GQ98" s="15"/>
      <c r="GR98" s="15"/>
      <c r="GS98" s="15"/>
      <c r="GT98" s="15"/>
      <c r="GU98" s="15"/>
      <c r="GV98" s="15"/>
      <c r="GW98" s="15"/>
      <c r="GX98" s="15"/>
      <c r="GY98" s="15"/>
      <c r="GZ98" s="15"/>
      <c r="HA98" s="15"/>
      <c r="HB98" s="15"/>
      <c r="HC98" s="15"/>
      <c r="HD98" s="15"/>
      <c r="HE98" s="15"/>
      <c r="HF98" s="15"/>
      <c r="HG98" s="15"/>
      <c r="HH98" s="15"/>
      <c r="HI98" s="15"/>
      <c r="HJ98" s="15"/>
      <c r="HK98" s="15"/>
      <c r="HL98" s="15"/>
      <c r="HM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  <c r="IT98" s="15"/>
      <c r="IU98" s="15"/>
    </row>
    <row r="99" spans="1:255" s="16" customFormat="1" ht="12.75" customHeight="1" thickBot="1" x14ac:dyDescent="0.3">
      <c r="A99" s="42"/>
      <c r="B99" s="75" t="s">
        <v>117</v>
      </c>
      <c r="C99" s="76">
        <f>(G73/C98)</f>
        <v>469.03122954545461</v>
      </c>
      <c r="D99" s="76">
        <f>(G73/D98)</f>
        <v>458.60831333333334</v>
      </c>
      <c r="E99" s="86">
        <f>(G73/E98)</f>
        <v>439.09306595744687</v>
      </c>
      <c r="F99" s="84"/>
      <c r="G99" s="8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15"/>
      <c r="EX99" s="15"/>
      <c r="EY99" s="15"/>
      <c r="EZ99" s="15"/>
      <c r="FA99" s="15"/>
      <c r="FB99" s="15"/>
      <c r="FC99" s="15"/>
      <c r="FD99" s="15"/>
      <c r="FE99" s="15"/>
      <c r="FF99" s="15"/>
      <c r="FG99" s="15"/>
      <c r="FH99" s="15"/>
      <c r="FI99" s="15"/>
      <c r="FJ99" s="15"/>
      <c r="FK99" s="15"/>
      <c r="FL99" s="15"/>
      <c r="FM99" s="15"/>
      <c r="FN99" s="15"/>
      <c r="FO99" s="15"/>
      <c r="FP99" s="15"/>
      <c r="FQ99" s="15"/>
      <c r="FR99" s="15"/>
      <c r="FS99" s="15"/>
      <c r="FT99" s="15"/>
      <c r="FU99" s="15"/>
      <c r="FV99" s="15"/>
      <c r="FW99" s="15"/>
      <c r="FX99" s="15"/>
      <c r="FY99" s="15"/>
      <c r="FZ99" s="15"/>
      <c r="GA99" s="15"/>
      <c r="GB99" s="15"/>
      <c r="GC99" s="15"/>
      <c r="GD99" s="15"/>
      <c r="GE99" s="15"/>
      <c r="GF99" s="15"/>
      <c r="GG99" s="15"/>
      <c r="GH99" s="15"/>
      <c r="GI99" s="15"/>
      <c r="GJ99" s="15"/>
      <c r="GK99" s="15"/>
      <c r="GL99" s="15"/>
      <c r="GM99" s="15"/>
      <c r="GN99" s="15"/>
      <c r="GO99" s="15"/>
      <c r="GP99" s="15"/>
      <c r="GQ99" s="15"/>
      <c r="GR99" s="15"/>
      <c r="GS99" s="15"/>
      <c r="GT99" s="15"/>
      <c r="GU99" s="15"/>
      <c r="GV99" s="15"/>
      <c r="GW99" s="15"/>
      <c r="GX99" s="15"/>
      <c r="GY99" s="15"/>
      <c r="GZ99" s="15"/>
      <c r="HA99" s="15"/>
      <c r="HB99" s="15"/>
      <c r="HC99" s="15"/>
      <c r="HD99" s="15"/>
      <c r="HE99" s="15"/>
      <c r="HF99" s="15"/>
      <c r="HG99" s="15"/>
      <c r="HH99" s="15"/>
      <c r="HI99" s="15"/>
      <c r="HJ99" s="15"/>
      <c r="HK99" s="15"/>
      <c r="HL99" s="15"/>
      <c r="HM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  <c r="IT99" s="15"/>
      <c r="IU99" s="15"/>
    </row>
    <row r="100" spans="1:255" s="16" customFormat="1" ht="15.6" customHeight="1" x14ac:dyDescent="0.25">
      <c r="A100" s="42"/>
      <c r="B100" s="155" t="s">
        <v>118</v>
      </c>
      <c r="C100" s="155"/>
      <c r="D100" s="155"/>
      <c r="E100" s="155"/>
      <c r="F100" s="63"/>
      <c r="G100" s="63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15"/>
      <c r="EX100" s="15"/>
      <c r="EY100" s="15"/>
      <c r="EZ100" s="15"/>
      <c r="FA100" s="15"/>
      <c r="FB100" s="15"/>
      <c r="FC100" s="15"/>
      <c r="FD100" s="15"/>
      <c r="FE100" s="15"/>
      <c r="FF100" s="15"/>
      <c r="FG100" s="15"/>
      <c r="FH100" s="15"/>
      <c r="FI100" s="15"/>
      <c r="FJ100" s="15"/>
      <c r="FK100" s="15"/>
      <c r="FL100" s="15"/>
      <c r="FM100" s="15"/>
      <c r="FN100" s="15"/>
      <c r="FO100" s="15"/>
      <c r="FP100" s="15"/>
      <c r="FQ100" s="15"/>
      <c r="FR100" s="15"/>
      <c r="FS100" s="15"/>
      <c r="FT100" s="15"/>
      <c r="FU100" s="15"/>
      <c r="FV100" s="15"/>
      <c r="FW100" s="15"/>
      <c r="FX100" s="15"/>
      <c r="FY100" s="15"/>
      <c r="FZ100" s="15"/>
      <c r="GA100" s="15"/>
      <c r="GB100" s="15"/>
      <c r="GC100" s="15"/>
      <c r="GD100" s="15"/>
      <c r="GE100" s="15"/>
      <c r="GF100" s="15"/>
      <c r="GG100" s="15"/>
      <c r="GH100" s="15"/>
      <c r="GI100" s="15"/>
      <c r="GJ100" s="15"/>
      <c r="GK100" s="15"/>
      <c r="GL100" s="15"/>
      <c r="GM100" s="15"/>
      <c r="GN100" s="15"/>
      <c r="GO100" s="15"/>
      <c r="GP100" s="15"/>
      <c r="GQ100" s="15"/>
      <c r="GR100" s="15"/>
      <c r="GS100" s="15"/>
      <c r="GT100" s="15"/>
      <c r="GU100" s="15"/>
      <c r="GV100" s="15"/>
      <c r="GW100" s="15"/>
      <c r="GX100" s="15"/>
      <c r="GY100" s="15"/>
      <c r="GZ100" s="15"/>
      <c r="HA100" s="15"/>
      <c r="HB100" s="15"/>
      <c r="HC100" s="15"/>
      <c r="HD100" s="15"/>
      <c r="HE100" s="15"/>
      <c r="HF100" s="15"/>
      <c r="HG100" s="15"/>
      <c r="HH100" s="15"/>
      <c r="HI100" s="15"/>
      <c r="HJ100" s="15"/>
      <c r="HK100" s="15"/>
      <c r="HL100" s="15"/>
      <c r="HM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  <c r="IT100" s="15"/>
      <c r="IU100" s="15"/>
    </row>
    <row r="101" spans="1:255" s="16" customFormat="1" ht="11.2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15"/>
      <c r="EX101" s="15"/>
      <c r="EY101" s="15"/>
      <c r="EZ101" s="15"/>
      <c r="FA101" s="15"/>
      <c r="FB101" s="15"/>
      <c r="FC101" s="15"/>
      <c r="FD101" s="15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  <c r="FO101" s="15"/>
      <c r="FP101" s="15"/>
      <c r="FQ101" s="15"/>
      <c r="FR101" s="15"/>
      <c r="FS101" s="15"/>
      <c r="FT101" s="15"/>
      <c r="FU101" s="15"/>
      <c r="FV101" s="15"/>
      <c r="FW101" s="15"/>
      <c r="FX101" s="15"/>
      <c r="FY101" s="15"/>
      <c r="FZ101" s="15"/>
      <c r="GA101" s="15"/>
      <c r="GB101" s="15"/>
      <c r="GC101" s="15"/>
      <c r="GD101" s="15"/>
      <c r="GE101" s="15"/>
      <c r="GF101" s="15"/>
      <c r="GG101" s="15"/>
      <c r="GH101" s="15"/>
      <c r="GI101" s="15"/>
      <c r="GJ101" s="15"/>
      <c r="GK101" s="15"/>
      <c r="GL101" s="15"/>
      <c r="GM101" s="15"/>
      <c r="GN101" s="15"/>
      <c r="GO101" s="15"/>
      <c r="GP101" s="15"/>
      <c r="GQ101" s="15"/>
      <c r="GR101" s="15"/>
      <c r="GS101" s="15"/>
      <c r="GT101" s="15"/>
      <c r="GU101" s="15"/>
      <c r="GV101" s="15"/>
      <c r="GW101" s="15"/>
      <c r="GX101" s="15"/>
      <c r="GY101" s="15"/>
      <c r="GZ101" s="15"/>
      <c r="HA101" s="15"/>
      <c r="HB101" s="15"/>
      <c r="HC101" s="15"/>
      <c r="HD101" s="15"/>
      <c r="HE101" s="15"/>
      <c r="HF101" s="15"/>
      <c r="HG101" s="15"/>
      <c r="HH101" s="15"/>
      <c r="HI101" s="15"/>
      <c r="HJ101" s="15"/>
      <c r="HK101" s="15"/>
      <c r="HL101" s="15"/>
      <c r="HM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  <c r="IT101" s="15"/>
      <c r="IU101" s="15"/>
    </row>
    <row r="102" spans="1:255" s="88" customFormat="1" ht="11.25" customHeight="1" x14ac:dyDescent="0.25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  <c r="EB102" s="87"/>
      <c r="EC102" s="87"/>
      <c r="ED102" s="87"/>
      <c r="EE102" s="87"/>
      <c r="EF102" s="87"/>
      <c r="EG102" s="87"/>
      <c r="EH102" s="87"/>
      <c r="EI102" s="87"/>
      <c r="EJ102" s="87"/>
      <c r="EK102" s="87"/>
      <c r="EL102" s="87"/>
      <c r="EM102" s="87"/>
      <c r="EN102" s="87"/>
      <c r="EO102" s="87"/>
      <c r="EP102" s="87"/>
      <c r="EQ102" s="87"/>
      <c r="ER102" s="87"/>
      <c r="ES102" s="87"/>
      <c r="ET102" s="87"/>
      <c r="EU102" s="87"/>
      <c r="EV102" s="87"/>
      <c r="EW102" s="87"/>
      <c r="EX102" s="87"/>
      <c r="EY102" s="87"/>
      <c r="EZ102" s="87"/>
      <c r="FA102" s="87"/>
      <c r="FB102" s="87"/>
      <c r="FC102" s="87"/>
      <c r="FD102" s="87"/>
      <c r="FE102" s="87"/>
      <c r="FF102" s="87"/>
      <c r="FG102" s="87"/>
      <c r="FH102" s="87"/>
      <c r="FI102" s="87"/>
      <c r="FJ102" s="87"/>
      <c r="FK102" s="87"/>
      <c r="FL102" s="87"/>
      <c r="FM102" s="87"/>
      <c r="FN102" s="87"/>
      <c r="FO102" s="87"/>
      <c r="FP102" s="87"/>
      <c r="FQ102" s="87"/>
      <c r="FR102" s="87"/>
      <c r="FS102" s="87"/>
      <c r="FT102" s="87"/>
      <c r="FU102" s="87"/>
      <c r="FV102" s="87"/>
      <c r="FW102" s="87"/>
      <c r="FX102" s="87"/>
      <c r="FY102" s="87"/>
      <c r="FZ102" s="87"/>
      <c r="GA102" s="87"/>
      <c r="GB102" s="87"/>
      <c r="GC102" s="87"/>
      <c r="GD102" s="87"/>
      <c r="GE102" s="87"/>
      <c r="GF102" s="87"/>
      <c r="GG102" s="87"/>
      <c r="GH102" s="87"/>
      <c r="GI102" s="87"/>
      <c r="GJ102" s="87"/>
      <c r="GK102" s="87"/>
      <c r="GL102" s="87"/>
      <c r="GM102" s="87"/>
      <c r="GN102" s="87"/>
      <c r="GO102" s="87"/>
      <c r="GP102" s="87"/>
      <c r="GQ102" s="87"/>
      <c r="GR102" s="87"/>
      <c r="GS102" s="87"/>
      <c r="GT102" s="87"/>
      <c r="GU102" s="87"/>
      <c r="GV102" s="87"/>
      <c r="GW102" s="87"/>
      <c r="GX102" s="87"/>
      <c r="GY102" s="87"/>
      <c r="GZ102" s="87"/>
      <c r="HA102" s="87"/>
      <c r="HB102" s="87"/>
      <c r="HC102" s="87"/>
      <c r="HD102" s="87"/>
      <c r="HE102" s="87"/>
      <c r="HF102" s="87"/>
      <c r="HG102" s="87"/>
      <c r="HH102" s="87"/>
      <c r="HI102" s="87"/>
      <c r="HJ102" s="87"/>
      <c r="HK102" s="87"/>
      <c r="HL102" s="87"/>
      <c r="HM102" s="87"/>
      <c r="HN102" s="87"/>
      <c r="HO102" s="87"/>
      <c r="HP102" s="87"/>
      <c r="HQ102" s="87"/>
      <c r="HR102" s="87"/>
      <c r="HS102" s="87"/>
      <c r="HT102" s="87"/>
      <c r="HU102" s="87"/>
      <c r="HV102" s="87"/>
      <c r="HW102" s="87"/>
      <c r="HX102" s="87"/>
      <c r="HY102" s="87"/>
      <c r="HZ102" s="87"/>
      <c r="IA102" s="87"/>
      <c r="IB102" s="87"/>
      <c r="IC102" s="87"/>
      <c r="ID102" s="87"/>
      <c r="IE102" s="87"/>
      <c r="IF102" s="87"/>
      <c r="IG102" s="87"/>
      <c r="IH102" s="87"/>
      <c r="II102" s="87"/>
      <c r="IJ102" s="87"/>
      <c r="IK102" s="87"/>
      <c r="IL102" s="87"/>
      <c r="IM102" s="87"/>
      <c r="IN102" s="87"/>
      <c r="IO102" s="87"/>
      <c r="IP102" s="87"/>
      <c r="IQ102" s="87"/>
      <c r="IR102" s="87"/>
      <c r="IS102" s="87"/>
      <c r="IT102" s="87"/>
      <c r="IU102" s="87"/>
    </row>
    <row r="103" spans="1:255" s="88" customFormat="1" ht="11.25" customHeight="1" x14ac:dyDescent="0.25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  <c r="EB103" s="87"/>
      <c r="EC103" s="87"/>
      <c r="ED103" s="87"/>
      <c r="EE103" s="87"/>
      <c r="EF103" s="87"/>
      <c r="EG103" s="87"/>
      <c r="EH103" s="87"/>
      <c r="EI103" s="87"/>
      <c r="EJ103" s="87"/>
      <c r="EK103" s="87"/>
      <c r="EL103" s="87"/>
      <c r="EM103" s="87"/>
      <c r="EN103" s="87"/>
      <c r="EO103" s="87"/>
      <c r="EP103" s="87"/>
      <c r="EQ103" s="87"/>
      <c r="ER103" s="87"/>
      <c r="ES103" s="87"/>
      <c r="ET103" s="87"/>
      <c r="EU103" s="87"/>
      <c r="EV103" s="87"/>
      <c r="EW103" s="87"/>
      <c r="EX103" s="87"/>
      <c r="EY103" s="87"/>
      <c r="EZ103" s="87"/>
      <c r="FA103" s="87"/>
      <c r="FB103" s="87"/>
      <c r="FC103" s="87"/>
      <c r="FD103" s="87"/>
      <c r="FE103" s="87"/>
      <c r="FF103" s="87"/>
      <c r="FG103" s="87"/>
      <c r="FH103" s="87"/>
      <c r="FI103" s="87"/>
      <c r="FJ103" s="87"/>
      <c r="FK103" s="87"/>
      <c r="FL103" s="87"/>
      <c r="FM103" s="87"/>
      <c r="FN103" s="87"/>
      <c r="FO103" s="87"/>
      <c r="FP103" s="87"/>
      <c r="FQ103" s="87"/>
      <c r="FR103" s="87"/>
      <c r="FS103" s="87"/>
      <c r="FT103" s="87"/>
      <c r="FU103" s="87"/>
      <c r="FV103" s="87"/>
      <c r="FW103" s="87"/>
      <c r="FX103" s="87"/>
      <c r="FY103" s="87"/>
      <c r="FZ103" s="87"/>
      <c r="GA103" s="87"/>
      <c r="GB103" s="87"/>
      <c r="GC103" s="87"/>
      <c r="GD103" s="87"/>
      <c r="GE103" s="87"/>
      <c r="GF103" s="87"/>
      <c r="GG103" s="87"/>
      <c r="GH103" s="87"/>
      <c r="GI103" s="87"/>
      <c r="GJ103" s="87"/>
      <c r="GK103" s="87"/>
      <c r="GL103" s="87"/>
      <c r="GM103" s="87"/>
      <c r="GN103" s="87"/>
      <c r="GO103" s="87"/>
      <c r="GP103" s="87"/>
      <c r="GQ103" s="87"/>
      <c r="GR103" s="87"/>
      <c r="GS103" s="87"/>
      <c r="GT103" s="87"/>
      <c r="GU103" s="87"/>
      <c r="GV103" s="87"/>
      <c r="GW103" s="87"/>
      <c r="GX103" s="87"/>
      <c r="GY103" s="87"/>
      <c r="GZ103" s="87"/>
      <c r="HA103" s="87"/>
      <c r="HB103" s="87"/>
      <c r="HC103" s="87"/>
      <c r="HD103" s="87"/>
      <c r="HE103" s="87"/>
      <c r="HF103" s="87"/>
      <c r="HG103" s="87"/>
      <c r="HH103" s="87"/>
      <c r="HI103" s="87"/>
      <c r="HJ103" s="87"/>
      <c r="HK103" s="87"/>
      <c r="HL103" s="87"/>
      <c r="HM103" s="87"/>
      <c r="HN103" s="87"/>
      <c r="HO103" s="87"/>
      <c r="HP103" s="87"/>
      <c r="HQ103" s="87"/>
      <c r="HR103" s="87"/>
      <c r="HS103" s="87"/>
      <c r="HT103" s="87"/>
      <c r="HU103" s="87"/>
      <c r="HV103" s="87"/>
      <c r="HW103" s="87"/>
      <c r="HX103" s="87"/>
      <c r="HY103" s="87"/>
      <c r="HZ103" s="87"/>
      <c r="IA103" s="87"/>
      <c r="IB103" s="87"/>
      <c r="IC103" s="87"/>
      <c r="ID103" s="87"/>
      <c r="IE103" s="87"/>
      <c r="IF103" s="87"/>
      <c r="IG103" s="87"/>
      <c r="IH103" s="87"/>
      <c r="II103" s="87"/>
      <c r="IJ103" s="87"/>
      <c r="IK103" s="87"/>
      <c r="IL103" s="87"/>
      <c r="IM103" s="87"/>
      <c r="IN103" s="87"/>
      <c r="IO103" s="87"/>
      <c r="IP103" s="87"/>
      <c r="IQ103" s="87"/>
      <c r="IR103" s="87"/>
      <c r="IS103" s="87"/>
      <c r="IT103" s="87"/>
      <c r="IU103" s="87"/>
    </row>
  </sheetData>
  <mergeCells count="9">
    <mergeCell ref="E9:F9"/>
    <mergeCell ref="E14:F14"/>
    <mergeCell ref="E15:F15"/>
    <mergeCell ref="B17:G17"/>
    <mergeCell ref="B100:E100"/>
    <mergeCell ref="B86:C86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Ensalada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2023-03-30T11:46:16Z</dcterms:modified>
  <cp:category/>
  <cp:contentStatus/>
</cp:coreProperties>
</file>