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 PRADERA AVENA BALLICA AN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7" i="1" l="1"/>
  <c r="G48" i="1" l="1"/>
  <c r="G44" i="1"/>
  <c r="G36" i="1" l="1"/>
  <c r="G32" i="1" l="1"/>
  <c r="G33" i="1"/>
  <c r="G34" i="1"/>
  <c r="G35" i="1"/>
  <c r="G50" i="1" l="1"/>
  <c r="G47" i="1"/>
  <c r="G46" i="1"/>
  <c r="G43" i="1"/>
  <c r="G12" i="1"/>
  <c r="G61" i="1" s="1"/>
  <c r="G51" i="1" l="1"/>
  <c r="C78" i="1" s="1"/>
  <c r="G38" i="1"/>
  <c r="G58" i="1" l="1"/>
  <c r="G59" i="1" s="1"/>
  <c r="G60" i="1" l="1"/>
  <c r="E86" i="1" s="1"/>
  <c r="C80" i="1"/>
  <c r="C86" i="1"/>
  <c r="G62" i="1"/>
  <c r="C81" i="1" l="1"/>
  <c r="D86" i="1"/>
  <c r="D78" i="1" l="1"/>
  <c r="D75" i="1"/>
  <c r="D81" i="1" s="1"/>
  <c r="D79" i="1"/>
  <c r="D77" i="1"/>
  <c r="D80" i="1"/>
</calcChain>
</file>

<file path=xl/sharedStrings.xml><?xml version="1.0" encoding="utf-8"?>
<sst xmlns="http://schemas.openxmlformats.org/spreadsheetml/2006/main" count="136" uniqueCount="95">
  <si>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</si>
  <si>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</si>
  <si>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</si>
  <si>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</si>
  <si>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</si>
  <si>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</si>
  <si>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</si>
  <si>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</si>
  <si>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</si>
  <si>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</si>
  <si>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</si>
  <si>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</si>
  <si>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</si>
  <si>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</si>
  <si>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</si>
  <si>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</si>
  <si>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</si>
  <si>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</si>
  <si>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</si>
  <si>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</si>
  <si>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</si>
  <si>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</si>
  <si>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</si>
  <si>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</si>
  <si>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</si>
  <si>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</si>
  <si>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</si>
  <si>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</si>
  <si>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</si>
  <si>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</si>
  <si>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</si>
  <si>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</si>
  <si>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</si>
  <si>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</si>
  <si>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</si>
  <si>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</si>
  <si>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</si>
  <si>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</si>
  <si>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</si>
  <si>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</si>
  <si>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</si>
  <si>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</si>
  <si>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</si>
  <si>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</si>
  <si>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</si>
  <si>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</si>
  <si>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</si>
  <si>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</si>
  <si>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</si>
  <si>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</si>
  <si>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</si>
  <si>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</si>
  <si>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</si>
  <si>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</si>
  <si>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</si>
  <si>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</si>
  <si>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</si>
  <si>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</si>
  <si>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</si>
  <si>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</si>
  <si>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</si>
  <si>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</si>
  <si>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Rastraje</t>
  </si>
  <si>
    <t>Siembra Mecanizada</t>
  </si>
  <si>
    <t>Aplicación Herbicida</t>
  </si>
  <si>
    <t>MCPA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</si>
  <si>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</si>
  <si>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</si>
  <si>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</si>
  <si>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</si>
  <si>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</si>
  <si>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</si>
  <si>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</si>
  <si>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</si>
  <si>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</si>
  <si>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</si>
  <si>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</si>
  <si>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</si>
  <si>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</si>
  <si>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</si>
  <si>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</si>
  <si>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</si>
  <si>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</si>
  <si>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Rendimiento (Kg. Carne/há)</t>
  </si>
  <si>
    <t>$/há</t>
  </si>
  <si>
    <t>RENDIMIENTO (Kg de carne/há.)</t>
  </si>
  <si>
    <t>Ballica Tama</t>
  </si>
  <si>
    <t>Vibrocultivador</t>
  </si>
  <si>
    <t>Can 27</t>
  </si>
  <si>
    <t xml:space="preserve">PRADERA  AVENA-BALLICA ANUAL </t>
  </si>
  <si>
    <t>ARAUCANIA</t>
  </si>
  <si>
    <t>PADRE LAS CASAS</t>
  </si>
  <si>
    <t>09/02/2023</t>
  </si>
  <si>
    <t xml:space="preserve">Diciembre </t>
  </si>
  <si>
    <t xml:space="preserve">Junio-Diciembre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</si>
</sst>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left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H9" sqref="H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30" customHeight="1" x14ac:dyDescent="0.25">
      <c r="A9" s="37"/>
      <c r="B9" s="128" t="s">
        <v>0</v>
      </c>
      <c r="C9" s="132" t="s">
        <v>89</v>
      </c>
      <c r="D9" s="70"/>
      <c r="E9" s="138" t="s">
        <v>85</v>
      </c>
      <c r="F9" s="139"/>
      <c r="G9" s="114">
        <v>900</v>
      </c>
    </row>
    <row r="10" spans="1:7" ht="38.25" customHeight="1" x14ac:dyDescent="0.25">
      <c r="A10" s="37"/>
      <c r="B10" s="129" t="s">
        <v>1</v>
      </c>
      <c r="C10" s="124" t="s">
        <v>68</v>
      </c>
      <c r="D10" s="70"/>
      <c r="E10" s="136" t="s">
        <v>2</v>
      </c>
      <c r="F10" s="137"/>
      <c r="G10" s="115" t="s">
        <v>93</v>
      </c>
    </row>
    <row r="11" spans="1:7" ht="18" customHeight="1" x14ac:dyDescent="0.25">
      <c r="A11" s="37"/>
      <c r="B11" s="129" t="s">
        <v>3</v>
      </c>
      <c r="C11" s="123" t="s">
        <v>4</v>
      </c>
      <c r="D11" s="70"/>
      <c r="E11" s="136" t="s">
        <v>69</v>
      </c>
      <c r="F11" s="137"/>
      <c r="G11" s="114">
        <v>1800</v>
      </c>
    </row>
    <row r="12" spans="1:7" ht="11.25" customHeight="1" x14ac:dyDescent="0.25">
      <c r="A12" s="37"/>
      <c r="B12" s="129" t="s">
        <v>5</v>
      </c>
      <c r="C12" s="125" t="s">
        <v>90</v>
      </c>
      <c r="D12" s="70"/>
      <c r="E12" s="115" t="s">
        <v>6</v>
      </c>
      <c r="F12" s="116"/>
      <c r="G12" s="117">
        <f>(G9*G11)</f>
        <v>1620000</v>
      </c>
    </row>
    <row r="13" spans="1:7" ht="13.5" customHeight="1" x14ac:dyDescent="0.25">
      <c r="A13" s="37"/>
      <c r="B13" s="129" t="s">
        <v>7</v>
      </c>
      <c r="C13" s="123" t="s">
        <v>91</v>
      </c>
      <c r="D13" s="70"/>
      <c r="E13" s="136" t="s">
        <v>8</v>
      </c>
      <c r="F13" s="137"/>
      <c r="G13" s="115" t="s">
        <v>70</v>
      </c>
    </row>
    <row r="14" spans="1:7" ht="13.5" customHeight="1" x14ac:dyDescent="0.25">
      <c r="A14" s="37"/>
      <c r="B14" s="129" t="s">
        <v>9</v>
      </c>
      <c r="C14" s="123" t="s">
        <v>91</v>
      </c>
      <c r="D14" s="70"/>
      <c r="E14" s="136" t="s">
        <v>10</v>
      </c>
      <c r="F14" s="137"/>
      <c r="G14" s="119" t="s">
        <v>94</v>
      </c>
    </row>
    <row r="15" spans="1:7" ht="25.5" customHeight="1" x14ac:dyDescent="0.25">
      <c r="A15" s="37"/>
      <c r="B15" s="129" t="s">
        <v>11</v>
      </c>
      <c r="C15" s="133" t="s">
        <v>92</v>
      </c>
      <c r="D15" s="70"/>
      <c r="E15" s="140" t="s">
        <v>12</v>
      </c>
      <c r="F15" s="141"/>
      <c r="G15" s="118" t="s">
        <v>71</v>
      </c>
    </row>
    <row r="16" spans="1:7" ht="12" customHeight="1" x14ac:dyDescent="0.25">
      <c r="A16" s="2"/>
      <c r="B16" s="127"/>
      <c r="C16" s="71"/>
      <c r="D16" s="72"/>
      <c r="E16" s="73"/>
      <c r="F16" s="73"/>
      <c r="G16" s="74"/>
    </row>
    <row r="17" spans="1:7" ht="12" customHeight="1" x14ac:dyDescent="0.25">
      <c r="A17" s="7"/>
      <c r="B17" s="142" t="s">
        <v>13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.75" customHeight="1" x14ac:dyDescent="0.25">
      <c r="A31" s="7"/>
      <c r="B31" s="67" t="s">
        <v>87</v>
      </c>
      <c r="C31" s="8" t="s">
        <v>25</v>
      </c>
      <c r="D31" s="9">
        <v>0.1</v>
      </c>
      <c r="E31" s="5" t="s">
        <v>73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62</v>
      </c>
      <c r="C32" s="8" t="s">
        <v>25</v>
      </c>
      <c r="D32" s="9">
        <v>0.3</v>
      </c>
      <c r="E32" s="5" t="s">
        <v>73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72</v>
      </c>
      <c r="C33" s="8" t="s">
        <v>25</v>
      </c>
      <c r="D33" s="9">
        <v>0.1</v>
      </c>
      <c r="E33" s="5" t="s">
        <v>73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63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64</v>
      </c>
      <c r="C35" s="8" t="s">
        <v>25</v>
      </c>
      <c r="D35" s="9">
        <v>0.1</v>
      </c>
      <c r="E35" s="5" t="s">
        <v>74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75</v>
      </c>
      <c r="C36" s="8" t="s">
        <v>25</v>
      </c>
      <c r="D36" s="9">
        <v>0.1</v>
      </c>
      <c r="E36" s="5" t="s">
        <v>76</v>
      </c>
      <c r="F36" s="6">
        <v>180000</v>
      </c>
      <c r="G36" s="6">
        <f t="shared" si="0"/>
        <v>18000</v>
      </c>
    </row>
    <row r="37" spans="1:11" ht="18" customHeight="1" x14ac:dyDescent="0.25">
      <c r="A37" s="7"/>
      <c r="B37" s="67" t="s">
        <v>78</v>
      </c>
      <c r="C37" s="8" t="s">
        <v>25</v>
      </c>
      <c r="D37" s="9">
        <v>0.1</v>
      </c>
      <c r="E37" s="5" t="s">
        <v>73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.75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82</v>
      </c>
      <c r="C43" s="20" t="s">
        <v>67</v>
      </c>
      <c r="D43" s="21">
        <v>120</v>
      </c>
      <c r="E43" s="20" t="s">
        <v>26</v>
      </c>
      <c r="F43" s="22">
        <v>250</v>
      </c>
      <c r="G43" s="22">
        <f>(D43*F43)</f>
        <v>30000</v>
      </c>
    </row>
    <row r="44" spans="1:11" ht="12.75" customHeight="1" x14ac:dyDescent="0.25">
      <c r="A44" s="7"/>
      <c r="B44" s="68" t="s">
        <v>86</v>
      </c>
      <c r="C44" s="20" t="s">
        <v>67</v>
      </c>
      <c r="D44" s="21">
        <v>25</v>
      </c>
      <c r="E44" s="20" t="s">
        <v>26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33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79</v>
      </c>
      <c r="C46" s="20" t="s">
        <v>66</v>
      </c>
      <c r="D46" s="21">
        <v>350</v>
      </c>
      <c r="E46" s="20" t="s">
        <v>26</v>
      </c>
      <c r="F46" s="22">
        <v>1060</v>
      </c>
      <c r="G46" s="22">
        <f>(D46*F46)</f>
        <v>371000</v>
      </c>
    </row>
    <row r="47" spans="1:11" ht="12.75" customHeight="1" x14ac:dyDescent="0.25">
      <c r="A47" s="7"/>
      <c r="B47" s="68" t="s">
        <v>88</v>
      </c>
      <c r="C47" s="20" t="s">
        <v>66</v>
      </c>
      <c r="D47" s="21">
        <v>100</v>
      </c>
      <c r="E47" s="20" t="s">
        <v>76</v>
      </c>
      <c r="F47" s="22">
        <v>1390</v>
      </c>
      <c r="G47" s="22">
        <f>(D47*F47)</f>
        <v>139000</v>
      </c>
    </row>
    <row r="48" spans="1:11" ht="12.75" customHeight="1" x14ac:dyDescent="0.25">
      <c r="A48" s="7"/>
      <c r="B48" s="68" t="s">
        <v>77</v>
      </c>
      <c r="C48" s="20" t="s">
        <v>67</v>
      </c>
      <c r="D48" s="21">
        <v>1000</v>
      </c>
      <c r="E48" s="20" t="s">
        <v>26</v>
      </c>
      <c r="F48" s="22">
        <v>180</v>
      </c>
      <c r="G48" s="22">
        <f>D48*F48</f>
        <v>180000</v>
      </c>
    </row>
    <row r="49" spans="1:7" ht="12.75" customHeight="1" x14ac:dyDescent="0.25">
      <c r="A49" s="7"/>
      <c r="B49" s="23" t="s">
        <v>34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65</v>
      </c>
      <c r="C50" s="20" t="s">
        <v>35</v>
      </c>
      <c r="D50" s="21">
        <v>0.8</v>
      </c>
      <c r="E50" s="20" t="s">
        <v>74</v>
      </c>
      <c r="F50" s="22">
        <v>25700</v>
      </c>
      <c r="G50" s="22">
        <f>(D50*F50)</f>
        <v>20560</v>
      </c>
    </row>
    <row r="51" spans="1:7" ht="13.5" customHeight="1" x14ac:dyDescent="0.25">
      <c r="A51" s="4"/>
      <c r="B51" s="14" t="s">
        <v>36</v>
      </c>
      <c r="C51" s="15"/>
      <c r="D51" s="15"/>
      <c r="E51" s="15"/>
      <c r="F51" s="16"/>
      <c r="G51" s="17">
        <f>SUM(G42:G50)</f>
        <v>803060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37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38</v>
      </c>
      <c r="C54" s="95" t="s">
        <v>30</v>
      </c>
      <c r="D54" s="95" t="s">
        <v>31</v>
      </c>
      <c r="E54" s="94" t="s">
        <v>18</v>
      </c>
      <c r="F54" s="95" t="s">
        <v>19</v>
      </c>
      <c r="G54" s="94" t="s">
        <v>20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39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40</v>
      </c>
      <c r="C58" s="104"/>
      <c r="D58" s="104"/>
      <c r="E58" s="104"/>
      <c r="F58" s="104"/>
      <c r="G58" s="105">
        <f>G22+G38+G51+G56</f>
        <v>1025060</v>
      </c>
    </row>
    <row r="59" spans="1:7" ht="12" customHeight="1" x14ac:dyDescent="0.25">
      <c r="A59" s="37"/>
      <c r="B59" s="106" t="s">
        <v>41</v>
      </c>
      <c r="C59" s="107"/>
      <c r="D59" s="107"/>
      <c r="E59" s="107"/>
      <c r="F59" s="107"/>
      <c r="G59" s="108">
        <f>G58*0.05</f>
        <v>51253</v>
      </c>
    </row>
    <row r="60" spans="1:7" ht="12" customHeight="1" x14ac:dyDescent="0.25">
      <c r="A60" s="37"/>
      <c r="B60" s="109" t="s">
        <v>42</v>
      </c>
      <c r="C60" s="110"/>
      <c r="D60" s="110"/>
      <c r="E60" s="110"/>
      <c r="F60" s="110"/>
      <c r="G60" s="111">
        <f>G59+G58</f>
        <v>1076313</v>
      </c>
    </row>
    <row r="61" spans="1:7" ht="12" customHeight="1" x14ac:dyDescent="0.25">
      <c r="A61" s="37"/>
      <c r="B61" s="106" t="s">
        <v>43</v>
      </c>
      <c r="C61" s="107"/>
      <c r="D61" s="107"/>
      <c r="E61" s="107"/>
      <c r="F61" s="107"/>
      <c r="G61" s="108">
        <f>G12</f>
        <v>1620000</v>
      </c>
    </row>
    <row r="62" spans="1:7" ht="12" customHeight="1" x14ac:dyDescent="0.25">
      <c r="A62" s="37"/>
      <c r="B62" s="112" t="s">
        <v>44</v>
      </c>
      <c r="C62" s="113"/>
      <c r="D62" s="113"/>
      <c r="E62" s="113"/>
      <c r="F62" s="113"/>
      <c r="G62" s="120">
        <f>G61-G60</f>
        <v>543687</v>
      </c>
    </row>
    <row r="63" spans="1:7" ht="12" customHeight="1" x14ac:dyDescent="0.25">
      <c r="A63" s="37"/>
      <c r="B63" s="38" t="s">
        <v>45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46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50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51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52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4" t="s">
        <v>53</v>
      </c>
      <c r="C73" s="135"/>
      <c r="D73" s="49"/>
      <c r="E73" s="27"/>
      <c r="F73" s="27"/>
      <c r="G73" s="34"/>
    </row>
    <row r="74" spans="1:7" ht="12" customHeight="1" x14ac:dyDescent="0.25">
      <c r="A74" s="37"/>
      <c r="B74" s="42" t="s">
        <v>38</v>
      </c>
      <c r="C74" s="28" t="s">
        <v>84</v>
      </c>
      <c r="D74" s="43" t="s">
        <v>54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57</v>
      </c>
      <c r="C77" s="29">
        <v>222000</v>
      </c>
      <c r="D77" s="45">
        <f>(C77/C81)</f>
        <v>0.20625970326475662</v>
      </c>
      <c r="E77" s="27"/>
      <c r="F77" s="27"/>
      <c r="G77" s="34"/>
    </row>
    <row r="78" spans="1:7" ht="12" customHeight="1" x14ac:dyDescent="0.25">
      <c r="A78" s="37"/>
      <c r="B78" s="44" t="s">
        <v>29</v>
      </c>
      <c r="C78" s="29">
        <f>G51</f>
        <v>803060</v>
      </c>
      <c r="D78" s="45">
        <f>(C78/C81)</f>
        <v>0.74612124911619571</v>
      </c>
      <c r="E78" s="27"/>
      <c r="F78" s="27"/>
      <c r="G78" s="34"/>
    </row>
    <row r="79" spans="1:7" ht="12" customHeight="1" x14ac:dyDescent="0.25">
      <c r="A79" s="37"/>
      <c r="B79" s="44" t="s">
        <v>58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59</v>
      </c>
      <c r="C80" s="31">
        <f>G59</f>
        <v>51253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60</v>
      </c>
      <c r="C81" s="47">
        <f>SUM(C75:C80)</f>
        <v>1076313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81</v>
      </c>
      <c r="D84" s="63"/>
      <c r="E84" s="64"/>
      <c r="F84" s="32"/>
      <c r="G84" s="34"/>
    </row>
    <row r="85" spans="1:7" ht="25.5" customHeight="1" x14ac:dyDescent="0.25">
      <c r="A85" s="37"/>
      <c r="B85" s="121" t="s">
        <v>83</v>
      </c>
      <c r="C85" s="130">
        <v>800</v>
      </c>
      <c r="D85" s="130">
        <v>900</v>
      </c>
      <c r="E85" s="131">
        <v>1000</v>
      </c>
      <c r="F85" s="60"/>
      <c r="G85" s="35"/>
    </row>
    <row r="86" spans="1:7" ht="27" customHeight="1" thickBot="1" x14ac:dyDescent="0.3">
      <c r="A86" s="37"/>
      <c r="B86" s="122" t="s">
        <v>80</v>
      </c>
      <c r="C86" s="47">
        <f>(G60/C85)</f>
        <v>1345.3912499999999</v>
      </c>
      <c r="D86" s="47">
        <f>(G60/D85)</f>
        <v>1195.9033333333334</v>
      </c>
      <c r="E86" s="65">
        <f>(G60/E85)</f>
        <v>1076.3130000000001</v>
      </c>
      <c r="F86" s="60"/>
      <c r="G86" s="35"/>
    </row>
    <row r="87" spans="1:7" ht="15.6" customHeight="1" x14ac:dyDescent="0.25">
      <c r="A87" s="37"/>
      <c r="B87" s="51" t="s">
        <v>61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2023-04-27T15:04:23Z</dcterms:modified>
</cp:coreProperties>
</file>