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 PRADERA AVENA BALLICA 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D86" i="1" s="1"/>
  <c r="C80" i="1"/>
  <c r="G62" i="1"/>
  <c r="C86" i="1" l="1"/>
  <c r="E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<sst xmlns="http://schemas.openxmlformats.org/spreadsheetml/2006/main" count="136" uniqueCount="95">
  <si>
    <t>RUBRO O CULTIVO</t>
  </si>
  <si>
    <t xml:space="preserve">PRADERA  AVENA-BALLICA ANUAL </t>
  </si>
  <si>
    <t>RENDIMIENTO (Kg de carne/há.)</t>
  </si>
  <si>
    <t>VARIEDAD</t>
  </si>
  <si>
    <t>FECHA ESTIMADA  PRECIO VENTA</t>
  </si>
  <si>
    <t>Diciembre 2023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</si>
  <si>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</si>
  <si>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</si>
  <si>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</si>
  <si>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</si>
  <si>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</si>
  <si>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</si>
  <si>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</si>
  <si>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</si>
  <si>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</si>
  <si>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</si>
  <si>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</si>
  <si>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Junio-Diciembre 2022</t>
  </si>
  <si>
    <t>FECHA PRECIO INSUMOS</t>
  </si>
  <si>
    <t>Febrero 2023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</si>
  <si>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</si>
  <si>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</si>
  <si>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</si>
  <si>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</si>
  <si>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</si>
  <si>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</si>
  <si>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</si>
  <si>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</si>
  <si>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</si>
  <si>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</si>
  <si>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</si>
  <si>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</si>
  <si>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</si>
  <si>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Vibrocultivador</t>
  </si>
  <si>
    <t>JM</t>
  </si>
  <si>
    <t>Marzo</t>
  </si>
  <si>
    <t>Rastraje</t>
  </si>
  <si>
    <t>Rodillo</t>
  </si>
  <si>
    <t>Siembra Mecanizada</t>
  </si>
  <si>
    <t>Marzo-Abril</t>
  </si>
  <si>
    <t>Aplicación Herbicida</t>
  </si>
  <si>
    <t>Mayo-Junio</t>
  </si>
  <si>
    <t>Aplicación Nitrógeno</t>
  </si>
  <si>
    <t>Agosto</t>
  </si>
  <si>
    <t>Aplicación Cal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</si>
  <si>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</si>
  <si>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</si>
  <si>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</si>
  <si>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</si>
  <si>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</si>
  <si>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</si>
  <si>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</si>
  <si>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kg.</t>
  </si>
  <si>
    <t>Ballica Tama</t>
  </si>
  <si>
    <t>FERTILIZANTES</t>
  </si>
  <si>
    <t>NPK (mezcla 7-27-8)</t>
  </si>
  <si>
    <t>Kg.</t>
  </si>
  <si>
    <t>Can 27</t>
  </si>
  <si>
    <t>Carbonato de Calcio</t>
  </si>
  <si>
    <t>HERBICIDAS</t>
  </si>
  <si>
    <t>MCPA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</si>
  <si>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</si>
  <si>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</si>
  <si>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</si>
  <si>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</si>
  <si>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</si>
  <si>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</si>
  <si>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</si>
  <si>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</si>
  <si>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</si>
  <si>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</si>
  <si>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</si>
  <si>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</si>
  <si>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</si>
  <si>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</si>
  <si>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</si>
  <si>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</si>
  <si>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</si>
  <si>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</si>
  <si>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</si>
  <si>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</si>
  <si>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</si>
  <si>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</si>
  <si>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</si>
  <si>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</si>
  <si>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</si>
  <si>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</si>
  <si>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</si>
  <si>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 carne)</t>
  </si>
  <si>
    <t>Rendimiento (Kg. Carne/há)</t>
  </si>
  <si>
    <t>Costo unitario ($/kg carne) (*)</t>
  </si>
  <si>
    <t>(*): Este valor representa el valor mìnimo de venta del producto</t>
  </si>
  <si>
    <t>Urano, Newen, Ballica Tama</t>
  </si>
  <si>
    <t>Villarrica</t>
  </si>
  <si>
    <t>Erupcio volcan Heladas - 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</si>
</sst>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0" fillId="2" borderId="55" xfId="0" applyFill="1" applyBorder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right" vertical="top" wrapText="1"/>
    </xf>
    <xf numFmtId="49" fontId="2" fillId="2" borderId="54" xfId="0" applyNumberFormat="1" applyFont="1" applyFill="1" applyBorder="1" applyAlignment="1">
      <alignment horizontal="right" vertical="center" wrapText="1"/>
    </xf>
    <xf numFmtId="49" fontId="2" fillId="2" borderId="54" xfId="0" applyNumberFormat="1" applyFont="1" applyFill="1" applyBorder="1" applyAlignment="1">
      <alignment horizontal="right"/>
    </xf>
    <xf numFmtId="49" fontId="2" fillId="2" borderId="54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1" fontId="2" fillId="2" borderId="5" xfId="0" applyNumberFormat="1" applyFont="1" applyFill="1" applyBorder="1" applyAlignment="1">
      <alignment horizontal="right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J25" sqref="J2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9"/>
      <c r="C8" s="3"/>
      <c r="D8" s="2"/>
      <c r="E8" s="3"/>
      <c r="F8" s="3"/>
      <c r="G8" s="3"/>
    </row>
    <row r="9" spans="1:7" ht="30" customHeight="1" x14ac:dyDescent="0.25">
      <c r="A9" s="37"/>
      <c r="B9" s="121" t="s">
        <v>0</v>
      </c>
      <c r="C9" s="125" t="s">
        <v>1</v>
      </c>
      <c r="D9" s="70"/>
      <c r="E9" s="136" t="s">
        <v>2</v>
      </c>
      <c r="F9" s="137"/>
      <c r="G9" s="130">
        <v>900</v>
      </c>
    </row>
    <row r="10" spans="1:7" ht="38.25" customHeight="1" x14ac:dyDescent="0.25">
      <c r="A10" s="37"/>
      <c r="B10" s="122" t="s">
        <v>3</v>
      </c>
      <c r="C10" s="126" t="s">
        <v>92</v>
      </c>
      <c r="D10" s="70"/>
      <c r="E10" s="134" t="s">
        <v>4</v>
      </c>
      <c r="F10" s="135"/>
      <c r="G10" s="129" t="s">
        <v>5</v>
      </c>
    </row>
    <row r="11" spans="1:7" ht="18" customHeight="1" x14ac:dyDescent="0.25">
      <c r="A11" s="37"/>
      <c r="B11" s="122" t="s">
        <v>6</v>
      </c>
      <c r="C11" s="127" t="s">
        <v>7</v>
      </c>
      <c r="D11" s="70"/>
      <c r="E11" s="134" t="s">
        <v>8</v>
      </c>
      <c r="F11" s="135"/>
      <c r="G11" s="130">
        <v>1800</v>
      </c>
    </row>
    <row r="12" spans="1:7" ht="11.25" customHeight="1" x14ac:dyDescent="0.25">
      <c r="A12" s="37"/>
      <c r="B12" s="122" t="s">
        <v>9</v>
      </c>
      <c r="C12" s="128" t="s">
        <v>10</v>
      </c>
      <c r="D12" s="70"/>
      <c r="E12" s="114" t="s">
        <v>11</v>
      </c>
      <c r="F12" s="115"/>
      <c r="G12" s="6">
        <f>(G9*G11)</f>
        <v>1620000</v>
      </c>
    </row>
    <row r="13" spans="1:7" ht="13.5" customHeight="1" x14ac:dyDescent="0.25">
      <c r="A13" s="37"/>
      <c r="B13" s="122" t="s">
        <v>12</v>
      </c>
      <c r="C13" s="127" t="s">
        <v>93</v>
      </c>
      <c r="D13" s="70"/>
      <c r="E13" s="134" t="s">
        <v>13</v>
      </c>
      <c r="F13" s="135"/>
      <c r="G13" s="129" t="s">
        <v>14</v>
      </c>
    </row>
    <row r="14" spans="1:7" ht="13.5" customHeight="1" x14ac:dyDescent="0.25">
      <c r="A14" s="37"/>
      <c r="B14" s="122" t="s">
        <v>15</v>
      </c>
      <c r="C14" s="127" t="s">
        <v>93</v>
      </c>
      <c r="D14" s="70"/>
      <c r="E14" s="134" t="s">
        <v>16</v>
      </c>
      <c r="F14" s="135"/>
      <c r="G14" s="131" t="s">
        <v>17</v>
      </c>
    </row>
    <row r="15" spans="1:7" ht="25.5" customHeight="1" x14ac:dyDescent="0.25">
      <c r="A15" s="37"/>
      <c r="B15" s="122" t="s">
        <v>18</v>
      </c>
      <c r="C15" s="129" t="s">
        <v>19</v>
      </c>
      <c r="D15" s="70"/>
      <c r="E15" s="138" t="s">
        <v>20</v>
      </c>
      <c r="F15" s="139"/>
      <c r="G15" s="5" t="s">
        <v>94</v>
      </c>
    </row>
    <row r="16" spans="1:7" ht="12" customHeight="1" x14ac:dyDescent="0.25">
      <c r="A16" s="2"/>
      <c r="B16" s="120"/>
      <c r="C16" s="71"/>
      <c r="D16" s="72"/>
      <c r="E16" s="73"/>
      <c r="F16" s="73"/>
      <c r="G16" s="74"/>
    </row>
    <row r="17" spans="1:7" ht="12" customHeight="1" x14ac:dyDescent="0.25">
      <c r="A17" s="7"/>
      <c r="B17" s="140" t="s">
        <v>21</v>
      </c>
      <c r="C17" s="141"/>
      <c r="D17" s="141"/>
      <c r="E17" s="141"/>
      <c r="F17" s="141"/>
      <c r="G17" s="141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22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29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30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23</v>
      </c>
      <c r="C25" s="88" t="s">
        <v>24</v>
      </c>
      <c r="D25" s="88" t="s">
        <v>25</v>
      </c>
      <c r="E25" s="87" t="s">
        <v>26</v>
      </c>
      <c r="F25" s="88" t="s">
        <v>27</v>
      </c>
      <c r="G25" s="87" t="s">
        <v>28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31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32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23</v>
      </c>
      <c r="C30" s="94" t="s">
        <v>24</v>
      </c>
      <c r="D30" s="94" t="s">
        <v>25</v>
      </c>
      <c r="E30" s="94" t="s">
        <v>26</v>
      </c>
      <c r="F30" s="95" t="s">
        <v>27</v>
      </c>
      <c r="G30" s="94" t="s">
        <v>28</v>
      </c>
    </row>
    <row r="31" spans="1:7" ht="12.75" customHeight="1" x14ac:dyDescent="0.25">
      <c r="A31" s="7"/>
      <c r="B31" s="67" t="s">
        <v>33</v>
      </c>
      <c r="C31" s="8" t="s">
        <v>34</v>
      </c>
      <c r="D31" s="9">
        <v>0.1</v>
      </c>
      <c r="E31" s="5" t="s">
        <v>35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36</v>
      </c>
      <c r="C32" s="8" t="s">
        <v>34</v>
      </c>
      <c r="D32" s="9">
        <v>0.3</v>
      </c>
      <c r="E32" s="5" t="s">
        <v>35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37</v>
      </c>
      <c r="C33" s="8" t="s">
        <v>34</v>
      </c>
      <c r="D33" s="9">
        <v>0.1</v>
      </c>
      <c r="E33" s="5" t="s">
        <v>35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38</v>
      </c>
      <c r="C34" s="8" t="s">
        <v>34</v>
      </c>
      <c r="D34" s="9">
        <v>0.2</v>
      </c>
      <c r="E34" s="5" t="s">
        <v>39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40</v>
      </c>
      <c r="C35" s="8" t="s">
        <v>34</v>
      </c>
      <c r="D35" s="9">
        <v>0.1</v>
      </c>
      <c r="E35" s="5" t="s">
        <v>41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42</v>
      </c>
      <c r="C36" s="8" t="s">
        <v>34</v>
      </c>
      <c r="D36" s="9">
        <v>0.1</v>
      </c>
      <c r="E36" s="5" t="s">
        <v>43</v>
      </c>
      <c r="F36" s="6">
        <v>180000</v>
      </c>
      <c r="G36" s="6">
        <f t="shared" si="0"/>
        <v>18000</v>
      </c>
    </row>
    <row r="37" spans="1:11" ht="15" x14ac:dyDescent="0.25">
      <c r="A37" s="7"/>
      <c r="B37" s="67" t="s">
        <v>44</v>
      </c>
      <c r="C37" s="8" t="s">
        <v>34</v>
      </c>
      <c r="D37" s="9">
        <v>0.1</v>
      </c>
      <c r="E37" s="5" t="s">
        <v>35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45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46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47</v>
      </c>
      <c r="C41" s="95" t="s">
        <v>48</v>
      </c>
      <c r="D41" s="95" t="s">
        <v>49</v>
      </c>
      <c r="E41" s="95" t="s">
        <v>26</v>
      </c>
      <c r="F41" s="95" t="s">
        <v>27</v>
      </c>
      <c r="G41" s="95" t="s">
        <v>28</v>
      </c>
      <c r="K41" s="66"/>
    </row>
    <row r="42" spans="1:11" ht="12.75" customHeight="1" x14ac:dyDescent="0.25">
      <c r="A42" s="7"/>
      <c r="B42" s="18" t="s">
        <v>50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51</v>
      </c>
      <c r="C43" s="20" t="s">
        <v>52</v>
      </c>
      <c r="D43" s="21">
        <v>120</v>
      </c>
      <c r="E43" s="20" t="s">
        <v>39</v>
      </c>
      <c r="F43" s="22">
        <v>840</v>
      </c>
      <c r="G43" s="22">
        <f>(D43*F43)</f>
        <v>100800</v>
      </c>
    </row>
    <row r="44" spans="1:11" ht="12.75" customHeight="1" x14ac:dyDescent="0.25">
      <c r="A44" s="7"/>
      <c r="B44" s="68" t="s">
        <v>53</v>
      </c>
      <c r="C44" s="20" t="s">
        <v>52</v>
      </c>
      <c r="D44" s="21">
        <v>25</v>
      </c>
      <c r="E44" s="20" t="s">
        <v>39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54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55</v>
      </c>
      <c r="C46" s="20" t="s">
        <v>56</v>
      </c>
      <c r="D46" s="21">
        <v>350</v>
      </c>
      <c r="E46" s="20" t="s">
        <v>39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57</v>
      </c>
      <c r="C47" s="20" t="s">
        <v>56</v>
      </c>
      <c r="D47" s="21">
        <v>100</v>
      </c>
      <c r="E47" s="20" t="s">
        <v>43</v>
      </c>
      <c r="F47" s="22">
        <v>1080</v>
      </c>
      <c r="G47" s="22">
        <f>(D47*F47)</f>
        <v>108000</v>
      </c>
    </row>
    <row r="48" spans="1:11" ht="12.75" customHeight="1" x14ac:dyDescent="0.25">
      <c r="A48" s="7"/>
      <c r="B48" s="68" t="s">
        <v>58</v>
      </c>
      <c r="C48" s="20" t="s">
        <v>52</v>
      </c>
      <c r="D48" s="21">
        <v>1000</v>
      </c>
      <c r="E48" s="20" t="s">
        <v>39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59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60</v>
      </c>
      <c r="C50" s="20" t="s">
        <v>61</v>
      </c>
      <c r="D50" s="21">
        <v>0.8</v>
      </c>
      <c r="E50" s="20" t="s">
        <v>41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62</v>
      </c>
      <c r="C51" s="15"/>
      <c r="D51" s="15"/>
      <c r="E51" s="15"/>
      <c r="F51" s="16"/>
      <c r="G51" s="17">
        <f>SUM(G42:G50)</f>
        <v>842860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63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64</v>
      </c>
      <c r="C54" s="95" t="s">
        <v>48</v>
      </c>
      <c r="D54" s="95" t="s">
        <v>49</v>
      </c>
      <c r="E54" s="94" t="s">
        <v>26</v>
      </c>
      <c r="F54" s="95" t="s">
        <v>27</v>
      </c>
      <c r="G54" s="94" t="s">
        <v>28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65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66</v>
      </c>
      <c r="C58" s="104"/>
      <c r="D58" s="104"/>
      <c r="E58" s="104"/>
      <c r="F58" s="104"/>
      <c r="G58" s="105">
        <f>G22+G38+G51+G56</f>
        <v>1064860</v>
      </c>
    </row>
    <row r="59" spans="1:7" ht="12" customHeight="1" x14ac:dyDescent="0.25">
      <c r="A59" s="37"/>
      <c r="B59" s="106" t="s">
        <v>67</v>
      </c>
      <c r="C59" s="107"/>
      <c r="D59" s="107"/>
      <c r="E59" s="107"/>
      <c r="F59" s="107"/>
      <c r="G59" s="108">
        <f>G58*0.05</f>
        <v>53243</v>
      </c>
    </row>
    <row r="60" spans="1:7" ht="12" customHeight="1" x14ac:dyDescent="0.25">
      <c r="A60" s="37"/>
      <c r="B60" s="109" t="s">
        <v>68</v>
      </c>
      <c r="C60" s="110"/>
      <c r="D60" s="110"/>
      <c r="E60" s="110"/>
      <c r="F60" s="110"/>
      <c r="G60" s="111">
        <f>G59+G58</f>
        <v>1118103</v>
      </c>
    </row>
    <row r="61" spans="1:7" ht="12" customHeight="1" x14ac:dyDescent="0.25">
      <c r="A61" s="37"/>
      <c r="B61" s="106" t="s">
        <v>69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70</v>
      </c>
      <c r="C62" s="113"/>
      <c r="D62" s="113"/>
      <c r="E62" s="113"/>
      <c r="F62" s="113"/>
      <c r="G62" s="116">
        <f>G61-G60</f>
        <v>501897</v>
      </c>
    </row>
    <row r="63" spans="1:7" ht="12" customHeight="1" x14ac:dyDescent="0.25">
      <c r="A63" s="37"/>
      <c r="B63" s="38" t="s">
        <v>71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72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73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74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75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76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77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78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2" t="s">
        <v>79</v>
      </c>
      <c r="C73" s="133"/>
      <c r="D73" s="49"/>
      <c r="E73" s="27"/>
      <c r="F73" s="27"/>
      <c r="G73" s="34"/>
    </row>
    <row r="74" spans="1:7" ht="12" customHeight="1" x14ac:dyDescent="0.25">
      <c r="A74" s="37"/>
      <c r="B74" s="42" t="s">
        <v>64</v>
      </c>
      <c r="C74" s="28" t="s">
        <v>80</v>
      </c>
      <c r="D74" s="43" t="s">
        <v>81</v>
      </c>
      <c r="E74" s="27"/>
      <c r="F74" s="27"/>
      <c r="G74" s="34"/>
    </row>
    <row r="75" spans="1:7" ht="12" customHeight="1" x14ac:dyDescent="0.25">
      <c r="A75" s="37"/>
      <c r="B75" s="44" t="s">
        <v>82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83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84</v>
      </c>
      <c r="C77" s="29">
        <v>222000</v>
      </c>
      <c r="D77" s="45">
        <f>(C77/C81)</f>
        <v>0.19855058076044874</v>
      </c>
      <c r="E77" s="27"/>
      <c r="F77" s="27"/>
      <c r="G77" s="34"/>
    </row>
    <row r="78" spans="1:7" ht="12" customHeight="1" x14ac:dyDescent="0.25">
      <c r="A78" s="37"/>
      <c r="B78" s="44" t="s">
        <v>47</v>
      </c>
      <c r="C78" s="29">
        <f>G51</f>
        <v>842860</v>
      </c>
      <c r="D78" s="45">
        <f>(C78/C81)</f>
        <v>0.7538303716205037</v>
      </c>
      <c r="E78" s="27"/>
      <c r="F78" s="27"/>
      <c r="G78" s="34"/>
    </row>
    <row r="79" spans="1:7" ht="12" customHeight="1" x14ac:dyDescent="0.25">
      <c r="A79" s="37"/>
      <c r="B79" s="44" t="s">
        <v>85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86</v>
      </c>
      <c r="C80" s="31">
        <f>G59</f>
        <v>53243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87</v>
      </c>
      <c r="C81" s="47">
        <f>SUM(C75:C80)</f>
        <v>1118103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88</v>
      </c>
      <c r="D84" s="63"/>
      <c r="E84" s="64"/>
      <c r="F84" s="32"/>
      <c r="G84" s="34"/>
    </row>
    <row r="85" spans="1:7" ht="25.5" customHeight="1" x14ac:dyDescent="0.25">
      <c r="A85" s="37"/>
      <c r="B85" s="117" t="s">
        <v>89</v>
      </c>
      <c r="C85" s="123">
        <v>800</v>
      </c>
      <c r="D85" s="123">
        <v>900</v>
      </c>
      <c r="E85" s="124">
        <v>1000</v>
      </c>
      <c r="F85" s="60"/>
      <c r="G85" s="35"/>
    </row>
    <row r="86" spans="1:7" ht="27" customHeight="1" thickBot="1" x14ac:dyDescent="0.3">
      <c r="A86" s="37"/>
      <c r="B86" s="118" t="s">
        <v>90</v>
      </c>
      <c r="C86" s="47">
        <f>(G60/C85)</f>
        <v>1397.6287500000001</v>
      </c>
      <c r="D86" s="47">
        <f>(G60/D85)</f>
        <v>1242.3366666666666</v>
      </c>
      <c r="E86" s="65">
        <f>(G60/E85)</f>
        <v>1118.1030000000001</v>
      </c>
      <c r="F86" s="60"/>
      <c r="G86" s="35"/>
    </row>
    <row r="87" spans="1:7" ht="15.6" customHeight="1" x14ac:dyDescent="0.25">
      <c r="A87" s="37"/>
      <c r="B87" s="51" t="s">
        <v>91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2023-04-27T20:00:12Z</dcterms:modified>
  <cp:category/>
  <cp:contentStatus/>
</cp:coreProperties>
</file>