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PRADERA PERMANE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G22" i="1" l="1"/>
  <c r="C75" i="1" s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<sst xmlns="http://schemas.openxmlformats.org/spreadsheetml/2006/main" count="133" uniqueCount="93">
  <si>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</si>
  <si>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</si>
  <si>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</si>
  <si>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</si>
  <si>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</si>
  <si>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</si>
  <si>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</si>
  <si>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</si>
  <si>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</si>
  <si>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</si>
  <si>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</si>
  <si>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</si>
  <si>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</si>
  <si>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</si>
  <si>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</si>
  <si>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</si>
  <si>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</si>
  <si>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</si>
  <si>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</si>
  <si>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</si>
  <si>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</si>
  <si>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</si>
  <si>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</si>
  <si>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</si>
  <si>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</si>
  <si>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</si>
  <si>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</si>
  <si>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</si>
  <si>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</si>
  <si>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</si>
  <si>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</si>
  <si>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</si>
  <si>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</si>
  <si>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</si>
  <si>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</si>
  <si>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</si>
  <si>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</si>
  <si>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</si>
  <si>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</si>
  <si>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</si>
  <si>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</si>
  <si>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</si>
  <si>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</si>
  <si>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</si>
  <si>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</si>
  <si>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</si>
  <si>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</si>
  <si>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</si>
  <si>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</si>
  <si>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</si>
  <si>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</si>
  <si>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</si>
  <si>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</si>
  <si>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</si>
  <si>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</si>
  <si>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</si>
  <si>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</si>
  <si>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</si>
  <si>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Araucanía</t>
  </si>
  <si>
    <t>Sequía</t>
  </si>
  <si>
    <t>Rastraje</t>
  </si>
  <si>
    <t xml:space="preserve">Kg </t>
  </si>
  <si>
    <t xml:space="preserve">Lt </t>
  </si>
  <si>
    <t>PRADERA PERMANENTE</t>
  </si>
  <si>
    <t>Mezcla Triple mix: Ballica Stellar AR1; Pasto Ovillo y Festuca</t>
  </si>
  <si>
    <t>Fumigación</t>
  </si>
  <si>
    <t>Vibrocultivador</t>
  </si>
  <si>
    <t>Rodón</t>
  </si>
  <si>
    <t>Siembra</t>
  </si>
  <si>
    <t>Encaladora</t>
  </si>
  <si>
    <t>Febrero</t>
  </si>
  <si>
    <t>Marzo</t>
  </si>
  <si>
    <t>N° Jornadas/hrs</t>
  </si>
  <si>
    <t>Mezcla Triple Mix</t>
  </si>
  <si>
    <t>Superfosfato Triple</t>
  </si>
  <si>
    <t>Muriato de Potasio</t>
  </si>
  <si>
    <t>Urea</t>
  </si>
  <si>
    <t>ENMIENDAS</t>
  </si>
  <si>
    <t>Cal Soprocal</t>
  </si>
  <si>
    <t>Kg</t>
  </si>
  <si>
    <t>PRECIO ESPERADO ($/kg m.s.)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</si>
  <si>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</si>
  <si>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</si>
  <si>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</si>
  <si>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($/Kilos de Carne) (*)</t>
  </si>
  <si>
    <t>Pastoreo directo</t>
  </si>
  <si>
    <t>Permanente</t>
  </si>
  <si>
    <t>$/há</t>
  </si>
  <si>
    <t>Rendimiento (kilos de carne/hà)</t>
  </si>
  <si>
    <t>RENDIMIENTO (kg carne/há.)</t>
  </si>
  <si>
    <t>Enero 202</t>
  </si>
  <si>
    <t>Glifosato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</si>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</sst>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241300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G47" sqref="G4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5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7" t="s">
        <v>0</v>
      </c>
      <c r="C9" s="141" t="s">
        <v>63</v>
      </c>
      <c r="D9" s="39"/>
      <c r="E9" s="153" t="s">
        <v>89</v>
      </c>
      <c r="F9" s="154"/>
      <c r="G9" s="17">
        <v>1000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8" t="s">
        <v>1</v>
      </c>
      <c r="C10" s="142" t="s">
        <v>64</v>
      </c>
      <c r="D10" s="42"/>
      <c r="E10" s="151" t="s">
        <v>2</v>
      </c>
      <c r="F10" s="152"/>
      <c r="G10" s="22" t="s">
        <v>90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8" t="s">
        <v>3</v>
      </c>
      <c r="C11" s="143" t="s">
        <v>4</v>
      </c>
      <c r="D11" s="42"/>
      <c r="E11" s="151" t="s">
        <v>80</v>
      </c>
      <c r="F11" s="152"/>
      <c r="G11" s="129">
        <v>1000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8" t="s">
        <v>5</v>
      </c>
      <c r="C12" s="142" t="s">
        <v>58</v>
      </c>
      <c r="D12" s="42"/>
      <c r="E12" s="34" t="s">
        <v>6</v>
      </c>
      <c r="F12" s="35"/>
      <c r="G12" s="24">
        <f>(G9*G11)</f>
        <v>1000000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8" t="s">
        <v>7</v>
      </c>
      <c r="C13" s="143" t="s">
        <v>92</v>
      </c>
      <c r="D13" s="42"/>
      <c r="E13" s="151" t="s">
        <v>8</v>
      </c>
      <c r="F13" s="152"/>
      <c r="G13" s="22" t="s">
        <v>85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8" t="s">
        <v>9</v>
      </c>
      <c r="C14" s="143" t="s">
        <v>92</v>
      </c>
      <c r="D14" s="42"/>
      <c r="E14" s="151" t="s">
        <v>10</v>
      </c>
      <c r="F14" s="152"/>
      <c r="G14" s="22" t="s">
        <v>86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8" t="s">
        <v>11</v>
      </c>
      <c r="C15" s="144">
        <v>44986</v>
      </c>
      <c r="D15" s="42"/>
      <c r="E15" s="155" t="s">
        <v>12</v>
      </c>
      <c r="F15" s="156"/>
      <c r="G15" s="23" t="s">
        <v>59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6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7" t="s">
        <v>13</v>
      </c>
      <c r="C17" s="158"/>
      <c r="D17" s="158"/>
      <c r="E17" s="158"/>
      <c r="F17" s="158"/>
      <c r="G17" s="158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14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15</v>
      </c>
      <c r="C20" s="55" t="s">
        <v>16</v>
      </c>
      <c r="D20" s="55" t="s">
        <v>17</v>
      </c>
      <c r="E20" s="55" t="s">
        <v>18</v>
      </c>
      <c r="F20" s="55" t="s">
        <v>19</v>
      </c>
      <c r="G20" s="55" t="s">
        <v>20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21</v>
      </c>
      <c r="C22" s="8"/>
      <c r="D22" s="8"/>
      <c r="E22" s="8"/>
      <c r="F22" s="9"/>
      <c r="G22" s="10">
        <f>SUM(G21:G21)</f>
        <v>0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22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15</v>
      </c>
      <c r="C25" s="62" t="s">
        <v>16</v>
      </c>
      <c r="D25" s="62" t="s">
        <v>17</v>
      </c>
      <c r="E25" s="61" t="s">
        <v>18</v>
      </c>
      <c r="F25" s="62" t="s">
        <v>19</v>
      </c>
      <c r="G25" s="61" t="s">
        <v>20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23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24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15</v>
      </c>
      <c r="C30" s="68" t="s">
        <v>16</v>
      </c>
      <c r="D30" s="68" t="s">
        <v>72</v>
      </c>
      <c r="E30" s="68" t="s">
        <v>18</v>
      </c>
      <c r="F30" s="69" t="s">
        <v>19</v>
      </c>
      <c r="G30" s="68" t="s">
        <v>20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.75" customHeight="1" x14ac:dyDescent="0.25">
      <c r="A31" s="48"/>
      <c r="B31" s="31" t="s">
        <v>65</v>
      </c>
      <c r="C31" s="32" t="s">
        <v>25</v>
      </c>
      <c r="D31" s="130">
        <v>0.1</v>
      </c>
      <c r="E31" s="33" t="s">
        <v>70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.75" customHeight="1" x14ac:dyDescent="0.25">
      <c r="A32" s="48"/>
      <c r="B32" s="31" t="s">
        <v>60</v>
      </c>
      <c r="C32" s="32" t="s">
        <v>25</v>
      </c>
      <c r="D32" s="130">
        <v>0.1</v>
      </c>
      <c r="E32" s="33" t="s">
        <v>71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.75" customHeight="1" x14ac:dyDescent="0.25">
      <c r="A33" s="48"/>
      <c r="B33" s="31" t="s">
        <v>66</v>
      </c>
      <c r="C33" s="32" t="s">
        <v>25</v>
      </c>
      <c r="D33" s="130">
        <v>0.1</v>
      </c>
      <c r="E33" s="33" t="s">
        <v>71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.75" customHeight="1" x14ac:dyDescent="0.25">
      <c r="A34" s="48"/>
      <c r="B34" s="31" t="s">
        <v>67</v>
      </c>
      <c r="C34" s="32" t="s">
        <v>25</v>
      </c>
      <c r="D34" s="130">
        <v>0.1</v>
      </c>
      <c r="E34" s="33" t="s">
        <v>71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.75" customHeight="1" x14ac:dyDescent="0.25">
      <c r="A35" s="48"/>
      <c r="B35" s="31" t="s">
        <v>69</v>
      </c>
      <c r="C35" s="32" t="s">
        <v>25</v>
      </c>
      <c r="D35" s="130">
        <v>0.1</v>
      </c>
      <c r="E35" s="33" t="s">
        <v>71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.75" customHeight="1" x14ac:dyDescent="0.25">
      <c r="A36" s="48"/>
      <c r="B36" s="31" t="s">
        <v>68</v>
      </c>
      <c r="C36" s="32" t="s">
        <v>25</v>
      </c>
      <c r="D36" s="130">
        <v>0.1</v>
      </c>
      <c r="E36" s="33" t="s">
        <v>71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26</v>
      </c>
      <c r="C37" s="12"/>
      <c r="D37" s="131"/>
      <c r="E37" s="131"/>
      <c r="F37" s="131"/>
      <c r="G37" s="132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27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28</v>
      </c>
      <c r="C40" s="69" t="s">
        <v>29</v>
      </c>
      <c r="D40" s="69" t="s">
        <v>30</v>
      </c>
      <c r="E40" s="69" t="s">
        <v>18</v>
      </c>
      <c r="F40" s="69" t="s">
        <v>19</v>
      </c>
      <c r="G40" s="69" t="s">
        <v>20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.75" customHeight="1" x14ac:dyDescent="0.25">
      <c r="A41" s="48"/>
      <c r="B41" s="14" t="s">
        <v>31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.75" customHeight="1" x14ac:dyDescent="0.25">
      <c r="A42" s="48"/>
      <c r="B42" s="4" t="s">
        <v>73</v>
      </c>
      <c r="C42" s="16" t="s">
        <v>79</v>
      </c>
      <c r="D42" s="133">
        <v>25</v>
      </c>
      <c r="E42" s="38" t="s">
        <v>71</v>
      </c>
      <c r="F42" s="134">
        <v>8603</v>
      </c>
      <c r="G42" s="134">
        <f>(D42*F42)</f>
        <v>215075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.75" customHeight="1" x14ac:dyDescent="0.25">
      <c r="A43" s="48"/>
      <c r="B43" s="18" t="s">
        <v>32</v>
      </c>
      <c r="C43" s="19"/>
      <c r="D43" s="135"/>
      <c r="E43" s="135"/>
      <c r="F43" s="134"/>
      <c r="G43" s="13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.75" customHeight="1" x14ac:dyDescent="0.25">
      <c r="A44" s="48"/>
      <c r="B44" s="25" t="s">
        <v>74</v>
      </c>
      <c r="C44" s="26" t="s">
        <v>61</v>
      </c>
      <c r="D44" s="136">
        <v>150</v>
      </c>
      <c r="E44" s="38" t="s">
        <v>71</v>
      </c>
      <c r="F44" s="134">
        <v>1996</v>
      </c>
      <c r="G44" s="134">
        <f>(D44*F44)</f>
        <v>299400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.75" customHeight="1" x14ac:dyDescent="0.25">
      <c r="A45" s="48"/>
      <c r="B45" s="25" t="s">
        <v>75</v>
      </c>
      <c r="C45" s="26" t="s">
        <v>79</v>
      </c>
      <c r="D45" s="136">
        <v>100</v>
      </c>
      <c r="E45" s="38" t="s">
        <v>71</v>
      </c>
      <c r="F45" s="134">
        <v>1137</v>
      </c>
      <c r="G45" s="134">
        <v>113700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.75" customHeight="1" x14ac:dyDescent="0.25">
      <c r="A46" s="48"/>
      <c r="B46" s="25" t="s">
        <v>76</v>
      </c>
      <c r="C46" s="26" t="s">
        <v>79</v>
      </c>
      <c r="D46" s="136">
        <v>300</v>
      </c>
      <c r="E46" s="38" t="s">
        <v>71</v>
      </c>
      <c r="F46" s="134">
        <v>1480</v>
      </c>
      <c r="G46" s="134">
        <v>444000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.75" customHeight="1" x14ac:dyDescent="0.25">
      <c r="A47" s="48"/>
      <c r="B47" s="18" t="s">
        <v>77</v>
      </c>
      <c r="C47" s="26"/>
      <c r="D47" s="136"/>
      <c r="E47" s="137"/>
      <c r="F47" s="134"/>
      <c r="G47" s="1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.75" customHeight="1" x14ac:dyDescent="0.25">
      <c r="A48" s="48"/>
      <c r="B48" s="25" t="s">
        <v>78</v>
      </c>
      <c r="C48" s="26" t="s">
        <v>61</v>
      </c>
      <c r="D48" s="136">
        <v>200</v>
      </c>
      <c r="E48" s="38" t="s">
        <v>71</v>
      </c>
      <c r="F48" s="134">
        <v>180</v>
      </c>
      <c r="G48" s="134">
        <f>(D48*F48)</f>
        <v>36000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.75" customHeight="1" x14ac:dyDescent="0.25">
      <c r="A49" s="48"/>
      <c r="B49" s="18" t="s">
        <v>33</v>
      </c>
      <c r="C49" s="19"/>
      <c r="D49" s="135"/>
      <c r="E49" s="135"/>
      <c r="F49" s="134"/>
      <c r="G49" s="134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.75" customHeight="1" x14ac:dyDescent="0.25">
      <c r="A50" s="48"/>
      <c r="B50" s="27" t="s">
        <v>91</v>
      </c>
      <c r="C50" s="28" t="s">
        <v>62</v>
      </c>
      <c r="D50" s="138">
        <v>2</v>
      </c>
      <c r="E50" s="139" t="s">
        <v>70</v>
      </c>
      <c r="F50" s="134">
        <v>13050</v>
      </c>
      <c r="G50" s="134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34</v>
      </c>
      <c r="C51" s="12"/>
      <c r="D51" s="131"/>
      <c r="E51" s="131"/>
      <c r="F51" s="131"/>
      <c r="G51" s="132">
        <f>SUM(G41:G50)</f>
        <v>1134275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35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36</v>
      </c>
      <c r="C54" s="69" t="s">
        <v>29</v>
      </c>
      <c r="D54" s="69" t="s">
        <v>30</v>
      </c>
      <c r="E54" s="68" t="s">
        <v>18</v>
      </c>
      <c r="F54" s="69" t="s">
        <v>19</v>
      </c>
      <c r="G54" s="68" t="s">
        <v>20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37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38</v>
      </c>
      <c r="C58" s="80"/>
      <c r="D58" s="80"/>
      <c r="E58" s="80"/>
      <c r="F58" s="80"/>
      <c r="G58" s="81">
        <f>G22+G37+G51+G56</f>
        <v>1260275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39</v>
      </c>
      <c r="C59" s="83"/>
      <c r="D59" s="83"/>
      <c r="E59" s="83"/>
      <c r="F59" s="83"/>
      <c r="G59" s="84">
        <f>G58*0.05</f>
        <v>63013.75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40</v>
      </c>
      <c r="C60" s="86"/>
      <c r="D60" s="86"/>
      <c r="E60" s="86"/>
      <c r="F60" s="86"/>
      <c r="G60" s="87">
        <f>G59+G58</f>
        <v>1323288.75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41</v>
      </c>
      <c r="C61" s="83"/>
      <c r="D61" s="83"/>
      <c r="E61" s="83"/>
      <c r="F61" s="83"/>
      <c r="G61" s="84">
        <f>G12</f>
        <v>1000000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42</v>
      </c>
      <c r="C62" s="89"/>
      <c r="D62" s="89"/>
      <c r="E62" s="89"/>
      <c r="F62" s="89"/>
      <c r="G62" s="140">
        <f>G61-G60</f>
        <v>-323288.75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82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83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43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44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45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46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47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48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9" t="s">
        <v>49</v>
      </c>
      <c r="C73" s="150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36</v>
      </c>
      <c r="C74" s="106" t="s">
        <v>87</v>
      </c>
      <c r="D74" s="107" t="s">
        <v>50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51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52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53</v>
      </c>
      <c r="C77" s="109">
        <f>G37</f>
        <v>126000</v>
      </c>
      <c r="D77" s="110">
        <f>(C77/C81)</f>
        <v>9.5217313681537755E-2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28</v>
      </c>
      <c r="C78" s="109">
        <f>G51</f>
        <v>1134275</v>
      </c>
      <c r="D78" s="110">
        <f>(C78/C81)</f>
        <v>0.85716363869941459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54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55</v>
      </c>
      <c r="C80" s="112">
        <f>G59</f>
        <v>63013.75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56</v>
      </c>
      <c r="C81" s="115">
        <f>SUM(C75:C80)</f>
        <v>1323288.75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81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88</v>
      </c>
      <c r="C85" s="127">
        <v>900</v>
      </c>
      <c r="D85" s="127">
        <v>1000</v>
      </c>
      <c r="E85" s="128">
        <v>1100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84</v>
      </c>
      <c r="C86" s="115">
        <f>(G60/C85)</f>
        <v>1470.3208333333334</v>
      </c>
      <c r="D86" s="115">
        <f>(G60/D85)</f>
        <v>1323.2887499999999</v>
      </c>
      <c r="E86" s="126">
        <f>(G60/E85)</f>
        <v>1202.9897727272728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57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2023-04-19T13:59:11Z</dcterms:modified>
</cp:coreProperties>
</file>