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VICTORIA\"/>
    </mc:Choice>
  </mc:AlternateContent>
  <bookViews>
    <workbookView xWindow="0" yWindow="0" windowWidth="20490" windowHeight="6420"/>
  </bookViews>
  <sheets>
    <sheet name="PRADERA PERMANET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6" i="1"/>
  <c r="G12" i="1" l="1"/>
  <c r="G36" i="1" l="1"/>
  <c r="G35" i="1"/>
  <c r="C76" i="1" l="1"/>
  <c r="C79" i="1" l="1"/>
  <c r="G50" i="1"/>
  <c r="G48" i="1"/>
  <c r="G44" i="1"/>
  <c r="G42" i="1"/>
  <c r="G34" i="1"/>
  <c r="G33" i="1"/>
  <c r="G32" i="1"/>
  <c r="G31" i="1"/>
  <c r="G61" i="1"/>
  <c r="C75" i="1" l="1"/>
  <c r="G51" i="1"/>
  <c r="C78" i="1" s="1"/>
  <c r="G37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5" i="1"/>
  <c r="D79" i="1"/>
  <c r="D77" i="1"/>
  <c r="D80" i="1"/>
  <c r="D81" i="1" l="1"/>
</calcChain>
</file>

<file path=xl/sharedStrings.xml><?xml version="1.0" encoding="utf-8"?>
<sst xmlns="http://schemas.openxmlformats.org/spreadsheetml/2006/main" count="133" uniqueCount="93">
  <si>
    <t>RUBRO O CULTIVO</t>
  </si>
  <si>
    <t>PRADERA PERMANENTE</t>
  </si>
  <si>
    <t>RENDIMIENTO (kg carne/há.)</t>
  </si>
  <si>
    <t>VARIEDAD</t>
  </si>
  <si>
    <t>Mezcla Triple mix: Ballica Stellar AR1; Pasto Ovillo y Festuca</t>
  </si>
  <si>
    <t>FECHA ESTIMADA  PRECIO VENTA</t>
  </si>
  <si>
    <t>Marzo 2024</t>
  </si>
  <si>
    <t>NIVEL TECNOLÓGICO</t>
  </si>
  <si>
    <t>Medio</t>
  </si>
  <si>
    <t>PRECIO ESPERADO ($/kg m.s.)</t>
  </si>
  <si>
    <t>REGIÓN</t>
  </si>
  <si>
    <t>La Araucanía</t>
  </si>
  <si>
    <t>INGRESO ESPERADO, con IVA ($)</t>
  </si>
  <si>
    <t>AGENCIA DE ÁREA</t>
  </si>
  <si>
    <t>Victoria</t>
  </si>
  <si>
    <t>DESTINO PRODUCCION</t>
  </si>
  <si>
    <t>Pastoreo directo</t>
  </si>
  <si>
    <t>COMUNA/LOCALIDAD</t>
  </si>
  <si>
    <t>FECHA DE COSECHA</t>
  </si>
  <si>
    <t>Permanente</t>
  </si>
  <si>
    <t>FECHA PRECIO INSUMOS</t>
  </si>
  <si>
    <t>CONTINGENCIA</t>
  </si>
  <si>
    <t>Sequía, lluvias,nieve,heladas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</si>
  <si>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</si>
  <si>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</si>
  <si>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</si>
  <si>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</si>
  <si>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</si>
  <si>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</si>
  <si>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</si>
  <si>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</si>
  <si>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</si>
  <si>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</si>
  <si>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</si>
  <si>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</si>
  <si>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N° Jornadas/hrs</t>
  </si>
  <si>
    <t>Fumigación</t>
  </si>
  <si>
    <t>JM</t>
  </si>
  <si>
    <t>Febrero</t>
  </si>
  <si>
    <t>Rastraje</t>
  </si>
  <si>
    <t>Marzo</t>
  </si>
  <si>
    <t>Vibrocultivador</t>
  </si>
  <si>
    <t>Rodón</t>
  </si>
  <si>
    <t>Encaladora</t>
  </si>
  <si>
    <t>Siembra</t>
  </si>
  <si>
    <t>Subtotal Costo Maquinaria</t>
  </si>
  <si>
    <t>INSUMOS</t>
  </si>
  <si>
    <t>Insumos</t>
  </si>
  <si>
    <t>Unidad (Kg/l/u)</t>
  </si>
  <si>
    <t>Cantidad (Kg/l/u)</t>
  </si>
  <si>
    <t>SEMILLA</t>
  </si>
  <si>
    <t>Mezcla Triple Mix</t>
  </si>
  <si>
    <t>Kg</t>
  </si>
  <si>
    <t>FERTILIZANTES</t>
  </si>
  <si>
    <t>Superfosfato Triple</t>
  </si>
  <si>
    <t xml:space="preserve">Kg </t>
  </si>
  <si>
    <t>Muriato de Potasio</t>
  </si>
  <si>
    <t>Urea</t>
  </si>
  <si>
    <t>ENMIENDAS</t>
  </si>
  <si>
    <t>Cal Soprocal</t>
  </si>
  <si>
    <t>HERBICIDAS</t>
  </si>
  <si>
    <t>Glifosato</t>
  </si>
  <si>
    <t xml:space="preserve">Lt 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</si>
  <si>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</si>
  <si>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</si>
  <si>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</si>
  <si>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</si>
  <si>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</si>
  <si>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</si>
  <si>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</si>
  <si>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</si>
  <si>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</si>
  <si>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</si>
  <si>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</si>
  <si>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</si>
  <si>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</si>
  <si>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</si>
  <si>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</si>
  <si>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</si>
  <si>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</si>
  <si>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</si>
  <si>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</si>
  <si>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</si>
  <si>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</si>
  <si>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</si>
  <si>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</si>
  <si>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</si>
  <si>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</si>
  <si>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</si>
  <si>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</si>
  <si>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(kilos de carne/hà)</t>
  </si>
  <si>
    <t>Costo unitario ($/Kilos de Carne)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</si>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</sst>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5" fillId="0" borderId="20"/>
  </cellStyleXfs>
  <cellXfs count="15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49" fontId="1" fillId="2" borderId="5" xfId="0" applyNumberFormat="1" applyFont="1" applyFill="1" applyBorder="1"/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3" fontId="1" fillId="2" borderId="5" xfId="0" applyNumberFormat="1" applyFont="1" applyFill="1" applyBorder="1"/>
    <xf numFmtId="49" fontId="3" fillId="2" borderId="5" xfId="0" applyNumberFormat="1" applyFont="1" applyFill="1" applyBorder="1"/>
    <xf numFmtId="0" fontId="1" fillId="2" borderId="5" xfId="0" applyFont="1" applyFill="1" applyBorder="1" applyAlignment="1">
      <alignment horizontal="center"/>
    </xf>
    <xf numFmtId="164" fontId="1" fillId="2" borderId="5" xfId="0" applyNumberFormat="1" applyFont="1" applyFill="1" applyBorder="1"/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 wrapText="1"/>
    </xf>
    <xf numFmtId="3" fontId="6" fillId="0" borderId="53" xfId="0" applyNumberFormat="1" applyFont="1" applyFill="1" applyBorder="1"/>
    <xf numFmtId="3" fontId="6" fillId="0" borderId="53" xfId="0" applyNumberFormat="1" applyFont="1" applyFill="1" applyBorder="1" applyAlignment="1">
      <alignment horizontal="center"/>
    </xf>
    <xf numFmtId="3" fontId="6" fillId="0" borderId="53" xfId="0" applyNumberFormat="1" applyFont="1" applyBorder="1"/>
    <xf numFmtId="3" fontId="6" fillId="0" borderId="53" xfId="0" applyNumberFormat="1" applyFont="1" applyBorder="1" applyAlignment="1">
      <alignment horizontal="center"/>
    </xf>
    <xf numFmtId="3" fontId="8" fillId="0" borderId="53" xfId="0" applyNumberFormat="1" applyFont="1" applyBorder="1" applyAlignment="1">
      <alignment horizontal="center"/>
    </xf>
    <xf numFmtId="164" fontId="8" fillId="0" borderId="53" xfId="0" applyNumberFormat="1" applyFont="1" applyBorder="1" applyAlignment="1">
      <alignment horizontal="center"/>
    </xf>
    <xf numFmtId="3" fontId="1" fillId="0" borderId="53" xfId="1" applyNumberFormat="1" applyFont="1" applyBorder="1" applyAlignment="1">
      <alignment horizontal="left"/>
    </xf>
    <xf numFmtId="3" fontId="1" fillId="0" borderId="53" xfId="1" applyNumberFormat="1" applyFont="1" applyBorder="1" applyAlignment="1">
      <alignment horizontal="center"/>
    </xf>
    <xf numFmtId="3" fontId="1" fillId="0" borderId="53" xfId="1" applyNumberFormat="1" applyFont="1" applyBorder="1" applyAlignment="1">
      <alignment horizontal="right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1" fillId="2" borderId="4" xfId="0" applyFont="1" applyFill="1" applyBorder="1"/>
    <xf numFmtId="49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/>
    <xf numFmtId="0" fontId="1" fillId="0" borderId="0" xfId="0" applyNumberFormat="1" applyFont="1"/>
    <xf numFmtId="0" fontId="1" fillId="0" borderId="0" xfId="0" applyFont="1"/>
    <xf numFmtId="0" fontId="1" fillId="2" borderId="6" xfId="0" applyFont="1" applyFill="1" applyBorder="1" applyAlignment="1">
      <alignment vertical="center"/>
    </xf>
    <xf numFmtId="0" fontId="1" fillId="2" borderId="1" xfId="0" applyFont="1" applyFill="1" applyBorder="1"/>
    <xf numFmtId="14" fontId="1" fillId="2" borderId="7" xfId="0" applyNumberFormat="1" applyFont="1" applyFill="1" applyBorder="1"/>
    <xf numFmtId="0" fontId="1" fillId="2" borderId="3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/>
    <xf numFmtId="49" fontId="10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10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/>
    <xf numFmtId="49" fontId="10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10" fillId="3" borderId="13" xfId="0" applyNumberFormat="1" applyFont="1" applyFill="1" applyBorder="1" applyAlignment="1">
      <alignment horizontal="center" vertical="center"/>
    </xf>
    <xf numFmtId="49" fontId="10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/>
    <xf numFmtId="0" fontId="1" fillId="2" borderId="16" xfId="0" applyFont="1" applyFill="1" applyBorder="1"/>
    <xf numFmtId="3" fontId="1" fillId="2" borderId="16" xfId="0" applyNumberFormat="1" applyFont="1" applyFill="1" applyBorder="1"/>
    <xf numFmtId="49" fontId="10" fillId="3" borderId="11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Border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23" xfId="0" applyFont="1" applyFill="1" applyBorder="1"/>
    <xf numFmtId="3" fontId="1" fillId="2" borderId="23" xfId="0" applyNumberFormat="1" applyFont="1" applyFill="1" applyBorder="1"/>
    <xf numFmtId="0" fontId="1" fillId="2" borderId="22" xfId="0" applyFont="1" applyFill="1" applyBorder="1"/>
    <xf numFmtId="49" fontId="10" fillId="5" borderId="24" xfId="0" applyNumberFormat="1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165" fontId="10" fillId="5" borderId="26" xfId="0" applyNumberFormat="1" applyFont="1" applyFill="1" applyBorder="1" applyAlignment="1">
      <alignment vertical="center"/>
    </xf>
    <xf numFmtId="49" fontId="10" fillId="3" borderId="27" xfId="0" applyNumberFormat="1" applyFont="1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165" fontId="10" fillId="3" borderId="28" xfId="0" applyNumberFormat="1" applyFont="1" applyFill="1" applyBorder="1" applyAlignment="1">
      <alignment vertical="center"/>
    </xf>
    <xf numFmtId="49" fontId="10" fillId="5" borderId="27" xfId="0" applyNumberFormat="1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165" fontId="10" fillId="5" borderId="28" xfId="0" applyNumberFormat="1" applyFont="1" applyFill="1" applyBorder="1" applyAlignment="1">
      <alignment vertical="center"/>
    </xf>
    <xf numFmtId="49" fontId="10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165" fontId="10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/>
    <xf numFmtId="0" fontId="1" fillId="2" borderId="43" xfId="0" applyFont="1" applyFill="1" applyBorder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/>
    <xf numFmtId="0" fontId="1" fillId="2" borderId="45" xfId="0" applyFont="1" applyFill="1" applyBorder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/>
    <xf numFmtId="0" fontId="1" fillId="2" borderId="48" xfId="0" applyFont="1" applyFill="1" applyBorder="1"/>
    <xf numFmtId="0" fontId="1" fillId="8" borderId="40" xfId="0" applyFont="1" applyFill="1" applyBorder="1"/>
    <xf numFmtId="0" fontId="1" fillId="6" borderId="20" xfId="0" applyFont="1" applyFill="1" applyBorder="1"/>
    <xf numFmtId="49" fontId="3" fillId="7" borderId="31" xfId="0" applyNumberFormat="1" applyFont="1" applyFill="1" applyBorder="1" applyAlignment="1">
      <alignment vertical="center"/>
    </xf>
    <xf numFmtId="49" fontId="3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/>
    <xf numFmtId="49" fontId="3" fillId="2" borderId="33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4" xfId="0" applyNumberFormat="1" applyFont="1" applyFill="1" applyBorder="1"/>
    <xf numFmtId="0" fontId="3" fillId="2" borderId="5" xfId="0" applyNumberFormat="1" applyFont="1" applyFill="1" applyBorder="1" applyAlignment="1">
      <alignment vertical="center"/>
    </xf>
    <xf numFmtId="166" fontId="3" fillId="2" borderId="5" xfId="0" applyNumberFormat="1" applyFont="1" applyFill="1" applyBorder="1" applyAlignment="1">
      <alignment vertical="center"/>
    </xf>
    <xf numFmtId="0" fontId="10" fillId="6" borderId="20" xfId="0" applyFont="1" applyFill="1" applyBorder="1" applyAlignment="1">
      <alignment vertical="center"/>
    </xf>
    <xf numFmtId="49" fontId="3" fillId="7" borderId="35" xfId="0" applyNumberFormat="1" applyFont="1" applyFill="1" applyBorder="1" applyAlignment="1">
      <alignment vertical="center"/>
    </xf>
    <xf numFmtId="166" fontId="3" fillId="7" borderId="36" xfId="0" applyNumberFormat="1" applyFont="1" applyFill="1" applyBorder="1" applyAlignment="1">
      <alignment vertical="center"/>
    </xf>
    <xf numFmtId="9" fontId="3" fillId="7" borderId="37" xfId="0" applyNumberFormat="1" applyFont="1" applyFill="1" applyBorder="1" applyAlignment="1">
      <alignment vertical="center"/>
    </xf>
    <xf numFmtId="0" fontId="1" fillId="2" borderId="18" xfId="0" applyFont="1" applyFill="1" applyBorder="1"/>
    <xf numFmtId="0" fontId="10" fillId="8" borderId="19" xfId="0" applyFont="1" applyFill="1" applyBorder="1" applyAlignment="1">
      <alignment vertical="center"/>
    </xf>
    <xf numFmtId="49" fontId="4" fillId="8" borderId="20" xfId="0" applyNumberFormat="1" applyFont="1" applyFill="1" applyBorder="1" applyAlignment="1">
      <alignment vertical="center"/>
    </xf>
    <xf numFmtId="0" fontId="10" fillId="8" borderId="20" xfId="0" applyFont="1" applyFill="1" applyBorder="1" applyAlignment="1">
      <alignment vertical="center"/>
    </xf>
    <xf numFmtId="0" fontId="10" fillId="8" borderId="49" xfId="0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49" fontId="3" fillId="7" borderId="50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5" fontId="3" fillId="2" borderId="20" xfId="0" applyNumberFormat="1" applyFont="1" applyFill="1" applyBorder="1" applyAlignment="1">
      <alignment vertical="center"/>
    </xf>
    <xf numFmtId="166" fontId="3" fillId="7" borderId="37" xfId="0" applyNumberFormat="1" applyFont="1" applyFill="1" applyBorder="1" applyAlignment="1">
      <alignment vertical="center"/>
    </xf>
    <xf numFmtId="3" fontId="3" fillId="7" borderId="51" xfId="0" applyNumberFormat="1" applyFont="1" applyFill="1" applyBorder="1" applyAlignment="1">
      <alignment vertical="center"/>
    </xf>
    <xf numFmtId="3" fontId="3" fillId="7" borderId="52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164" fontId="1" fillId="0" borderId="53" xfId="1" applyNumberFormat="1" applyFont="1" applyBorder="1" applyAlignment="1">
      <alignment horizontal="right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3" fontId="7" fillId="0" borderId="53" xfId="0" applyNumberFormat="1" applyFont="1" applyFill="1" applyBorder="1" applyAlignment="1">
      <alignment horizontal="right"/>
    </xf>
    <xf numFmtId="3" fontId="6" fillId="0" borderId="53" xfId="0" applyNumberFormat="1" applyFont="1" applyFill="1" applyBorder="1" applyAlignment="1">
      <alignment horizontal="right"/>
    </xf>
    <xf numFmtId="3" fontId="8" fillId="0" borderId="53" xfId="0" applyNumberFormat="1" applyFont="1" applyBorder="1" applyAlignment="1">
      <alignment horizontal="right"/>
    </xf>
    <xf numFmtId="3" fontId="6" fillId="0" borderId="53" xfId="0" applyNumberFormat="1" applyFont="1" applyBorder="1" applyAlignment="1">
      <alignment horizontal="right"/>
    </xf>
    <xf numFmtId="165" fontId="10" fillId="5" borderId="30" xfId="0" applyNumberFormat="1" applyFont="1" applyFill="1" applyBorder="1" applyAlignment="1">
      <alignment vertical="center"/>
    </xf>
    <xf numFmtId="49" fontId="1" fillId="2" borderId="54" xfId="0" applyNumberFormat="1" applyFont="1" applyFill="1" applyBorder="1" applyAlignment="1">
      <alignment horizontal="left"/>
    </xf>
    <xf numFmtId="49" fontId="1" fillId="2" borderId="54" xfId="0" applyNumberFormat="1" applyFont="1" applyFill="1" applyBorder="1" applyAlignment="1">
      <alignment horizontal="left" vertical="center" wrapText="1"/>
    </xf>
    <xf numFmtId="49" fontId="1" fillId="2" borderId="54" xfId="0" applyNumberFormat="1" applyFont="1" applyFill="1" applyBorder="1" applyAlignment="1">
      <alignment horizontal="left" vertical="center"/>
    </xf>
    <xf numFmtId="14" fontId="1" fillId="2" borderId="54" xfId="0" applyNumberFormat="1" applyFont="1" applyFill="1" applyBorder="1" applyAlignment="1">
      <alignment horizontal="left" vertical="center"/>
    </xf>
    <xf numFmtId="0" fontId="0" fillId="2" borderId="55" xfId="0" applyFill="1" applyBorder="1"/>
    <xf numFmtId="0" fontId="1" fillId="2" borderId="56" xfId="0" applyFont="1" applyFill="1" applyBorder="1" applyAlignment="1">
      <alignment wrapText="1"/>
    </xf>
    <xf numFmtId="49" fontId="10" fillId="3" borderId="57" xfId="0" applyNumberFormat="1" applyFont="1" applyFill="1" applyBorder="1" applyAlignment="1">
      <alignment vertical="center" wrapText="1"/>
    </xf>
    <xf numFmtId="49" fontId="1" fillId="2" borderId="57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justify" vertical="top" wrapText="1"/>
    </xf>
    <xf numFmtId="49" fontId="4" fillId="8" borderId="38" xfId="0" applyNumberFormat="1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7</xdr:col>
      <xdr:colOff>9525</xdr:colOff>
      <xdr:row>7</xdr:row>
      <xdr:rowOff>180710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499"/>
          <a:ext cx="6334125" cy="1323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topLeftCell="A69" workbookViewId="0">
      <selection activeCell="I10" sqref="I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.42578125" style="1" customWidth="1"/>
    <col min="3" max="3" width="19.42578125" style="1" customWidth="1"/>
    <col min="4" max="4" width="11.42578125" style="1" customWidth="1"/>
    <col min="5" max="5" width="14.42578125" style="1" customWidth="1"/>
    <col min="6" max="6" width="11" style="1" customWidth="1"/>
    <col min="7" max="7" width="14.1406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144"/>
      <c r="C8" s="3"/>
      <c r="D8" s="2"/>
      <c r="E8" s="3"/>
      <c r="F8" s="3"/>
      <c r="G8" s="3"/>
    </row>
    <row r="9" spans="1:255" s="40" customFormat="1" ht="12.75" customHeight="1" x14ac:dyDescent="0.25">
      <c r="A9" s="77"/>
      <c r="B9" s="146" t="s">
        <v>0</v>
      </c>
      <c r="C9" s="140" t="s">
        <v>1</v>
      </c>
      <c r="D9" s="38"/>
      <c r="E9" s="153" t="s">
        <v>2</v>
      </c>
      <c r="F9" s="154"/>
      <c r="G9" s="17">
        <v>1000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</row>
    <row r="10" spans="1:255" s="40" customFormat="1" ht="39.75" customHeight="1" x14ac:dyDescent="0.25">
      <c r="A10" s="77"/>
      <c r="B10" s="147" t="s">
        <v>3</v>
      </c>
      <c r="C10" s="141" t="s">
        <v>4</v>
      </c>
      <c r="D10" s="41"/>
      <c r="E10" s="151" t="s">
        <v>5</v>
      </c>
      <c r="F10" s="152"/>
      <c r="G10" s="22" t="s">
        <v>6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</row>
    <row r="11" spans="1:255" s="40" customFormat="1" ht="12.75" customHeight="1" x14ac:dyDescent="0.25">
      <c r="A11" s="77"/>
      <c r="B11" s="147" t="s">
        <v>7</v>
      </c>
      <c r="C11" s="142" t="s">
        <v>8</v>
      </c>
      <c r="D11" s="41"/>
      <c r="E11" s="151" t="s">
        <v>9</v>
      </c>
      <c r="F11" s="152"/>
      <c r="G11" s="128">
        <v>1800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</row>
    <row r="12" spans="1:255" s="40" customFormat="1" ht="12.75" customHeight="1" x14ac:dyDescent="0.25">
      <c r="A12" s="77"/>
      <c r="B12" s="147" t="s">
        <v>10</v>
      </c>
      <c r="C12" s="141" t="s">
        <v>11</v>
      </c>
      <c r="D12" s="41"/>
      <c r="E12" s="33" t="s">
        <v>12</v>
      </c>
      <c r="F12" s="34"/>
      <c r="G12" s="23">
        <f>(G9*G11)</f>
        <v>1800000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</row>
    <row r="13" spans="1:255" s="40" customFormat="1" ht="12.75" customHeight="1" x14ac:dyDescent="0.25">
      <c r="A13" s="77"/>
      <c r="B13" s="147" t="s">
        <v>13</v>
      </c>
      <c r="C13" s="142" t="s">
        <v>14</v>
      </c>
      <c r="D13" s="41"/>
      <c r="E13" s="151" t="s">
        <v>15</v>
      </c>
      <c r="F13" s="152"/>
      <c r="G13" s="22" t="s">
        <v>16</v>
      </c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</row>
    <row r="14" spans="1:255" s="40" customFormat="1" ht="12.75" customHeight="1" x14ac:dyDescent="0.25">
      <c r="A14" s="77"/>
      <c r="B14" s="147" t="s">
        <v>17</v>
      </c>
      <c r="C14" s="142" t="s">
        <v>14</v>
      </c>
      <c r="D14" s="41"/>
      <c r="E14" s="151" t="s">
        <v>18</v>
      </c>
      <c r="F14" s="152"/>
      <c r="G14" s="22" t="s">
        <v>19</v>
      </c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</row>
    <row r="15" spans="1:255" s="40" customFormat="1" ht="43.5" customHeight="1" x14ac:dyDescent="0.25">
      <c r="A15" s="77"/>
      <c r="B15" s="147" t="s">
        <v>20</v>
      </c>
      <c r="C15" s="143">
        <v>44958</v>
      </c>
      <c r="D15" s="41"/>
      <c r="E15" s="155" t="s">
        <v>21</v>
      </c>
      <c r="F15" s="156"/>
      <c r="G15" s="148" t="s">
        <v>22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</row>
    <row r="16" spans="1:255" s="40" customFormat="1" ht="12" customHeight="1" x14ac:dyDescent="0.25">
      <c r="A16" s="42"/>
      <c r="B16" s="145"/>
      <c r="C16" s="43"/>
      <c r="D16" s="44"/>
      <c r="E16" s="45"/>
      <c r="F16" s="45"/>
      <c r="G16" s="46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</row>
    <row r="17" spans="1:255" s="40" customFormat="1" ht="12" customHeight="1" x14ac:dyDescent="0.25">
      <c r="A17" s="47"/>
      <c r="B17" s="157" t="s">
        <v>23</v>
      </c>
      <c r="C17" s="158"/>
      <c r="D17" s="158"/>
      <c r="E17" s="158"/>
      <c r="F17" s="158"/>
      <c r="G17" s="158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</row>
    <row r="18" spans="1:255" s="40" customFormat="1" ht="12" customHeight="1" x14ac:dyDescent="0.25">
      <c r="A18" s="42"/>
      <c r="B18" s="48"/>
      <c r="C18" s="49"/>
      <c r="D18" s="49"/>
      <c r="E18" s="49"/>
      <c r="F18" s="50"/>
      <c r="G18" s="50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</row>
    <row r="19" spans="1:255" s="40" customFormat="1" ht="12" customHeight="1" x14ac:dyDescent="0.25">
      <c r="A19" s="36"/>
      <c r="B19" s="51" t="s">
        <v>24</v>
      </c>
      <c r="C19" s="52"/>
      <c r="D19" s="53"/>
      <c r="E19" s="53"/>
      <c r="F19" s="53"/>
      <c r="G19" s="53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</row>
    <row r="20" spans="1:255" s="40" customFormat="1" ht="24" customHeight="1" x14ac:dyDescent="0.25">
      <c r="A20" s="47"/>
      <c r="B20" s="54" t="s">
        <v>25</v>
      </c>
      <c r="C20" s="54" t="s">
        <v>26</v>
      </c>
      <c r="D20" s="54" t="s">
        <v>27</v>
      </c>
      <c r="E20" s="54" t="s">
        <v>28</v>
      </c>
      <c r="F20" s="54" t="s">
        <v>29</v>
      </c>
      <c r="G20" s="54" t="s">
        <v>30</v>
      </c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</row>
    <row r="21" spans="1:255" s="40" customFormat="1" ht="12.75" customHeight="1" x14ac:dyDescent="0.25">
      <c r="A21" s="47"/>
      <c r="B21" s="21"/>
      <c r="C21" s="6"/>
      <c r="D21" s="29"/>
      <c r="E21" s="28"/>
      <c r="F21" s="5"/>
      <c r="G21" s="5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</row>
    <row r="22" spans="1:255" s="40" customFormat="1" ht="12.75" customHeight="1" x14ac:dyDescent="0.25">
      <c r="A22" s="47"/>
      <c r="B22" s="7" t="s">
        <v>31</v>
      </c>
      <c r="C22" s="8"/>
      <c r="D22" s="8"/>
      <c r="E22" s="8"/>
      <c r="F22" s="9"/>
      <c r="G22" s="10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</row>
    <row r="23" spans="1:255" s="40" customFormat="1" ht="12" customHeight="1" x14ac:dyDescent="0.25">
      <c r="A23" s="42"/>
      <c r="B23" s="48"/>
      <c r="C23" s="50"/>
      <c r="D23" s="50"/>
      <c r="E23" s="50"/>
      <c r="F23" s="55"/>
      <c r="G23" s="55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</row>
    <row r="24" spans="1:255" s="40" customFormat="1" ht="12" customHeight="1" x14ac:dyDescent="0.25">
      <c r="A24" s="36"/>
      <c r="B24" s="56" t="s">
        <v>32</v>
      </c>
      <c r="C24" s="57"/>
      <c r="D24" s="58"/>
      <c r="E24" s="58"/>
      <c r="F24" s="59"/>
      <c r="G24" s="5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</row>
    <row r="25" spans="1:255" s="40" customFormat="1" ht="24" customHeight="1" x14ac:dyDescent="0.25">
      <c r="A25" s="36"/>
      <c r="B25" s="60" t="s">
        <v>25</v>
      </c>
      <c r="C25" s="61" t="s">
        <v>26</v>
      </c>
      <c r="D25" s="61" t="s">
        <v>27</v>
      </c>
      <c r="E25" s="60" t="s">
        <v>28</v>
      </c>
      <c r="F25" s="61" t="s">
        <v>29</v>
      </c>
      <c r="G25" s="60" t="s">
        <v>30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</row>
    <row r="26" spans="1:255" s="40" customFormat="1" ht="12" customHeight="1" x14ac:dyDescent="0.25">
      <c r="A26" s="36"/>
      <c r="B26" s="62"/>
      <c r="C26" s="63"/>
      <c r="D26" s="63"/>
      <c r="E26" s="63"/>
      <c r="F26" s="62"/>
      <c r="G26" s="62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</row>
    <row r="27" spans="1:255" s="40" customFormat="1" ht="12" customHeight="1" x14ac:dyDescent="0.25">
      <c r="A27" s="36"/>
      <c r="B27" s="11" t="s">
        <v>33</v>
      </c>
      <c r="C27" s="12"/>
      <c r="D27" s="12"/>
      <c r="E27" s="12"/>
      <c r="F27" s="13"/>
      <c r="G27" s="13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</row>
    <row r="28" spans="1:255" s="40" customFormat="1" ht="12" customHeight="1" x14ac:dyDescent="0.25">
      <c r="A28" s="42"/>
      <c r="B28" s="64"/>
      <c r="C28" s="65"/>
      <c r="D28" s="65"/>
      <c r="E28" s="65"/>
      <c r="F28" s="66"/>
      <c r="G28" s="66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</row>
    <row r="29" spans="1:255" s="40" customFormat="1" ht="12" customHeight="1" x14ac:dyDescent="0.25">
      <c r="A29" s="36"/>
      <c r="B29" s="56" t="s">
        <v>34</v>
      </c>
      <c r="C29" s="57"/>
      <c r="D29" s="58"/>
      <c r="E29" s="58"/>
      <c r="F29" s="59"/>
      <c r="G29" s="5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</row>
    <row r="30" spans="1:255" s="40" customFormat="1" ht="24" customHeight="1" x14ac:dyDescent="0.25">
      <c r="A30" s="36"/>
      <c r="B30" s="67" t="s">
        <v>25</v>
      </c>
      <c r="C30" s="67" t="s">
        <v>26</v>
      </c>
      <c r="D30" s="67" t="s">
        <v>35</v>
      </c>
      <c r="E30" s="67" t="s">
        <v>28</v>
      </c>
      <c r="F30" s="68" t="s">
        <v>29</v>
      </c>
      <c r="G30" s="67" t="s">
        <v>30</v>
      </c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</row>
    <row r="31" spans="1:255" s="40" customFormat="1" ht="12.75" customHeight="1" x14ac:dyDescent="0.25">
      <c r="A31" s="47"/>
      <c r="B31" s="30" t="s">
        <v>36</v>
      </c>
      <c r="C31" s="31" t="s">
        <v>37</v>
      </c>
      <c r="D31" s="129">
        <v>0.1</v>
      </c>
      <c r="E31" s="32" t="s">
        <v>38</v>
      </c>
      <c r="F31" s="32">
        <v>135000</v>
      </c>
      <c r="G31" s="5">
        <f t="shared" ref="G31:G36" si="0">(D31*F31)</f>
        <v>13500</v>
      </c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</row>
    <row r="32" spans="1:255" s="40" customFormat="1" ht="12.75" customHeight="1" x14ac:dyDescent="0.25">
      <c r="A32" s="47"/>
      <c r="B32" s="30" t="s">
        <v>39</v>
      </c>
      <c r="C32" s="31" t="s">
        <v>37</v>
      </c>
      <c r="D32" s="129">
        <v>0.1</v>
      </c>
      <c r="E32" s="32" t="s">
        <v>40</v>
      </c>
      <c r="F32" s="32">
        <v>135000</v>
      </c>
      <c r="G32" s="5">
        <f t="shared" si="0"/>
        <v>13500</v>
      </c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</row>
    <row r="33" spans="1:255" s="40" customFormat="1" ht="12.75" customHeight="1" x14ac:dyDescent="0.25">
      <c r="A33" s="47"/>
      <c r="B33" s="30" t="s">
        <v>41</v>
      </c>
      <c r="C33" s="31" t="s">
        <v>37</v>
      </c>
      <c r="D33" s="129">
        <v>0.1</v>
      </c>
      <c r="E33" s="32" t="s">
        <v>40</v>
      </c>
      <c r="F33" s="32">
        <v>240000</v>
      </c>
      <c r="G33" s="5">
        <f t="shared" si="0"/>
        <v>24000</v>
      </c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</row>
    <row r="34" spans="1:255" s="40" customFormat="1" ht="12.75" customHeight="1" x14ac:dyDescent="0.25">
      <c r="A34" s="47"/>
      <c r="B34" s="30" t="s">
        <v>42</v>
      </c>
      <c r="C34" s="31" t="s">
        <v>37</v>
      </c>
      <c r="D34" s="129">
        <v>0.1</v>
      </c>
      <c r="E34" s="32" t="s">
        <v>40</v>
      </c>
      <c r="F34" s="32">
        <v>240000</v>
      </c>
      <c r="G34" s="5">
        <f t="shared" si="0"/>
        <v>24000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</row>
    <row r="35" spans="1:255" s="40" customFormat="1" ht="12.75" customHeight="1" x14ac:dyDescent="0.25">
      <c r="A35" s="47"/>
      <c r="B35" s="30" t="s">
        <v>43</v>
      </c>
      <c r="C35" s="31" t="s">
        <v>37</v>
      </c>
      <c r="D35" s="129">
        <v>0.1</v>
      </c>
      <c r="E35" s="32" t="s">
        <v>40</v>
      </c>
      <c r="F35" s="32">
        <v>195000</v>
      </c>
      <c r="G35" s="5">
        <f t="shared" si="0"/>
        <v>19500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</row>
    <row r="36" spans="1:255" s="40" customFormat="1" ht="12.75" customHeight="1" x14ac:dyDescent="0.25">
      <c r="A36" s="47"/>
      <c r="B36" s="30" t="s">
        <v>44</v>
      </c>
      <c r="C36" s="31" t="s">
        <v>37</v>
      </c>
      <c r="D36" s="129">
        <v>0.1</v>
      </c>
      <c r="E36" s="32" t="s">
        <v>40</v>
      </c>
      <c r="F36" s="32">
        <v>315000</v>
      </c>
      <c r="G36" s="5">
        <f t="shared" si="0"/>
        <v>31500</v>
      </c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</row>
    <row r="37" spans="1:255" s="40" customFormat="1" ht="12.75" customHeight="1" x14ac:dyDescent="0.25">
      <c r="A37" s="36"/>
      <c r="B37" s="11" t="s">
        <v>45</v>
      </c>
      <c r="C37" s="12"/>
      <c r="D37" s="130"/>
      <c r="E37" s="130"/>
      <c r="F37" s="130"/>
      <c r="G37" s="131">
        <f>SUM(G31:G36)</f>
        <v>126000</v>
      </c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</row>
    <row r="38" spans="1:255" s="40" customFormat="1" ht="12" customHeight="1" x14ac:dyDescent="0.25">
      <c r="A38" s="42"/>
      <c r="B38" s="64"/>
      <c r="C38" s="65"/>
      <c r="D38" s="65"/>
      <c r="E38" s="65"/>
      <c r="F38" s="66"/>
      <c r="G38" s="66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</row>
    <row r="39" spans="1:255" s="40" customFormat="1" ht="12" customHeight="1" x14ac:dyDescent="0.25">
      <c r="A39" s="36"/>
      <c r="B39" s="56" t="s">
        <v>46</v>
      </c>
      <c r="C39" s="57"/>
      <c r="D39" s="58"/>
      <c r="E39" s="58"/>
      <c r="F39" s="59"/>
      <c r="G39" s="5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</row>
    <row r="40" spans="1:255" s="40" customFormat="1" ht="24" customHeight="1" x14ac:dyDescent="0.25">
      <c r="A40" s="36"/>
      <c r="B40" s="68" t="s">
        <v>47</v>
      </c>
      <c r="C40" s="68" t="s">
        <v>48</v>
      </c>
      <c r="D40" s="68" t="s">
        <v>49</v>
      </c>
      <c r="E40" s="68" t="s">
        <v>28</v>
      </c>
      <c r="F40" s="68" t="s">
        <v>29</v>
      </c>
      <c r="G40" s="68" t="s">
        <v>30</v>
      </c>
      <c r="H40" s="39"/>
      <c r="I40" s="39"/>
      <c r="J40" s="39"/>
      <c r="K40" s="6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</row>
    <row r="41" spans="1:255" s="40" customFormat="1" ht="12.75" customHeight="1" x14ac:dyDescent="0.25">
      <c r="A41" s="47"/>
      <c r="B41" s="14" t="s">
        <v>50</v>
      </c>
      <c r="C41" s="15"/>
      <c r="D41" s="15"/>
      <c r="E41" s="15"/>
      <c r="F41" s="15"/>
      <c r="G41" s="15"/>
      <c r="H41" s="39"/>
      <c r="I41" s="39"/>
      <c r="J41" s="39"/>
      <c r="K41" s="6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</row>
    <row r="42" spans="1:255" s="40" customFormat="1" ht="12.75" customHeight="1" x14ac:dyDescent="0.25">
      <c r="A42" s="47"/>
      <c r="B42" s="4" t="s">
        <v>51</v>
      </c>
      <c r="C42" s="16" t="s">
        <v>52</v>
      </c>
      <c r="D42" s="132">
        <v>25</v>
      </c>
      <c r="E42" s="37" t="s">
        <v>40</v>
      </c>
      <c r="F42" s="133">
        <v>8603</v>
      </c>
      <c r="G42" s="133">
        <f>(D42*F42)</f>
        <v>215075</v>
      </c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</row>
    <row r="43" spans="1:255" s="40" customFormat="1" ht="12.75" customHeight="1" x14ac:dyDescent="0.25">
      <c r="A43" s="47"/>
      <c r="B43" s="18" t="s">
        <v>53</v>
      </c>
      <c r="C43" s="19"/>
      <c r="D43" s="134"/>
      <c r="E43" s="134"/>
      <c r="F43" s="133"/>
      <c r="G43" s="133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</row>
    <row r="44" spans="1:255" s="40" customFormat="1" ht="12.75" customHeight="1" x14ac:dyDescent="0.25">
      <c r="A44" s="47"/>
      <c r="B44" s="24" t="s">
        <v>54</v>
      </c>
      <c r="C44" s="25" t="s">
        <v>55</v>
      </c>
      <c r="D44" s="135">
        <v>150</v>
      </c>
      <c r="E44" s="37" t="s">
        <v>40</v>
      </c>
      <c r="F44" s="133">
        <v>1996</v>
      </c>
      <c r="G44" s="133">
        <f>(D44*F44)</f>
        <v>299400</v>
      </c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</row>
    <row r="45" spans="1:255" s="40" customFormat="1" ht="12.75" customHeight="1" x14ac:dyDescent="0.25">
      <c r="A45" s="47"/>
      <c r="B45" s="24" t="s">
        <v>56</v>
      </c>
      <c r="C45" s="25" t="s">
        <v>52</v>
      </c>
      <c r="D45" s="135">
        <v>100</v>
      </c>
      <c r="E45" s="37" t="s">
        <v>40</v>
      </c>
      <c r="F45" s="133">
        <v>1137</v>
      </c>
      <c r="G45" s="133">
        <f t="shared" ref="G45:G46" si="1">(D45*F45)</f>
        <v>113700</v>
      </c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</row>
    <row r="46" spans="1:255" s="40" customFormat="1" ht="12.75" customHeight="1" x14ac:dyDescent="0.25">
      <c r="A46" s="47"/>
      <c r="B46" s="24" t="s">
        <v>57</v>
      </c>
      <c r="C46" s="25" t="s">
        <v>52</v>
      </c>
      <c r="D46" s="135">
        <v>300</v>
      </c>
      <c r="E46" s="37" t="s">
        <v>40</v>
      </c>
      <c r="F46" s="133">
        <v>1480</v>
      </c>
      <c r="G46" s="133">
        <f t="shared" si="1"/>
        <v>444000</v>
      </c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</row>
    <row r="47" spans="1:255" s="40" customFormat="1" ht="12.75" customHeight="1" x14ac:dyDescent="0.25">
      <c r="A47" s="47"/>
      <c r="B47" s="18" t="s">
        <v>58</v>
      </c>
      <c r="C47" s="25"/>
      <c r="D47" s="135"/>
      <c r="E47" s="136"/>
      <c r="F47" s="133"/>
      <c r="G47" s="133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</row>
    <row r="48" spans="1:255" s="40" customFormat="1" ht="12.75" customHeight="1" x14ac:dyDescent="0.25">
      <c r="A48" s="47"/>
      <c r="B48" s="24" t="s">
        <v>59</v>
      </c>
      <c r="C48" s="25" t="s">
        <v>55</v>
      </c>
      <c r="D48" s="135">
        <v>200</v>
      </c>
      <c r="E48" s="37" t="s">
        <v>40</v>
      </c>
      <c r="F48" s="133">
        <v>180</v>
      </c>
      <c r="G48" s="133">
        <f>(D48*F48)</f>
        <v>36000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</row>
    <row r="49" spans="1:255" s="40" customFormat="1" ht="12.75" customHeight="1" x14ac:dyDescent="0.25">
      <c r="A49" s="47"/>
      <c r="B49" s="18" t="s">
        <v>60</v>
      </c>
      <c r="C49" s="19"/>
      <c r="D49" s="134"/>
      <c r="E49" s="134"/>
      <c r="F49" s="133"/>
      <c r="G49" s="133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</row>
    <row r="50" spans="1:255" s="40" customFormat="1" ht="12.75" customHeight="1" x14ac:dyDescent="0.25">
      <c r="A50" s="47"/>
      <c r="B50" s="26" t="s">
        <v>61</v>
      </c>
      <c r="C50" s="27" t="s">
        <v>62</v>
      </c>
      <c r="D50" s="137">
        <v>2</v>
      </c>
      <c r="E50" s="138" t="s">
        <v>38</v>
      </c>
      <c r="F50" s="133">
        <v>13050</v>
      </c>
      <c r="G50" s="133">
        <f>(D50*F50)</f>
        <v>26100</v>
      </c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</row>
    <row r="51" spans="1:255" s="40" customFormat="1" ht="13.5" customHeight="1" x14ac:dyDescent="0.25">
      <c r="A51" s="36"/>
      <c r="B51" s="11" t="s">
        <v>63</v>
      </c>
      <c r="C51" s="12"/>
      <c r="D51" s="130"/>
      <c r="E51" s="130"/>
      <c r="F51" s="130"/>
      <c r="G51" s="131">
        <f>SUM(G41:G50)</f>
        <v>1134275</v>
      </c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</row>
    <row r="52" spans="1:255" s="40" customFormat="1" ht="12" customHeight="1" x14ac:dyDescent="0.25">
      <c r="A52" s="42"/>
      <c r="B52" s="64"/>
      <c r="C52" s="65"/>
      <c r="D52" s="65"/>
      <c r="E52" s="70"/>
      <c r="F52" s="66"/>
      <c r="G52" s="66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</row>
    <row r="53" spans="1:255" s="40" customFormat="1" ht="12" customHeight="1" x14ac:dyDescent="0.25">
      <c r="A53" s="36"/>
      <c r="B53" s="56" t="s">
        <v>64</v>
      </c>
      <c r="C53" s="57"/>
      <c r="D53" s="58"/>
      <c r="E53" s="58"/>
      <c r="F53" s="59"/>
      <c r="G53" s="5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  <c r="GL53" s="39"/>
      <c r="GM53" s="39"/>
      <c r="GN53" s="39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A53" s="39"/>
      <c r="HB53" s="39"/>
      <c r="HC53" s="39"/>
      <c r="HD53" s="39"/>
      <c r="HE53" s="39"/>
      <c r="HF53" s="39"/>
      <c r="HG53" s="39"/>
      <c r="HH53" s="39"/>
      <c r="HI53" s="39"/>
      <c r="HJ53" s="39"/>
      <c r="HK53" s="39"/>
      <c r="HL53" s="39"/>
      <c r="HM53" s="39"/>
      <c r="HN53" s="39"/>
      <c r="HO53" s="39"/>
      <c r="HP53" s="39"/>
      <c r="HQ53" s="39"/>
      <c r="HR53" s="39"/>
      <c r="HS53" s="39"/>
      <c r="HT53" s="39"/>
      <c r="HU53" s="39"/>
      <c r="HV53" s="39"/>
      <c r="HW53" s="39"/>
      <c r="HX53" s="39"/>
      <c r="HY53" s="39"/>
      <c r="HZ53" s="39"/>
      <c r="IA53" s="39"/>
      <c r="IB53" s="39"/>
      <c r="IC53" s="39"/>
      <c r="ID53" s="39"/>
      <c r="IE53" s="39"/>
      <c r="IF53" s="39"/>
      <c r="IG53" s="39"/>
      <c r="IH53" s="39"/>
      <c r="II53" s="39"/>
      <c r="IJ53" s="39"/>
      <c r="IK53" s="39"/>
      <c r="IL53" s="39"/>
      <c r="IM53" s="39"/>
      <c r="IN53" s="39"/>
      <c r="IO53" s="39"/>
      <c r="IP53" s="39"/>
      <c r="IQ53" s="39"/>
      <c r="IR53" s="39"/>
      <c r="IS53" s="39"/>
      <c r="IT53" s="39"/>
      <c r="IU53" s="39"/>
    </row>
    <row r="54" spans="1:255" s="40" customFormat="1" ht="24" customHeight="1" x14ac:dyDescent="0.25">
      <c r="A54" s="36"/>
      <c r="B54" s="67" t="s">
        <v>65</v>
      </c>
      <c r="C54" s="68" t="s">
        <v>48</v>
      </c>
      <c r="D54" s="68" t="s">
        <v>49</v>
      </c>
      <c r="E54" s="67" t="s">
        <v>28</v>
      </c>
      <c r="F54" s="68" t="s">
        <v>29</v>
      </c>
      <c r="G54" s="67" t="s">
        <v>30</v>
      </c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</row>
    <row r="55" spans="1:255" s="40" customFormat="1" ht="12.75" customHeight="1" x14ac:dyDescent="0.25">
      <c r="A55" s="47"/>
      <c r="B55" s="21"/>
      <c r="C55" s="16"/>
      <c r="D55" s="17"/>
      <c r="E55" s="6"/>
      <c r="F55" s="20"/>
      <c r="G55" s="17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</row>
    <row r="56" spans="1:255" s="40" customFormat="1" ht="13.5" customHeight="1" x14ac:dyDescent="0.25">
      <c r="A56" s="36"/>
      <c r="B56" s="71" t="s">
        <v>66</v>
      </c>
      <c r="C56" s="72"/>
      <c r="D56" s="72"/>
      <c r="E56" s="72"/>
      <c r="F56" s="73"/>
      <c r="G56" s="74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</row>
    <row r="57" spans="1:255" s="40" customFormat="1" ht="12" customHeight="1" x14ac:dyDescent="0.25">
      <c r="A57" s="42"/>
      <c r="B57" s="75"/>
      <c r="C57" s="75"/>
      <c r="D57" s="75"/>
      <c r="E57" s="75"/>
      <c r="F57" s="76"/>
      <c r="G57" s="76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</row>
    <row r="58" spans="1:255" s="40" customFormat="1" ht="12" customHeight="1" x14ac:dyDescent="0.25">
      <c r="A58" s="77"/>
      <c r="B58" s="78" t="s">
        <v>67</v>
      </c>
      <c r="C58" s="79"/>
      <c r="D58" s="79"/>
      <c r="E58" s="79"/>
      <c r="F58" s="79"/>
      <c r="G58" s="80">
        <f>G22+G37+G51+G56</f>
        <v>1260275</v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  <c r="GL58" s="39"/>
      <c r="GM58" s="39"/>
      <c r="GN58" s="39"/>
      <c r="GO58" s="39"/>
      <c r="GP58" s="39"/>
      <c r="GQ58" s="39"/>
      <c r="GR58" s="39"/>
      <c r="GS58" s="39"/>
      <c r="GT58" s="39"/>
      <c r="GU58" s="39"/>
      <c r="GV58" s="39"/>
      <c r="GW58" s="39"/>
      <c r="GX58" s="39"/>
      <c r="GY58" s="39"/>
      <c r="GZ58" s="39"/>
      <c r="HA58" s="39"/>
      <c r="HB58" s="39"/>
      <c r="HC58" s="39"/>
      <c r="HD58" s="39"/>
      <c r="HE58" s="39"/>
      <c r="HF58" s="39"/>
      <c r="HG58" s="39"/>
      <c r="HH58" s="39"/>
      <c r="HI58" s="39"/>
      <c r="HJ58" s="39"/>
      <c r="HK58" s="39"/>
      <c r="HL58" s="39"/>
      <c r="HM58" s="39"/>
      <c r="HN58" s="39"/>
      <c r="HO58" s="39"/>
      <c r="HP58" s="39"/>
      <c r="HQ58" s="39"/>
      <c r="HR58" s="39"/>
      <c r="HS58" s="39"/>
      <c r="HT58" s="39"/>
      <c r="HU58" s="39"/>
      <c r="HV58" s="39"/>
      <c r="HW58" s="39"/>
      <c r="HX58" s="39"/>
      <c r="HY58" s="39"/>
      <c r="HZ58" s="39"/>
      <c r="IA58" s="39"/>
      <c r="IB58" s="39"/>
      <c r="IC58" s="39"/>
      <c r="ID58" s="39"/>
      <c r="IE58" s="39"/>
      <c r="IF58" s="39"/>
      <c r="IG58" s="39"/>
      <c r="IH58" s="39"/>
      <c r="II58" s="39"/>
      <c r="IJ58" s="39"/>
      <c r="IK58" s="39"/>
      <c r="IL58" s="39"/>
      <c r="IM58" s="39"/>
      <c r="IN58" s="39"/>
      <c r="IO58" s="39"/>
      <c r="IP58" s="39"/>
      <c r="IQ58" s="39"/>
      <c r="IR58" s="39"/>
      <c r="IS58" s="39"/>
      <c r="IT58" s="39"/>
      <c r="IU58" s="39"/>
    </row>
    <row r="59" spans="1:255" s="40" customFormat="1" ht="12" customHeight="1" x14ac:dyDescent="0.25">
      <c r="A59" s="77"/>
      <c r="B59" s="81" t="s">
        <v>68</v>
      </c>
      <c r="C59" s="82"/>
      <c r="D59" s="82"/>
      <c r="E59" s="82"/>
      <c r="F59" s="82"/>
      <c r="G59" s="83">
        <f>G58*0.05</f>
        <v>63013.75</v>
      </c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</row>
    <row r="60" spans="1:255" s="40" customFormat="1" ht="12" customHeight="1" x14ac:dyDescent="0.25">
      <c r="A60" s="77"/>
      <c r="B60" s="84" t="s">
        <v>69</v>
      </c>
      <c r="C60" s="85"/>
      <c r="D60" s="85"/>
      <c r="E60" s="85"/>
      <c r="F60" s="85"/>
      <c r="G60" s="86">
        <f>G59+G58</f>
        <v>1323288.75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</row>
    <row r="61" spans="1:255" s="40" customFormat="1" ht="12" customHeight="1" x14ac:dyDescent="0.25">
      <c r="A61" s="77"/>
      <c r="B61" s="81" t="s">
        <v>70</v>
      </c>
      <c r="C61" s="82"/>
      <c r="D61" s="82"/>
      <c r="E61" s="82"/>
      <c r="F61" s="82"/>
      <c r="G61" s="83">
        <f>G12</f>
        <v>1800000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</row>
    <row r="62" spans="1:255" s="40" customFormat="1" ht="12" customHeight="1" x14ac:dyDescent="0.25">
      <c r="A62" s="77"/>
      <c r="B62" s="87" t="s">
        <v>71</v>
      </c>
      <c r="C62" s="88"/>
      <c r="D62" s="88"/>
      <c r="E62" s="88"/>
      <c r="F62" s="88"/>
      <c r="G62" s="139">
        <f>G61-G60</f>
        <v>476711.25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</row>
    <row r="63" spans="1:255" s="40" customFormat="1" ht="12" customHeight="1" x14ac:dyDescent="0.25">
      <c r="A63" s="77"/>
      <c r="B63" s="89" t="s">
        <v>72</v>
      </c>
      <c r="C63" s="90"/>
      <c r="D63" s="90"/>
      <c r="E63" s="90"/>
      <c r="F63" s="90"/>
      <c r="G63" s="91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</row>
    <row r="64" spans="1:255" s="40" customFormat="1" ht="12.75" customHeight="1" thickBot="1" x14ac:dyDescent="0.3">
      <c r="A64" s="77"/>
      <c r="B64" s="92"/>
      <c r="C64" s="90"/>
      <c r="D64" s="90"/>
      <c r="E64" s="90"/>
      <c r="F64" s="90"/>
      <c r="G64" s="91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  <c r="FM64" s="39"/>
      <c r="FN64" s="39"/>
      <c r="FO64" s="39"/>
      <c r="FP64" s="39"/>
      <c r="FQ64" s="39"/>
      <c r="FR64" s="39"/>
      <c r="FS64" s="39"/>
      <c r="FT64" s="39"/>
      <c r="FU64" s="39"/>
      <c r="FV64" s="39"/>
      <c r="FW64" s="39"/>
      <c r="FX64" s="39"/>
      <c r="FY64" s="39"/>
      <c r="FZ64" s="39"/>
      <c r="GA64" s="39"/>
      <c r="GB64" s="39"/>
      <c r="GC64" s="39"/>
      <c r="GD64" s="39"/>
      <c r="GE64" s="39"/>
      <c r="GF64" s="39"/>
      <c r="GG64" s="39"/>
      <c r="GH64" s="39"/>
      <c r="GI64" s="39"/>
      <c r="GJ64" s="39"/>
      <c r="GK64" s="39"/>
      <c r="GL64" s="39"/>
      <c r="GM64" s="39"/>
      <c r="GN64" s="39"/>
      <c r="GO64" s="39"/>
      <c r="GP64" s="39"/>
      <c r="GQ64" s="39"/>
      <c r="GR64" s="39"/>
      <c r="GS64" s="39"/>
      <c r="GT64" s="39"/>
      <c r="GU64" s="39"/>
      <c r="GV64" s="39"/>
      <c r="GW64" s="39"/>
      <c r="GX64" s="39"/>
      <c r="GY64" s="39"/>
      <c r="GZ64" s="39"/>
      <c r="HA64" s="39"/>
      <c r="HB64" s="39"/>
      <c r="HC64" s="39"/>
      <c r="HD64" s="39"/>
      <c r="HE64" s="39"/>
      <c r="HF64" s="39"/>
      <c r="HG64" s="39"/>
      <c r="HH64" s="39"/>
      <c r="HI64" s="39"/>
      <c r="HJ64" s="39"/>
      <c r="HK64" s="39"/>
      <c r="HL64" s="39"/>
      <c r="HM64" s="39"/>
      <c r="HN64" s="39"/>
      <c r="HO64" s="39"/>
      <c r="HP64" s="39"/>
      <c r="HQ64" s="39"/>
      <c r="HR64" s="39"/>
      <c r="HS64" s="39"/>
      <c r="HT64" s="39"/>
      <c r="HU64" s="39"/>
      <c r="HV64" s="39"/>
      <c r="HW64" s="39"/>
      <c r="HX64" s="39"/>
      <c r="HY64" s="39"/>
      <c r="HZ64" s="39"/>
      <c r="IA64" s="39"/>
      <c r="IB64" s="39"/>
      <c r="IC64" s="39"/>
      <c r="ID64" s="39"/>
      <c r="IE64" s="39"/>
      <c r="IF64" s="39"/>
      <c r="IG64" s="39"/>
      <c r="IH64" s="39"/>
      <c r="II64" s="39"/>
      <c r="IJ64" s="39"/>
      <c r="IK64" s="39"/>
      <c r="IL64" s="39"/>
      <c r="IM64" s="39"/>
      <c r="IN64" s="39"/>
      <c r="IO64" s="39"/>
      <c r="IP64" s="39"/>
      <c r="IQ64" s="39"/>
      <c r="IR64" s="39"/>
      <c r="IS64" s="39"/>
      <c r="IT64" s="39"/>
      <c r="IU64" s="39"/>
    </row>
    <row r="65" spans="1:255" s="40" customFormat="1" ht="12" customHeight="1" x14ac:dyDescent="0.25">
      <c r="A65" s="77"/>
      <c r="B65" s="93" t="s">
        <v>73</v>
      </c>
      <c r="C65" s="94"/>
      <c r="D65" s="94"/>
      <c r="E65" s="94"/>
      <c r="F65" s="95"/>
      <c r="G65" s="91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</row>
    <row r="66" spans="1:255" s="40" customFormat="1" ht="12" customHeight="1" x14ac:dyDescent="0.25">
      <c r="A66" s="77"/>
      <c r="B66" s="96" t="s">
        <v>74</v>
      </c>
      <c r="C66" s="97"/>
      <c r="D66" s="97"/>
      <c r="E66" s="97"/>
      <c r="F66" s="98"/>
      <c r="G66" s="91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</row>
    <row r="67" spans="1:255" s="40" customFormat="1" ht="12" customHeight="1" x14ac:dyDescent="0.25">
      <c r="A67" s="77"/>
      <c r="B67" s="96" t="s">
        <v>75</v>
      </c>
      <c r="C67" s="97"/>
      <c r="D67" s="97"/>
      <c r="E67" s="97"/>
      <c r="F67" s="98"/>
      <c r="G67" s="91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</row>
    <row r="68" spans="1:255" s="40" customFormat="1" ht="12" customHeight="1" x14ac:dyDescent="0.25">
      <c r="A68" s="77"/>
      <c r="B68" s="96" t="s">
        <v>76</v>
      </c>
      <c r="C68" s="97"/>
      <c r="D68" s="97"/>
      <c r="E68" s="97"/>
      <c r="F68" s="98"/>
      <c r="G68" s="91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</row>
    <row r="69" spans="1:255" s="40" customFormat="1" ht="12" customHeight="1" x14ac:dyDescent="0.25">
      <c r="A69" s="77"/>
      <c r="B69" s="96" t="s">
        <v>77</v>
      </c>
      <c r="C69" s="97"/>
      <c r="D69" s="97"/>
      <c r="E69" s="97"/>
      <c r="F69" s="98"/>
      <c r="G69" s="91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  <c r="GL69" s="39"/>
      <c r="GM69" s="39"/>
      <c r="GN69" s="39"/>
      <c r="GO69" s="39"/>
      <c r="GP69" s="39"/>
      <c r="GQ69" s="39"/>
      <c r="GR69" s="39"/>
      <c r="GS69" s="39"/>
      <c r="GT69" s="39"/>
      <c r="GU69" s="39"/>
      <c r="GV69" s="39"/>
      <c r="GW69" s="39"/>
      <c r="GX69" s="39"/>
      <c r="GY69" s="39"/>
      <c r="GZ69" s="39"/>
      <c r="HA69" s="39"/>
      <c r="HB69" s="39"/>
      <c r="HC69" s="39"/>
      <c r="HD69" s="39"/>
      <c r="HE69" s="39"/>
      <c r="HF69" s="39"/>
      <c r="HG69" s="39"/>
      <c r="HH69" s="39"/>
      <c r="HI69" s="39"/>
      <c r="HJ69" s="39"/>
      <c r="HK69" s="39"/>
      <c r="HL69" s="39"/>
      <c r="HM69" s="39"/>
      <c r="HN69" s="39"/>
      <c r="HO69" s="39"/>
      <c r="HP69" s="39"/>
      <c r="HQ69" s="39"/>
      <c r="HR69" s="39"/>
      <c r="HS69" s="39"/>
      <c r="HT69" s="39"/>
      <c r="HU69" s="39"/>
      <c r="HV69" s="39"/>
      <c r="HW69" s="39"/>
      <c r="HX69" s="39"/>
      <c r="HY69" s="39"/>
      <c r="HZ69" s="39"/>
      <c r="IA69" s="39"/>
      <c r="IB69" s="39"/>
      <c r="IC69" s="39"/>
      <c r="ID69" s="39"/>
      <c r="IE69" s="39"/>
      <c r="IF69" s="39"/>
      <c r="IG69" s="39"/>
      <c r="IH69" s="39"/>
      <c r="II69" s="39"/>
      <c r="IJ69" s="39"/>
      <c r="IK69" s="39"/>
      <c r="IL69" s="39"/>
      <c r="IM69" s="39"/>
      <c r="IN69" s="39"/>
      <c r="IO69" s="39"/>
      <c r="IP69" s="39"/>
      <c r="IQ69" s="39"/>
      <c r="IR69" s="39"/>
      <c r="IS69" s="39"/>
      <c r="IT69" s="39"/>
      <c r="IU69" s="39"/>
    </row>
    <row r="70" spans="1:255" s="40" customFormat="1" ht="12" customHeight="1" x14ac:dyDescent="0.25">
      <c r="A70" s="77"/>
      <c r="B70" s="96" t="s">
        <v>78</v>
      </c>
      <c r="C70" s="97"/>
      <c r="D70" s="97"/>
      <c r="E70" s="97"/>
      <c r="F70" s="98"/>
      <c r="G70" s="91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</row>
    <row r="71" spans="1:255" s="40" customFormat="1" ht="12.75" customHeight="1" thickBot="1" x14ac:dyDescent="0.3">
      <c r="A71" s="77"/>
      <c r="B71" s="99" t="s">
        <v>79</v>
      </c>
      <c r="C71" s="100"/>
      <c r="D71" s="100"/>
      <c r="E71" s="100"/>
      <c r="F71" s="101"/>
      <c r="G71" s="91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</row>
    <row r="72" spans="1:255" s="40" customFormat="1" ht="12.75" customHeight="1" x14ac:dyDescent="0.25">
      <c r="A72" s="77"/>
      <c r="B72" s="92"/>
      <c r="C72" s="97"/>
      <c r="D72" s="97"/>
      <c r="E72" s="97"/>
      <c r="F72" s="97"/>
      <c r="G72" s="91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</row>
    <row r="73" spans="1:255" s="40" customFormat="1" ht="15" customHeight="1" thickBot="1" x14ac:dyDescent="0.3">
      <c r="A73" s="77"/>
      <c r="B73" s="149" t="s">
        <v>80</v>
      </c>
      <c r="C73" s="150"/>
      <c r="D73" s="102"/>
      <c r="E73" s="103"/>
      <c r="F73" s="103"/>
      <c r="G73" s="91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</row>
    <row r="74" spans="1:255" s="40" customFormat="1" ht="12" customHeight="1" x14ac:dyDescent="0.25">
      <c r="A74" s="77"/>
      <c r="B74" s="104" t="s">
        <v>65</v>
      </c>
      <c r="C74" s="105" t="s">
        <v>81</v>
      </c>
      <c r="D74" s="106" t="s">
        <v>82</v>
      </c>
      <c r="E74" s="103"/>
      <c r="F74" s="103"/>
      <c r="G74" s="91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</row>
    <row r="75" spans="1:255" s="40" customFormat="1" ht="12" customHeight="1" x14ac:dyDescent="0.25">
      <c r="A75" s="77"/>
      <c r="B75" s="107" t="s">
        <v>83</v>
      </c>
      <c r="C75" s="108">
        <f>G22</f>
        <v>0</v>
      </c>
      <c r="D75" s="109">
        <f>(C75/C81)</f>
        <v>0</v>
      </c>
      <c r="E75" s="103"/>
      <c r="F75" s="103"/>
      <c r="G75" s="91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</row>
    <row r="76" spans="1:255" s="40" customFormat="1" ht="12" customHeight="1" x14ac:dyDescent="0.25">
      <c r="A76" s="77"/>
      <c r="B76" s="107" t="s">
        <v>84</v>
      </c>
      <c r="C76" s="110">
        <f>G27</f>
        <v>0</v>
      </c>
      <c r="D76" s="109">
        <v>0</v>
      </c>
      <c r="E76" s="103"/>
      <c r="F76" s="103"/>
      <c r="G76" s="91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</row>
    <row r="77" spans="1:255" s="40" customFormat="1" ht="12" customHeight="1" x14ac:dyDescent="0.25">
      <c r="A77" s="77"/>
      <c r="B77" s="107" t="s">
        <v>85</v>
      </c>
      <c r="C77" s="108">
        <f>G37</f>
        <v>126000</v>
      </c>
      <c r="D77" s="109">
        <f>(C77/C81)</f>
        <v>9.5217313681537755E-2</v>
      </c>
      <c r="E77" s="103"/>
      <c r="F77" s="103"/>
      <c r="G77" s="91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</row>
    <row r="78" spans="1:255" s="40" customFormat="1" ht="12" customHeight="1" x14ac:dyDescent="0.25">
      <c r="A78" s="77"/>
      <c r="B78" s="107" t="s">
        <v>47</v>
      </c>
      <c r="C78" s="108">
        <f>G51</f>
        <v>1134275</v>
      </c>
      <c r="D78" s="109">
        <f>(C78/C81)</f>
        <v>0.85716363869941459</v>
      </c>
      <c r="E78" s="103"/>
      <c r="F78" s="103"/>
      <c r="G78" s="91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</row>
    <row r="79" spans="1:255" s="40" customFormat="1" ht="12" customHeight="1" x14ac:dyDescent="0.25">
      <c r="A79" s="77"/>
      <c r="B79" s="107" t="s">
        <v>86</v>
      </c>
      <c r="C79" s="111">
        <f>G56</f>
        <v>0</v>
      </c>
      <c r="D79" s="109">
        <f>(C79/C81)</f>
        <v>0</v>
      </c>
      <c r="E79" s="112"/>
      <c r="F79" s="112"/>
      <c r="G79" s="91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</row>
    <row r="80" spans="1:255" s="40" customFormat="1" ht="12" customHeight="1" x14ac:dyDescent="0.25">
      <c r="A80" s="77"/>
      <c r="B80" s="107" t="s">
        <v>87</v>
      </c>
      <c r="C80" s="111">
        <f>G59</f>
        <v>63013.75</v>
      </c>
      <c r="D80" s="109">
        <f>(C80/C81)</f>
        <v>4.7619047619047616E-2</v>
      </c>
      <c r="E80" s="112"/>
      <c r="F80" s="112"/>
      <c r="G80" s="91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</row>
    <row r="81" spans="1:255" s="40" customFormat="1" ht="12.75" customHeight="1" thickBot="1" x14ac:dyDescent="0.3">
      <c r="A81" s="77"/>
      <c r="B81" s="113" t="s">
        <v>88</v>
      </c>
      <c r="C81" s="114">
        <f>SUM(C75:C80)</f>
        <v>1323288.75</v>
      </c>
      <c r="D81" s="115">
        <f>SUM(D75:D80)</f>
        <v>1</v>
      </c>
      <c r="E81" s="112"/>
      <c r="F81" s="112"/>
      <c r="G81" s="91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</row>
    <row r="82" spans="1:255" s="40" customFormat="1" ht="12" customHeight="1" x14ac:dyDescent="0.25">
      <c r="A82" s="77"/>
      <c r="B82" s="92"/>
      <c r="C82" s="90"/>
      <c r="D82" s="90"/>
      <c r="E82" s="90"/>
      <c r="F82" s="90"/>
      <c r="G82" s="91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</row>
    <row r="83" spans="1:255" s="40" customFormat="1" ht="12.75" customHeight="1" x14ac:dyDescent="0.25">
      <c r="A83" s="77"/>
      <c r="B83" s="35"/>
      <c r="C83" s="90"/>
      <c r="D83" s="90"/>
      <c r="E83" s="90"/>
      <c r="F83" s="90"/>
      <c r="G83" s="91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9"/>
      <c r="DX83" s="39"/>
      <c r="DY83" s="39"/>
      <c r="DZ83" s="39"/>
      <c r="EA83" s="39"/>
      <c r="EB83" s="39"/>
      <c r="EC83" s="39"/>
      <c r="ED83" s="39"/>
      <c r="EE83" s="39"/>
      <c r="EF83" s="39"/>
      <c r="EG83" s="39"/>
      <c r="EH83" s="39"/>
      <c r="EI83" s="39"/>
      <c r="EJ83" s="39"/>
      <c r="EK83" s="39"/>
      <c r="EL83" s="39"/>
      <c r="EM83" s="39"/>
      <c r="EN83" s="39"/>
      <c r="EO83" s="39"/>
      <c r="EP83" s="39"/>
      <c r="EQ83" s="39"/>
      <c r="ER83" s="39"/>
      <c r="ES83" s="39"/>
      <c r="ET83" s="39"/>
      <c r="EU83" s="39"/>
      <c r="EV83" s="39"/>
      <c r="EW83" s="39"/>
      <c r="EX83" s="39"/>
      <c r="EY83" s="39"/>
      <c r="EZ83" s="39"/>
      <c r="FA83" s="39"/>
      <c r="FB83" s="39"/>
      <c r="FC83" s="39"/>
      <c r="FD83" s="39"/>
      <c r="FE83" s="39"/>
      <c r="FF83" s="39"/>
      <c r="FG83" s="39"/>
      <c r="FH83" s="39"/>
      <c r="FI83" s="39"/>
      <c r="FJ83" s="39"/>
      <c r="FK83" s="39"/>
      <c r="FL83" s="39"/>
      <c r="FM83" s="39"/>
      <c r="FN83" s="39"/>
      <c r="FO83" s="39"/>
      <c r="FP83" s="39"/>
      <c r="FQ83" s="39"/>
      <c r="FR83" s="39"/>
      <c r="FS83" s="39"/>
      <c r="FT83" s="39"/>
      <c r="FU83" s="39"/>
      <c r="FV83" s="39"/>
      <c r="FW83" s="39"/>
      <c r="FX83" s="39"/>
      <c r="FY83" s="39"/>
      <c r="FZ83" s="39"/>
      <c r="GA83" s="39"/>
      <c r="GB83" s="39"/>
      <c r="GC83" s="39"/>
      <c r="GD83" s="39"/>
      <c r="GE83" s="39"/>
      <c r="GF83" s="39"/>
      <c r="GG83" s="39"/>
      <c r="GH83" s="39"/>
      <c r="GI83" s="39"/>
      <c r="GJ83" s="39"/>
      <c r="GK83" s="39"/>
      <c r="GL83" s="39"/>
      <c r="GM83" s="39"/>
      <c r="GN83" s="39"/>
      <c r="GO83" s="39"/>
      <c r="GP83" s="39"/>
      <c r="GQ83" s="39"/>
      <c r="GR83" s="39"/>
      <c r="GS83" s="39"/>
      <c r="GT83" s="39"/>
      <c r="GU83" s="39"/>
      <c r="GV83" s="39"/>
      <c r="GW83" s="39"/>
      <c r="GX83" s="39"/>
      <c r="GY83" s="39"/>
      <c r="GZ83" s="39"/>
      <c r="HA83" s="39"/>
      <c r="HB83" s="39"/>
      <c r="HC83" s="39"/>
      <c r="HD83" s="39"/>
      <c r="HE83" s="39"/>
      <c r="HF83" s="39"/>
      <c r="HG83" s="39"/>
      <c r="HH83" s="39"/>
      <c r="HI83" s="39"/>
      <c r="HJ83" s="39"/>
      <c r="HK83" s="39"/>
      <c r="HL83" s="39"/>
      <c r="HM83" s="39"/>
      <c r="HN83" s="39"/>
      <c r="HO83" s="39"/>
      <c r="HP83" s="39"/>
      <c r="HQ83" s="39"/>
      <c r="HR83" s="39"/>
      <c r="HS83" s="39"/>
      <c r="HT83" s="39"/>
      <c r="HU83" s="39"/>
      <c r="HV83" s="39"/>
      <c r="HW83" s="39"/>
      <c r="HX83" s="39"/>
      <c r="HY83" s="39"/>
      <c r="HZ83" s="39"/>
      <c r="IA83" s="39"/>
      <c r="IB83" s="39"/>
      <c r="IC83" s="39"/>
      <c r="ID83" s="39"/>
      <c r="IE83" s="39"/>
      <c r="IF83" s="39"/>
      <c r="IG83" s="39"/>
      <c r="IH83" s="39"/>
      <c r="II83" s="39"/>
      <c r="IJ83" s="39"/>
      <c r="IK83" s="39"/>
      <c r="IL83" s="39"/>
      <c r="IM83" s="39"/>
      <c r="IN83" s="39"/>
      <c r="IO83" s="39"/>
      <c r="IP83" s="39"/>
      <c r="IQ83" s="39"/>
      <c r="IR83" s="39"/>
      <c r="IS83" s="39"/>
      <c r="IT83" s="39"/>
      <c r="IU83" s="39"/>
    </row>
    <row r="84" spans="1:255" s="40" customFormat="1" ht="12" customHeight="1" thickBot="1" x14ac:dyDescent="0.3">
      <c r="A84" s="116"/>
      <c r="B84" s="117"/>
      <c r="C84" s="118" t="s">
        <v>89</v>
      </c>
      <c r="D84" s="119"/>
      <c r="E84" s="120"/>
      <c r="F84" s="121"/>
      <c r="G84" s="91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9"/>
      <c r="DX84" s="39"/>
      <c r="DY84" s="39"/>
      <c r="DZ84" s="39"/>
      <c r="EA84" s="39"/>
      <c r="EB84" s="39"/>
      <c r="EC84" s="39"/>
      <c r="ED84" s="39"/>
      <c r="EE84" s="39"/>
      <c r="EF84" s="39"/>
      <c r="EG84" s="39"/>
      <c r="EH84" s="39"/>
      <c r="EI84" s="39"/>
      <c r="EJ84" s="39"/>
      <c r="EK84" s="39"/>
      <c r="EL84" s="39"/>
      <c r="EM84" s="39"/>
      <c r="EN84" s="39"/>
      <c r="EO84" s="39"/>
      <c r="EP84" s="39"/>
      <c r="EQ84" s="39"/>
      <c r="ER84" s="39"/>
      <c r="ES84" s="39"/>
      <c r="ET84" s="39"/>
      <c r="EU84" s="39"/>
      <c r="EV84" s="39"/>
      <c r="EW84" s="39"/>
      <c r="EX84" s="39"/>
      <c r="EY84" s="39"/>
      <c r="EZ84" s="39"/>
      <c r="FA84" s="39"/>
      <c r="FB84" s="39"/>
      <c r="FC84" s="39"/>
      <c r="FD84" s="39"/>
      <c r="FE84" s="39"/>
      <c r="FF84" s="39"/>
      <c r="FG84" s="39"/>
      <c r="FH84" s="39"/>
      <c r="FI84" s="39"/>
      <c r="FJ84" s="39"/>
      <c r="FK84" s="39"/>
      <c r="FL84" s="39"/>
      <c r="FM84" s="39"/>
      <c r="FN84" s="39"/>
      <c r="FO84" s="39"/>
      <c r="FP84" s="39"/>
      <c r="FQ84" s="39"/>
      <c r="FR84" s="39"/>
      <c r="FS84" s="39"/>
      <c r="FT84" s="39"/>
      <c r="FU84" s="39"/>
      <c r="FV84" s="39"/>
      <c r="FW84" s="39"/>
      <c r="FX84" s="39"/>
      <c r="FY84" s="39"/>
      <c r="FZ84" s="39"/>
      <c r="GA84" s="39"/>
      <c r="GB84" s="39"/>
      <c r="GC84" s="39"/>
      <c r="GD84" s="39"/>
      <c r="GE84" s="39"/>
      <c r="GF84" s="39"/>
      <c r="GG84" s="39"/>
      <c r="GH84" s="39"/>
      <c r="GI84" s="39"/>
      <c r="GJ84" s="39"/>
      <c r="GK84" s="39"/>
      <c r="GL84" s="39"/>
      <c r="GM84" s="39"/>
      <c r="GN84" s="39"/>
      <c r="GO84" s="39"/>
      <c r="GP84" s="39"/>
      <c r="GQ84" s="39"/>
      <c r="GR84" s="39"/>
      <c r="GS84" s="39"/>
      <c r="GT84" s="39"/>
      <c r="GU84" s="39"/>
      <c r="GV84" s="39"/>
      <c r="GW84" s="39"/>
      <c r="GX84" s="39"/>
      <c r="GY84" s="39"/>
      <c r="GZ84" s="39"/>
      <c r="HA84" s="39"/>
      <c r="HB84" s="39"/>
      <c r="HC84" s="39"/>
      <c r="HD84" s="39"/>
      <c r="HE84" s="39"/>
      <c r="HF84" s="39"/>
      <c r="HG84" s="39"/>
      <c r="HH84" s="39"/>
      <c r="HI84" s="39"/>
      <c r="HJ84" s="39"/>
      <c r="HK84" s="39"/>
      <c r="HL84" s="39"/>
      <c r="HM84" s="39"/>
      <c r="HN84" s="39"/>
      <c r="HO84" s="39"/>
      <c r="HP84" s="39"/>
      <c r="HQ84" s="39"/>
      <c r="HR84" s="39"/>
      <c r="HS84" s="39"/>
      <c r="HT84" s="39"/>
      <c r="HU84" s="39"/>
      <c r="HV84" s="39"/>
      <c r="HW84" s="39"/>
      <c r="HX84" s="39"/>
      <c r="HY84" s="39"/>
      <c r="HZ84" s="39"/>
      <c r="IA84" s="39"/>
      <c r="IB84" s="39"/>
      <c r="IC84" s="39"/>
      <c r="ID84" s="39"/>
      <c r="IE84" s="39"/>
      <c r="IF84" s="39"/>
      <c r="IG84" s="39"/>
      <c r="IH84" s="39"/>
      <c r="II84" s="39"/>
      <c r="IJ84" s="39"/>
      <c r="IK84" s="39"/>
      <c r="IL84" s="39"/>
      <c r="IM84" s="39"/>
      <c r="IN84" s="39"/>
      <c r="IO84" s="39"/>
      <c r="IP84" s="39"/>
      <c r="IQ84" s="39"/>
      <c r="IR84" s="39"/>
      <c r="IS84" s="39"/>
      <c r="IT84" s="39"/>
      <c r="IU84" s="39"/>
    </row>
    <row r="85" spans="1:255" s="40" customFormat="1" ht="12" customHeight="1" x14ac:dyDescent="0.25">
      <c r="A85" s="77"/>
      <c r="B85" s="122" t="s">
        <v>90</v>
      </c>
      <c r="C85" s="126">
        <v>900</v>
      </c>
      <c r="D85" s="126">
        <v>1000</v>
      </c>
      <c r="E85" s="127">
        <v>1100</v>
      </c>
      <c r="F85" s="123"/>
      <c r="G85" s="124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</row>
    <row r="86" spans="1:255" s="40" customFormat="1" ht="12.75" customHeight="1" thickBot="1" x14ac:dyDescent="0.3">
      <c r="A86" s="77"/>
      <c r="B86" s="113" t="s">
        <v>91</v>
      </c>
      <c r="C86" s="114">
        <f>(G60/C85)</f>
        <v>1470.3208333333334</v>
      </c>
      <c r="D86" s="114">
        <f>(G60/D85)</f>
        <v>1323.2887499999999</v>
      </c>
      <c r="E86" s="125">
        <f>(G60/E85)</f>
        <v>1202.9897727272728</v>
      </c>
      <c r="F86" s="123"/>
      <c r="G86" s="124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  <c r="DV86" s="39"/>
      <c r="DW86" s="39"/>
      <c r="DX86" s="39"/>
      <c r="DY86" s="39"/>
      <c r="DZ86" s="39"/>
      <c r="EA86" s="39"/>
      <c r="EB86" s="39"/>
      <c r="EC86" s="39"/>
      <c r="ED86" s="39"/>
      <c r="EE86" s="39"/>
      <c r="EF86" s="39"/>
      <c r="EG86" s="39"/>
      <c r="EH86" s="39"/>
      <c r="EI86" s="39"/>
      <c r="EJ86" s="39"/>
      <c r="EK86" s="39"/>
      <c r="EL86" s="39"/>
      <c r="EM86" s="39"/>
      <c r="EN86" s="39"/>
      <c r="EO86" s="39"/>
      <c r="EP86" s="39"/>
      <c r="EQ86" s="39"/>
      <c r="ER86" s="39"/>
      <c r="ES86" s="39"/>
      <c r="ET86" s="39"/>
      <c r="EU86" s="39"/>
      <c r="EV86" s="39"/>
      <c r="EW86" s="39"/>
      <c r="EX86" s="39"/>
      <c r="EY86" s="39"/>
      <c r="EZ86" s="39"/>
      <c r="FA86" s="39"/>
      <c r="FB86" s="39"/>
      <c r="FC86" s="39"/>
      <c r="FD86" s="39"/>
      <c r="FE86" s="39"/>
      <c r="FF86" s="39"/>
      <c r="FG86" s="39"/>
      <c r="FH86" s="39"/>
      <c r="FI86" s="39"/>
      <c r="FJ86" s="39"/>
      <c r="FK86" s="39"/>
      <c r="FL86" s="39"/>
      <c r="FM86" s="39"/>
      <c r="FN86" s="39"/>
      <c r="FO86" s="39"/>
      <c r="FP86" s="39"/>
      <c r="FQ86" s="39"/>
      <c r="FR86" s="39"/>
      <c r="FS86" s="39"/>
      <c r="FT86" s="39"/>
      <c r="FU86" s="39"/>
      <c r="FV86" s="39"/>
      <c r="FW86" s="39"/>
      <c r="FX86" s="39"/>
      <c r="FY86" s="39"/>
      <c r="FZ86" s="39"/>
      <c r="GA86" s="39"/>
      <c r="GB86" s="39"/>
      <c r="GC86" s="39"/>
      <c r="GD86" s="39"/>
      <c r="GE86" s="39"/>
      <c r="GF86" s="39"/>
      <c r="GG86" s="39"/>
      <c r="GH86" s="39"/>
      <c r="GI86" s="39"/>
      <c r="GJ86" s="39"/>
      <c r="GK86" s="39"/>
      <c r="GL86" s="39"/>
      <c r="GM86" s="39"/>
      <c r="GN86" s="39"/>
      <c r="GO86" s="39"/>
      <c r="GP86" s="39"/>
      <c r="GQ86" s="39"/>
      <c r="GR86" s="39"/>
      <c r="GS86" s="39"/>
      <c r="GT86" s="39"/>
      <c r="GU86" s="39"/>
      <c r="GV86" s="39"/>
      <c r="GW86" s="39"/>
      <c r="GX86" s="39"/>
      <c r="GY86" s="39"/>
      <c r="GZ86" s="39"/>
      <c r="HA86" s="39"/>
      <c r="HB86" s="39"/>
      <c r="HC86" s="39"/>
      <c r="HD86" s="39"/>
      <c r="HE86" s="39"/>
      <c r="HF86" s="39"/>
      <c r="HG86" s="39"/>
      <c r="HH86" s="39"/>
      <c r="HI86" s="39"/>
      <c r="HJ86" s="39"/>
      <c r="HK86" s="39"/>
      <c r="HL86" s="39"/>
      <c r="HM86" s="39"/>
      <c r="HN86" s="39"/>
      <c r="HO86" s="39"/>
      <c r="HP86" s="39"/>
      <c r="HQ86" s="39"/>
      <c r="HR86" s="39"/>
      <c r="HS86" s="39"/>
      <c r="HT86" s="39"/>
      <c r="HU86" s="39"/>
      <c r="HV86" s="39"/>
      <c r="HW86" s="39"/>
      <c r="HX86" s="39"/>
      <c r="HY86" s="39"/>
      <c r="HZ86" s="39"/>
      <c r="IA86" s="39"/>
      <c r="IB86" s="39"/>
      <c r="IC86" s="39"/>
      <c r="ID86" s="39"/>
      <c r="IE86" s="39"/>
      <c r="IF86" s="39"/>
      <c r="IG86" s="39"/>
      <c r="IH86" s="39"/>
      <c r="II86" s="39"/>
      <c r="IJ86" s="39"/>
      <c r="IK86" s="39"/>
      <c r="IL86" s="39"/>
      <c r="IM86" s="39"/>
      <c r="IN86" s="39"/>
      <c r="IO86" s="39"/>
      <c r="IP86" s="39"/>
      <c r="IQ86" s="39"/>
      <c r="IR86" s="39"/>
      <c r="IS86" s="39"/>
      <c r="IT86" s="39"/>
      <c r="IU86" s="39"/>
    </row>
    <row r="87" spans="1:255" s="40" customFormat="1" ht="15.6" customHeight="1" x14ac:dyDescent="0.25">
      <c r="A87" s="77"/>
      <c r="B87" s="89" t="s">
        <v>92</v>
      </c>
      <c r="C87" s="97"/>
      <c r="D87" s="97"/>
      <c r="E87" s="97"/>
      <c r="F87" s="97"/>
      <c r="G87" s="97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9"/>
      <c r="DX87" s="39"/>
      <c r="DY87" s="39"/>
      <c r="DZ87" s="39"/>
      <c r="EA87" s="39"/>
      <c r="EB87" s="39"/>
      <c r="EC87" s="39"/>
      <c r="ED87" s="39"/>
      <c r="EE87" s="39"/>
      <c r="EF87" s="39"/>
      <c r="EG87" s="39"/>
      <c r="EH87" s="39"/>
      <c r="EI87" s="39"/>
      <c r="EJ87" s="39"/>
      <c r="EK87" s="39"/>
      <c r="EL87" s="39"/>
      <c r="EM87" s="39"/>
      <c r="EN87" s="39"/>
      <c r="EO87" s="39"/>
      <c r="EP87" s="39"/>
      <c r="EQ87" s="39"/>
      <c r="ER87" s="39"/>
      <c r="ES87" s="39"/>
      <c r="ET87" s="39"/>
      <c r="EU87" s="39"/>
      <c r="EV87" s="39"/>
      <c r="EW87" s="39"/>
      <c r="EX87" s="39"/>
      <c r="EY87" s="39"/>
      <c r="EZ87" s="39"/>
      <c r="FA87" s="39"/>
      <c r="FB87" s="39"/>
      <c r="FC87" s="39"/>
      <c r="FD87" s="39"/>
      <c r="FE87" s="39"/>
      <c r="FF87" s="39"/>
      <c r="FG87" s="39"/>
      <c r="FH87" s="39"/>
      <c r="FI87" s="39"/>
      <c r="FJ87" s="39"/>
      <c r="FK87" s="39"/>
      <c r="FL87" s="39"/>
      <c r="FM87" s="39"/>
      <c r="FN87" s="39"/>
      <c r="FO87" s="39"/>
      <c r="FP87" s="39"/>
      <c r="FQ87" s="39"/>
      <c r="FR87" s="39"/>
      <c r="FS87" s="39"/>
      <c r="FT87" s="39"/>
      <c r="FU87" s="39"/>
      <c r="FV87" s="39"/>
      <c r="FW87" s="39"/>
      <c r="FX87" s="39"/>
      <c r="FY87" s="39"/>
      <c r="FZ87" s="39"/>
      <c r="GA87" s="39"/>
      <c r="GB87" s="39"/>
      <c r="GC87" s="39"/>
      <c r="GD87" s="39"/>
      <c r="GE87" s="39"/>
      <c r="GF87" s="39"/>
      <c r="GG87" s="39"/>
      <c r="GH87" s="39"/>
      <c r="GI87" s="39"/>
      <c r="GJ87" s="39"/>
      <c r="GK87" s="39"/>
      <c r="GL87" s="39"/>
      <c r="GM87" s="39"/>
      <c r="GN87" s="39"/>
      <c r="GO87" s="39"/>
      <c r="GP87" s="39"/>
      <c r="GQ87" s="39"/>
      <c r="GR87" s="39"/>
      <c r="GS87" s="39"/>
      <c r="GT87" s="39"/>
      <c r="GU87" s="39"/>
      <c r="GV87" s="39"/>
      <c r="GW87" s="39"/>
      <c r="GX87" s="39"/>
      <c r="GY87" s="39"/>
      <c r="GZ87" s="39"/>
      <c r="HA87" s="39"/>
      <c r="HB87" s="39"/>
      <c r="HC87" s="39"/>
      <c r="HD87" s="39"/>
      <c r="HE87" s="39"/>
      <c r="HF87" s="39"/>
      <c r="HG87" s="39"/>
      <c r="HH87" s="39"/>
      <c r="HI87" s="39"/>
      <c r="HJ87" s="39"/>
      <c r="HK87" s="39"/>
      <c r="HL87" s="39"/>
      <c r="HM87" s="39"/>
      <c r="HN87" s="39"/>
      <c r="HO87" s="39"/>
      <c r="HP87" s="39"/>
      <c r="HQ87" s="39"/>
      <c r="HR87" s="39"/>
      <c r="HS87" s="39"/>
      <c r="HT87" s="39"/>
      <c r="HU87" s="39"/>
      <c r="HV87" s="39"/>
      <c r="HW87" s="39"/>
      <c r="HX87" s="39"/>
      <c r="HY87" s="39"/>
      <c r="HZ87" s="39"/>
      <c r="IA87" s="39"/>
      <c r="IB87" s="39"/>
      <c r="IC87" s="39"/>
      <c r="ID87" s="39"/>
      <c r="IE87" s="39"/>
      <c r="IF87" s="39"/>
      <c r="IG87" s="39"/>
      <c r="IH87" s="39"/>
      <c r="II87" s="39"/>
      <c r="IJ87" s="39"/>
      <c r="IK87" s="39"/>
      <c r="IL87" s="39"/>
      <c r="IM87" s="39"/>
      <c r="IN87" s="39"/>
      <c r="IO87" s="39"/>
      <c r="IP87" s="39"/>
      <c r="IQ87" s="39"/>
      <c r="IR87" s="39"/>
      <c r="IS87" s="39"/>
      <c r="IT87" s="39"/>
      <c r="IU87" s="39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PERMANETE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2023-04-27T20:03:43Z</dcterms:modified>
  <cp:category/>
  <cp:contentStatus/>
</cp:coreProperties>
</file>