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0" windowWidth="19200" windowHeight="6465"/>
  </bookViews>
  <sheets>
    <sheet name="QUINO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 l="1"/>
  <c r="G12" i="1" l="1"/>
  <c r="G45" i="1" l="1"/>
  <c r="G43" i="1"/>
  <c r="G37" i="1"/>
  <c r="G46" i="1" l="1"/>
  <c r="G34" i="1"/>
  <c r="G35" i="1"/>
  <c r="G36" i="1"/>
  <c r="G33" i="1"/>
  <c r="G22" i="1"/>
  <c r="G21" i="1"/>
  <c r="G38" i="1" l="1"/>
  <c r="C72" i="1" s="1"/>
  <c r="C70" i="1"/>
  <c r="C73" i="1"/>
  <c r="C74" i="1"/>
  <c r="C71" i="1" l="1"/>
  <c r="G56" i="1"/>
  <c r="G53" i="1" l="1"/>
  <c r="G54" i="1" s="1"/>
  <c r="C75" i="1" s="1"/>
  <c r="G55" i="1" l="1"/>
  <c r="D81" i="1" s="1"/>
  <c r="C76" i="1"/>
  <c r="D70" i="1" s="1"/>
  <c r="C81" i="1" l="1"/>
  <c r="E81" i="1"/>
  <c r="G57" i="1"/>
  <c r="D75" i="1"/>
  <c r="D73" i="1"/>
  <c r="D74" i="1"/>
  <c r="D72" i="1"/>
  <c r="D76" i="1" l="1"/>
</calcChain>
</file>

<file path=xl/sharedStrings.xml><?xml version="1.0" encoding="utf-8"?>
<sst xmlns="http://schemas.openxmlformats.org/spreadsheetml/2006/main" count="135" uniqueCount="97">
  <si>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</si>
  <si>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</si>
  <si>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</si>
  <si>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</si>
  <si>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</si>
  <si>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</si>
  <si>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</si>
  <si>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</si>
  <si>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</si>
  <si>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</si>
  <si>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</si>
  <si>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</si>
  <si>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</si>
  <si>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</si>
  <si>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</si>
  <si>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</si>
  <si>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</si>
  <si>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</si>
  <si>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</si>
  <si>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</si>
  <si>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</si>
  <si>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</si>
  <si>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</si>
  <si>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</si>
  <si>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</si>
  <si>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</si>
  <si>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</si>
  <si>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</si>
  <si>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</si>
  <si>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</si>
  <si>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</si>
  <si>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</si>
  <si>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</si>
  <si>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</si>
  <si>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</si>
  <si>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</si>
  <si>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</si>
  <si>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</si>
  <si>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</si>
  <si>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</si>
  <si>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</si>
  <si>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</si>
  <si>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</si>
  <si>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</si>
  <si>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</si>
  <si>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</si>
  <si>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</si>
  <si>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</si>
  <si>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</si>
  <si>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</si>
  <si>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</si>
  <si>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</si>
  <si>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</si>
  <si>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</si>
  <si>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</si>
  <si>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</si>
  <si>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</si>
  <si>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</si>
  <si>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Rastraje</t>
  </si>
  <si>
    <t>kg</t>
  </si>
  <si>
    <t>MEDIA</t>
  </si>
  <si>
    <t>OHIGGINS</t>
  </si>
  <si>
    <t>LOLOL</t>
  </si>
  <si>
    <t>Paredones - Pumanque - Lolol</t>
  </si>
  <si>
    <t>Marzo - Abril</t>
  </si>
  <si>
    <t>Mercado interno</t>
  </si>
  <si>
    <t>Enero - Febrero</t>
  </si>
  <si>
    <t xml:space="preserve">HELADAS - SEQUIA </t>
  </si>
  <si>
    <t>Limpia - raleo</t>
  </si>
  <si>
    <t>Septiembre - Octubre</t>
  </si>
  <si>
    <t>Incorporación Guano</t>
  </si>
  <si>
    <t>Acarreo de cosecha</t>
  </si>
  <si>
    <t xml:space="preserve">Semillas </t>
  </si>
  <si>
    <t>Agosto</t>
  </si>
  <si>
    <t>Guano Pollo Broiler</t>
  </si>
  <si>
    <t>m3</t>
  </si>
  <si>
    <t>Febrero-Marzo</t>
  </si>
  <si>
    <t>Siembra</t>
  </si>
  <si>
    <t>Riego</t>
  </si>
  <si>
    <t>Diciembre - Enero</t>
  </si>
  <si>
    <t>Cosecha y Trilla mecanizada</t>
  </si>
  <si>
    <t>Agosto - Septiembre</t>
  </si>
  <si>
    <t>Mayo - Julio</t>
  </si>
  <si>
    <t>Febrero - Marzo</t>
  </si>
  <si>
    <t>ha</t>
  </si>
  <si>
    <t>Junio - Agosto</t>
  </si>
  <si>
    <t>Ecotipos locales</t>
  </si>
  <si>
    <t>3. Precio esperado por ventas corresponde a precio colocado en el domicilio del comprador (incluye Ingreso a Feria)</t>
  </si>
  <si>
    <t>SEMILLAS</t>
  </si>
  <si>
    <t>FERTILIZANTE</t>
  </si>
  <si>
    <t>Rendimiento  (kilos/hà)</t>
  </si>
  <si>
    <t>Costo unitario ($/ kilos) (*)</t>
  </si>
  <si>
    <t>ESCENARIOS COSTO UNITARIO  ($/kilos)</t>
  </si>
  <si>
    <t>RENDIMIENTO (kilos/ha)</t>
  </si>
  <si>
    <t>PRECIO ESPERADO ($/kilos)</t>
  </si>
  <si>
    <t>qui</t>
  </si>
  <si>
    <t>QUINOA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</si>
</sst>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mmmm/yy"/>
    <numFmt numFmtId="169" formatCode="_-* #,##0.00_-;\-* #,##0.00_-;_-* &quot;-&quot;??_-;_-@_-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13" fillId="0" borderId="13"/>
    <xf numFmtId="0" fontId="13" fillId="0" borderId="13"/>
    <xf numFmtId="169" fontId="13" fillId="0" borderId="13" applyFont="0" applyFill="0" applyBorder="0" applyAlignment="0" applyProtection="0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11" fillId="6" borderId="13" xfId="0" applyFont="1" applyFill="1" applyBorder="1" applyAlignment="1"/>
    <xf numFmtId="0" fontId="6" fillId="6" borderId="13" xfId="0" applyFont="1" applyFill="1" applyBorder="1" applyAlignment="1">
      <alignment vertical="center"/>
    </xf>
    <xf numFmtId="0" fontId="11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11" fillId="2" borderId="28" xfId="0" applyFont="1" applyFill="1" applyBorder="1" applyAlignment="1"/>
    <xf numFmtId="0" fontId="11" fillId="2" borderId="29" xfId="0" applyFont="1" applyFill="1" applyBorder="1" applyAlignment="1"/>
    <xf numFmtId="49" fontId="11" fillId="2" borderId="30" xfId="0" applyNumberFormat="1" applyFont="1" applyFill="1" applyBorder="1" applyAlignment="1">
      <alignment vertical="center"/>
    </xf>
    <xf numFmtId="0" fontId="11" fillId="2" borderId="31" xfId="0" applyFont="1" applyFill="1" applyBorder="1" applyAlignment="1"/>
    <xf numFmtId="49" fontId="11" fillId="2" borderId="32" xfId="0" applyNumberFormat="1" applyFont="1" applyFill="1" applyBorder="1" applyAlignment="1">
      <alignment vertical="center"/>
    </xf>
    <xf numFmtId="0" fontId="11" fillId="2" borderId="33" xfId="0" applyFont="1" applyFill="1" applyBorder="1" applyAlignment="1"/>
    <xf numFmtId="0" fontId="11" fillId="2" borderId="34" xfId="0" applyFont="1" applyFill="1" applyBorder="1" applyAlignment="1"/>
    <xf numFmtId="0" fontId="9" fillId="6" borderId="13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 vertical="center"/>
    </xf>
    <xf numFmtId="164" fontId="12" fillId="2" borderId="13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3" fillId="2" borderId="5" xfId="0" applyNumberFormat="1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0" fontId="3" fillId="2" borderId="37" xfId="0" applyFont="1" applyFill="1" applyBorder="1" applyAlignment="1"/>
    <xf numFmtId="0" fontId="3" fillId="2" borderId="38" xfId="0" applyFont="1" applyFill="1" applyBorder="1" applyAlignment="1"/>
    <xf numFmtId="0" fontId="3" fillId="2" borderId="38" xfId="0" applyFont="1" applyFill="1" applyBorder="1" applyAlignment="1">
      <alignment horizontal="center"/>
    </xf>
    <xf numFmtId="3" fontId="3" fillId="2" borderId="38" xfId="0" applyNumberFormat="1" applyFont="1" applyFill="1" applyBorder="1" applyAlignment="1"/>
    <xf numFmtId="3" fontId="3" fillId="2" borderId="38" xfId="0" applyNumberFormat="1" applyFont="1" applyFill="1" applyBorder="1" applyAlignment="1">
      <alignment horizontal="right"/>
    </xf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3" fontId="3" fillId="2" borderId="16" xfId="0" applyNumberFormat="1" applyFont="1" applyFill="1" applyBorder="1" applyAlignment="1">
      <alignment horizontal="right"/>
    </xf>
    <xf numFmtId="0" fontId="3" fillId="8" borderId="26" xfId="0" applyFont="1" applyFill="1" applyBorder="1" applyAlignment="1"/>
    <xf numFmtId="0" fontId="3" fillId="6" borderId="13" xfId="0" applyFont="1" applyFill="1" applyBorder="1" applyAlignment="1"/>
    <xf numFmtId="49" fontId="17" fillId="7" borderId="17" xfId="0" applyNumberFormat="1" applyFont="1" applyFill="1" applyBorder="1" applyAlignment="1">
      <alignment vertical="center"/>
    </xf>
    <xf numFmtId="49" fontId="17" fillId="7" borderId="14" xfId="0" applyNumberFormat="1" applyFont="1" applyFill="1" applyBorder="1" applyAlignment="1">
      <alignment horizontal="center" vertical="center"/>
    </xf>
    <xf numFmtId="49" fontId="3" fillId="7" borderId="18" xfId="0" applyNumberFormat="1" applyFont="1" applyFill="1" applyBorder="1" applyAlignment="1">
      <alignment horizontal="center"/>
    </xf>
    <xf numFmtId="49" fontId="17" fillId="2" borderId="19" xfId="0" applyNumberFormat="1" applyFont="1" applyFill="1" applyBorder="1" applyAlignment="1">
      <alignment vertical="center"/>
    </xf>
    <xf numFmtId="3" fontId="17" fillId="2" borderId="5" xfId="0" applyNumberFormat="1" applyFont="1" applyFill="1" applyBorder="1" applyAlignment="1">
      <alignment vertical="center"/>
    </xf>
    <xf numFmtId="9" fontId="3" fillId="2" borderId="20" xfId="0" applyNumberFormat="1" applyFont="1" applyFill="1" applyBorder="1" applyAlignment="1"/>
    <xf numFmtId="165" fontId="17" fillId="2" borderId="5" xfId="0" applyNumberFormat="1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49" fontId="17" fillId="7" borderId="21" xfId="0" applyNumberFormat="1" applyFont="1" applyFill="1" applyBorder="1" applyAlignment="1">
      <alignment vertical="center"/>
    </xf>
    <xf numFmtId="165" fontId="17" fillId="7" borderId="22" xfId="0" applyNumberFormat="1" applyFont="1" applyFill="1" applyBorder="1" applyAlignment="1">
      <alignment vertical="center"/>
    </xf>
    <xf numFmtId="9" fontId="17" fillId="7" borderId="23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17" fillId="7" borderId="35" xfId="0" applyNumberFormat="1" applyFont="1" applyFill="1" applyBorder="1" applyAlignment="1">
      <alignment vertical="center"/>
    </xf>
    <xf numFmtId="3" fontId="17" fillId="7" borderId="36" xfId="0" applyNumberFormat="1" applyFont="1" applyFill="1" applyBorder="1" applyAlignment="1">
      <alignment vertical="center"/>
    </xf>
    <xf numFmtId="165" fontId="17" fillId="7" borderId="23" xfId="0" applyNumberFormat="1" applyFont="1" applyFill="1" applyBorder="1" applyAlignment="1">
      <alignment vertical="center"/>
    </xf>
    <xf numFmtId="49" fontId="14" fillId="3" borderId="42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0" fontId="3" fillId="2" borderId="43" xfId="0" applyFont="1" applyFill="1" applyBorder="1" applyAlignment="1"/>
    <xf numFmtId="0" fontId="0" fillId="2" borderId="44" xfId="0" applyFont="1" applyFill="1" applyBorder="1" applyAlignment="1"/>
    <xf numFmtId="14" fontId="2" fillId="2" borderId="45" xfId="0" applyNumberFormat="1" applyFont="1" applyFill="1" applyBorder="1" applyAlignment="1"/>
    <xf numFmtId="0" fontId="15" fillId="9" borderId="46" xfId="0" applyFont="1" applyFill="1" applyBorder="1" applyAlignment="1">
      <alignment horizontal="right" vertical="center" wrapText="1"/>
    </xf>
    <xf numFmtId="0" fontId="15" fillId="9" borderId="46" xfId="0" applyFont="1" applyFill="1" applyBorder="1" applyAlignment="1">
      <alignment horizontal="right" vertical="center"/>
    </xf>
    <xf numFmtId="166" fontId="15" fillId="9" borderId="46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/>
    <xf numFmtId="0" fontId="0" fillId="2" borderId="48" xfId="0" applyFont="1" applyFill="1" applyBorder="1" applyAlignment="1">
      <alignment horizontal="right"/>
    </xf>
    <xf numFmtId="0" fontId="2" fillId="2" borderId="45" xfId="0" applyFont="1" applyFill="1" applyBorder="1" applyAlignment="1">
      <alignment horizontal="right" wrapText="1"/>
    </xf>
    <xf numFmtId="3" fontId="15" fillId="0" borderId="46" xfId="0" applyNumberFormat="1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 wrapText="1"/>
    </xf>
    <xf numFmtId="17" fontId="15" fillId="0" borderId="46" xfId="0" applyNumberFormat="1" applyFont="1" applyBorder="1" applyAlignment="1">
      <alignment horizontal="right" vertical="center"/>
    </xf>
    <xf numFmtId="3" fontId="15" fillId="0" borderId="46" xfId="0" applyNumberFormat="1" applyFont="1" applyFill="1" applyBorder="1" applyAlignment="1">
      <alignment horizontal="right" vertical="center"/>
    </xf>
    <xf numFmtId="17" fontId="15" fillId="0" borderId="46" xfId="0" applyNumberFormat="1" applyFont="1" applyFill="1" applyBorder="1" applyAlignment="1">
      <alignment horizontal="right" vertical="center"/>
    </xf>
    <xf numFmtId="0" fontId="15" fillId="0" borderId="46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wrapText="1"/>
    </xf>
    <xf numFmtId="0" fontId="5" fillId="4" borderId="47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47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47" xfId="0" applyFont="1" applyFill="1" applyBorder="1" applyAlignment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6" fillId="8" borderId="39" xfId="0" applyNumberFormat="1" applyFont="1" applyFill="1" applyBorder="1" applyAlignment="1">
      <alignment horizontal="center" vertical="center"/>
    </xf>
    <xf numFmtId="49" fontId="16" fillId="8" borderId="40" xfId="0" applyNumberFormat="1" applyFont="1" applyFill="1" applyBorder="1" applyAlignment="1">
      <alignment horizontal="center" vertical="center"/>
    </xf>
    <xf numFmtId="49" fontId="16" fillId="8" borderId="41" xfId="0" applyNumberFormat="1" applyFont="1" applyFill="1" applyBorder="1" applyAlignment="1">
      <alignment horizontal="center" vertical="center"/>
    </xf>
    <xf numFmtId="49" fontId="16" fillId="8" borderId="24" xfId="0" applyNumberFormat="1" applyFont="1" applyFill="1" applyBorder="1" applyAlignment="1">
      <alignment vertical="center"/>
    </xf>
    <xf numFmtId="0" fontId="17" fillId="8" borderId="25" xfId="0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1" fillId="5" borderId="50" xfId="0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vertical="center"/>
    </xf>
    <xf numFmtId="0" fontId="1" fillId="3" borderId="53" xfId="0" applyFont="1" applyFill="1" applyBorder="1" applyAlignment="1">
      <alignment vertical="center"/>
    </xf>
    <xf numFmtId="164" fontId="1" fillId="3" borderId="54" xfId="0" applyNumberFormat="1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vertical="center"/>
    </xf>
    <xf numFmtId="0" fontId="1" fillId="5" borderId="53" xfId="0" applyFont="1" applyFill="1" applyBorder="1" applyAlignment="1">
      <alignment vertical="center"/>
    </xf>
    <xf numFmtId="164" fontId="1" fillId="5" borderId="54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1" fillId="10" borderId="57" xfId="0" applyNumberFormat="1" applyFont="1" applyFill="1" applyBorder="1" applyAlignment="1">
      <alignment vertical="center"/>
    </xf>
    <xf numFmtId="0" fontId="0" fillId="2" borderId="58" xfId="0" applyFont="1" applyFill="1" applyBorder="1" applyAlignment="1"/>
    <xf numFmtId="49" fontId="5" fillId="3" borderId="53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vertical="center"/>
    </xf>
    <xf numFmtId="3" fontId="5" fillId="3" borderId="53" xfId="0" applyNumberFormat="1" applyFont="1" applyFill="1" applyBorder="1" applyAlignment="1">
      <alignment vertical="center"/>
    </xf>
    <xf numFmtId="0" fontId="0" fillId="2" borderId="58" xfId="0" applyFill="1" applyBorder="1"/>
    <xf numFmtId="49" fontId="14" fillId="5" borderId="53" xfId="0" applyNumberFormat="1" applyFont="1" applyFill="1" applyBorder="1" applyAlignment="1">
      <alignment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vertical="center"/>
    </xf>
    <xf numFmtId="0" fontId="3" fillId="2" borderId="60" xfId="0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49" fontId="14" fillId="3" borderId="61" xfId="0" applyNumberFormat="1" applyFont="1" applyFill="1" applyBorder="1" applyAlignment="1">
      <alignment horizontal="center" vertical="center"/>
    </xf>
    <xf numFmtId="49" fontId="14" fillId="3" borderId="61" xfId="0" applyNumberFormat="1" applyFont="1" applyFill="1" applyBorder="1" applyAlignment="1">
      <alignment horizontal="center" vertical="center" wrapText="1"/>
    </xf>
    <xf numFmtId="0" fontId="0" fillId="2" borderId="62" xfId="0" applyFill="1" applyBorder="1"/>
    <xf numFmtId="0" fontId="3" fillId="2" borderId="53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vertical="center"/>
    </xf>
    <xf numFmtId="0" fontId="17" fillId="2" borderId="53" xfId="0" applyFont="1" applyFill="1" applyBorder="1" applyAlignment="1">
      <alignment vertical="center"/>
    </xf>
    <xf numFmtId="0" fontId="0" fillId="0" borderId="13" xfId="0" applyNumberFormat="1" applyBorder="1"/>
  </cellXfs>
  <cellStyles count="4">
    <cellStyle name="Millares 6 2" xfId="3"/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79374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B1" zoomScale="124" zoomScaleNormal="124" workbookViewId="0">
      <selection activeCell="D14" sqref="D14"/>
    </sheetView>
  </sheetViews>
  <sheetFormatPr baseColWidth="10" defaultColWidth="10.85546875" defaultRowHeight="11.25" customHeight="1" x14ac:dyDescent="0.25"/>
  <cols>
    <col min="1" max="1" width="6.285156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2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35"/>
    </row>
    <row r="2" spans="1:7" ht="15" customHeight="1" x14ac:dyDescent="0.25">
      <c r="A2" s="2"/>
      <c r="B2" s="2"/>
      <c r="C2" s="2"/>
      <c r="D2" s="2"/>
      <c r="E2" s="2"/>
      <c r="F2" s="2"/>
      <c r="G2" s="35"/>
    </row>
    <row r="3" spans="1:7" ht="15" customHeight="1" x14ac:dyDescent="0.25">
      <c r="A3" s="2"/>
      <c r="B3" s="2"/>
      <c r="C3" s="2"/>
      <c r="D3" s="2"/>
      <c r="E3" s="2"/>
      <c r="F3" s="2"/>
      <c r="G3" s="35"/>
    </row>
    <row r="4" spans="1:7" ht="15" customHeight="1" x14ac:dyDescent="0.25">
      <c r="A4" s="2"/>
      <c r="B4" s="2"/>
      <c r="C4" s="2"/>
      <c r="D4" s="2"/>
      <c r="E4" s="2"/>
      <c r="F4" s="2"/>
      <c r="G4" s="35"/>
    </row>
    <row r="5" spans="1:7" ht="15" customHeight="1" x14ac:dyDescent="0.25">
      <c r="A5" s="2"/>
      <c r="B5" s="2"/>
      <c r="C5" s="2"/>
      <c r="D5" s="2"/>
      <c r="E5" s="2"/>
      <c r="F5" s="2"/>
      <c r="G5" s="35"/>
    </row>
    <row r="6" spans="1:7" ht="15" customHeight="1" x14ac:dyDescent="0.25">
      <c r="A6" s="2"/>
      <c r="B6" s="2"/>
      <c r="C6" s="2"/>
      <c r="D6" s="2"/>
      <c r="E6" s="2"/>
      <c r="F6" s="2"/>
      <c r="G6" s="35"/>
    </row>
    <row r="7" spans="1:7" ht="15" customHeight="1" x14ac:dyDescent="0.25">
      <c r="A7" s="2"/>
      <c r="B7" s="2"/>
      <c r="C7" s="2"/>
      <c r="D7" s="2"/>
      <c r="E7" s="2"/>
      <c r="F7" s="2"/>
      <c r="G7" s="35"/>
    </row>
    <row r="8" spans="1:7" ht="15" customHeight="1" x14ac:dyDescent="0.25">
      <c r="A8" s="2"/>
      <c r="B8" s="3"/>
      <c r="C8" s="78"/>
      <c r="D8" s="2"/>
      <c r="E8" s="4"/>
      <c r="F8" s="4"/>
      <c r="G8" s="84"/>
    </row>
    <row r="9" spans="1:7" ht="12" customHeight="1" x14ac:dyDescent="0.25">
      <c r="A9" s="5"/>
      <c r="B9" s="75" t="s">
        <v>0</v>
      </c>
      <c r="C9" s="80" t="s">
        <v>96</v>
      </c>
      <c r="D9" s="77"/>
      <c r="E9" s="92" t="s">
        <v>93</v>
      </c>
      <c r="F9" s="93"/>
      <c r="G9" s="89">
        <v>1500</v>
      </c>
    </row>
    <row r="10" spans="1:7" ht="18" customHeight="1" x14ac:dyDescent="0.25">
      <c r="A10" s="5"/>
      <c r="B10" s="76" t="s">
        <v>1</v>
      </c>
      <c r="C10" s="91" t="s">
        <v>86</v>
      </c>
      <c r="D10" s="77"/>
      <c r="E10" s="94" t="s">
        <v>2</v>
      </c>
      <c r="F10" s="95"/>
      <c r="G10" s="90" t="s">
        <v>64</v>
      </c>
    </row>
    <row r="11" spans="1:7" ht="18" customHeight="1" x14ac:dyDescent="0.25">
      <c r="A11" s="5"/>
      <c r="B11" s="76" t="s">
        <v>3</v>
      </c>
      <c r="C11" s="81" t="s">
        <v>60</v>
      </c>
      <c r="D11" s="77"/>
      <c r="E11" s="94" t="s">
        <v>94</v>
      </c>
      <c r="F11" s="95"/>
      <c r="G11" s="89">
        <v>1100</v>
      </c>
    </row>
    <row r="12" spans="1:7" ht="11.25" customHeight="1" x14ac:dyDescent="0.25">
      <c r="A12" s="5"/>
      <c r="B12" s="76" t="s">
        <v>4</v>
      </c>
      <c r="C12" s="81" t="s">
        <v>61</v>
      </c>
      <c r="D12" s="77"/>
      <c r="E12" s="43" t="s">
        <v>5</v>
      </c>
      <c r="F12" s="83"/>
      <c r="G12" s="86">
        <f>+G9*G11</f>
        <v>1650000</v>
      </c>
    </row>
    <row r="13" spans="1:7" ht="11.25" customHeight="1" x14ac:dyDescent="0.25">
      <c r="A13" s="5"/>
      <c r="B13" s="76" t="s">
        <v>6</v>
      </c>
      <c r="C13" s="81" t="s">
        <v>62</v>
      </c>
      <c r="D13" s="77"/>
      <c r="E13" s="94" t="s">
        <v>7</v>
      </c>
      <c r="F13" s="95"/>
      <c r="G13" s="87" t="s">
        <v>65</v>
      </c>
    </row>
    <row r="14" spans="1:7" ht="25.5" x14ac:dyDescent="0.25">
      <c r="A14" s="5"/>
      <c r="B14" s="76" t="s">
        <v>8</v>
      </c>
      <c r="C14" s="80" t="s">
        <v>63</v>
      </c>
      <c r="D14" s="77"/>
      <c r="E14" s="94" t="s">
        <v>9</v>
      </c>
      <c r="F14" s="95"/>
      <c r="G14" s="88" t="s">
        <v>76</v>
      </c>
    </row>
    <row r="15" spans="1:7" ht="25.5" customHeight="1" x14ac:dyDescent="0.25">
      <c r="A15" s="5"/>
      <c r="B15" s="76" t="s">
        <v>10</v>
      </c>
      <c r="C15" s="82">
        <v>44951</v>
      </c>
      <c r="D15" s="77"/>
      <c r="E15" s="96" t="s">
        <v>11</v>
      </c>
      <c r="F15" s="97"/>
      <c r="G15" s="87" t="s">
        <v>67</v>
      </c>
    </row>
    <row r="16" spans="1:7" ht="12" customHeight="1" x14ac:dyDescent="0.25">
      <c r="A16" s="2"/>
      <c r="B16" s="6"/>
      <c r="C16" s="79"/>
      <c r="D16" s="7"/>
      <c r="E16" s="8"/>
      <c r="F16" s="8"/>
      <c r="G16" s="85"/>
    </row>
    <row r="17" spans="1:255" ht="12" customHeight="1" x14ac:dyDescent="0.25">
      <c r="A17" s="9"/>
      <c r="B17" s="98" t="s">
        <v>12</v>
      </c>
      <c r="C17" s="99"/>
      <c r="D17" s="99"/>
      <c r="E17" s="99"/>
      <c r="F17" s="99"/>
      <c r="G17" s="99"/>
    </row>
    <row r="18" spans="1:255" ht="12" customHeight="1" x14ac:dyDescent="0.25">
      <c r="A18" s="2"/>
      <c r="B18" s="10"/>
      <c r="C18" s="11"/>
      <c r="D18" s="11"/>
      <c r="E18" s="11"/>
      <c r="F18" s="12"/>
      <c r="G18" s="36"/>
    </row>
    <row r="19" spans="1:255" s="129" customFormat="1" ht="12" customHeight="1" x14ac:dyDescent="0.25">
      <c r="A19" s="122"/>
      <c r="B19" s="123" t="s">
        <v>13</v>
      </c>
      <c r="C19" s="124"/>
      <c r="D19" s="125"/>
      <c r="E19" s="125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</row>
    <row r="20" spans="1:255" s="129" customFormat="1" ht="24" customHeight="1" x14ac:dyDescent="0.25">
      <c r="A20" s="122"/>
      <c r="B20" s="130" t="s">
        <v>14</v>
      </c>
      <c r="C20" s="131" t="s">
        <v>15</v>
      </c>
      <c r="D20" s="131" t="s">
        <v>16</v>
      </c>
      <c r="E20" s="130" t="s">
        <v>17</v>
      </c>
      <c r="F20" s="131" t="s">
        <v>18</v>
      </c>
      <c r="G20" s="130" t="s">
        <v>19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</row>
    <row r="21" spans="1:255" s="129" customFormat="1" ht="12.75" customHeight="1" x14ac:dyDescent="0.25">
      <c r="A21" s="132"/>
      <c r="B21" s="133" t="s">
        <v>77</v>
      </c>
      <c r="C21" s="134" t="s">
        <v>20</v>
      </c>
      <c r="D21" s="134">
        <v>0.5</v>
      </c>
      <c r="E21" s="134" t="s">
        <v>69</v>
      </c>
      <c r="F21" s="135">
        <v>30000</v>
      </c>
      <c r="G21" s="135">
        <f>D21*F21</f>
        <v>15000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</row>
    <row r="22" spans="1:255" s="129" customFormat="1" ht="12.75" customHeight="1" x14ac:dyDescent="0.25">
      <c r="A22" s="132"/>
      <c r="B22" s="133" t="s">
        <v>68</v>
      </c>
      <c r="C22" s="134" t="s">
        <v>20</v>
      </c>
      <c r="D22" s="134">
        <v>5</v>
      </c>
      <c r="E22" s="134" t="s">
        <v>79</v>
      </c>
      <c r="F22" s="135">
        <v>30000</v>
      </c>
      <c r="G22" s="135">
        <f t="shared" ref="G22" si="0">D22*F22</f>
        <v>150000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8"/>
      <c r="IT22" s="128"/>
      <c r="IU22" s="128"/>
    </row>
    <row r="23" spans="1:255" s="129" customFormat="1" ht="12.75" customHeight="1" x14ac:dyDescent="0.25">
      <c r="A23" s="132"/>
      <c r="B23" s="133" t="s">
        <v>78</v>
      </c>
      <c r="C23" s="134" t="s">
        <v>20</v>
      </c>
      <c r="D23" s="134">
        <v>4</v>
      </c>
      <c r="E23" s="134" t="s">
        <v>69</v>
      </c>
      <c r="F23" s="135">
        <v>40000</v>
      </c>
      <c r="G23" s="135">
        <f t="shared" ref="G23" si="1">D23*F23</f>
        <v>160000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  <c r="IS23" s="128"/>
      <c r="IT23" s="128"/>
      <c r="IU23" s="128"/>
    </row>
    <row r="24" spans="1:255" ht="12.75" customHeight="1" x14ac:dyDescent="0.25">
      <c r="A24" s="117"/>
      <c r="B24" s="118" t="s">
        <v>21</v>
      </c>
      <c r="C24" s="119"/>
      <c r="D24" s="119"/>
      <c r="E24" s="119"/>
      <c r="F24" s="120"/>
      <c r="G24" s="121">
        <f>SUM(G21:G23)</f>
        <v>325000</v>
      </c>
    </row>
    <row r="25" spans="1:255" ht="12" customHeight="1" x14ac:dyDescent="0.25">
      <c r="A25" s="2"/>
      <c r="B25" s="10"/>
      <c r="C25" s="12"/>
      <c r="D25" s="12"/>
      <c r="E25" s="12"/>
      <c r="F25" s="13"/>
      <c r="G25" s="37"/>
    </row>
    <row r="26" spans="1:255" s="129" customFormat="1" ht="12" customHeight="1" x14ac:dyDescent="0.25">
      <c r="A26" s="122"/>
      <c r="B26" s="123" t="s">
        <v>22</v>
      </c>
      <c r="C26" s="124"/>
      <c r="D26" s="125"/>
      <c r="E26" s="125"/>
      <c r="F26" s="126"/>
      <c r="G26" s="127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28"/>
      <c r="IS26" s="128"/>
      <c r="IT26" s="128"/>
      <c r="IU26" s="128"/>
    </row>
    <row r="27" spans="1:255" s="129" customFormat="1" ht="24" customHeight="1" x14ac:dyDescent="0.25">
      <c r="A27" s="122"/>
      <c r="B27" s="130" t="s">
        <v>14</v>
      </c>
      <c r="C27" s="131" t="s">
        <v>15</v>
      </c>
      <c r="D27" s="131" t="s">
        <v>16</v>
      </c>
      <c r="E27" s="130" t="s">
        <v>56</v>
      </c>
      <c r="F27" s="131" t="s">
        <v>18</v>
      </c>
      <c r="G27" s="130" t="s">
        <v>19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  <c r="IT27" s="128"/>
      <c r="IU27" s="128"/>
    </row>
    <row r="28" spans="1:255" s="129" customFormat="1" ht="12.75" customHeight="1" x14ac:dyDescent="0.25">
      <c r="A28" s="132"/>
      <c r="B28" s="133"/>
      <c r="C28" s="134" t="s">
        <v>56</v>
      </c>
      <c r="D28" s="134" t="s">
        <v>56</v>
      </c>
      <c r="E28" s="134" t="s">
        <v>56</v>
      </c>
      <c r="F28" s="135" t="s">
        <v>56</v>
      </c>
      <c r="G28" s="135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28"/>
      <c r="IS28" s="128"/>
      <c r="IT28" s="128"/>
      <c r="IU28" s="128"/>
    </row>
    <row r="29" spans="1:255" ht="12.75" customHeight="1" x14ac:dyDescent="0.25">
      <c r="A29" s="117"/>
      <c r="B29" s="118" t="s">
        <v>23</v>
      </c>
      <c r="C29" s="119"/>
      <c r="D29" s="119"/>
      <c r="E29" s="119"/>
      <c r="F29" s="120"/>
      <c r="G29" s="121"/>
    </row>
    <row r="30" spans="1:255" ht="12" customHeight="1" x14ac:dyDescent="0.25">
      <c r="A30" s="2"/>
      <c r="B30" s="44"/>
      <c r="C30" s="45"/>
      <c r="D30" s="45"/>
      <c r="E30" s="45"/>
      <c r="F30" s="46"/>
      <c r="G30" s="47"/>
    </row>
    <row r="31" spans="1:255" s="129" customFormat="1" ht="12" customHeight="1" x14ac:dyDescent="0.25">
      <c r="A31" s="122"/>
      <c r="B31" s="123" t="s">
        <v>24</v>
      </c>
      <c r="C31" s="124"/>
      <c r="D31" s="125"/>
      <c r="E31" s="125"/>
      <c r="F31" s="126"/>
      <c r="G31" s="127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</row>
    <row r="32" spans="1:255" s="129" customFormat="1" ht="24" customHeight="1" x14ac:dyDescent="0.25">
      <c r="A32" s="122"/>
      <c r="B32" s="130" t="s">
        <v>14</v>
      </c>
      <c r="C32" s="131" t="s">
        <v>15</v>
      </c>
      <c r="D32" s="131" t="s">
        <v>16</v>
      </c>
      <c r="E32" s="130" t="s">
        <v>17</v>
      </c>
      <c r="F32" s="131" t="s">
        <v>18</v>
      </c>
      <c r="G32" s="130" t="s">
        <v>19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</row>
    <row r="33" spans="1:255" s="129" customFormat="1" ht="12.75" customHeight="1" x14ac:dyDescent="0.25">
      <c r="A33" s="132"/>
      <c r="B33" s="133" t="s">
        <v>57</v>
      </c>
      <c r="C33" s="134" t="s">
        <v>84</v>
      </c>
      <c r="D33" s="134">
        <v>1</v>
      </c>
      <c r="E33" s="134" t="s">
        <v>81</v>
      </c>
      <c r="F33" s="135">
        <v>160000</v>
      </c>
      <c r="G33" s="135">
        <f>D33*F33</f>
        <v>160000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8"/>
      <c r="IT33" s="128"/>
      <c r="IU33" s="128"/>
    </row>
    <row r="34" spans="1:255" s="129" customFormat="1" ht="12.75" customHeight="1" x14ac:dyDescent="0.25">
      <c r="A34" s="132"/>
      <c r="B34" s="133" t="s">
        <v>58</v>
      </c>
      <c r="C34" s="134" t="s">
        <v>84</v>
      </c>
      <c r="D34" s="134">
        <v>2</v>
      </c>
      <c r="E34" s="134" t="s">
        <v>81</v>
      </c>
      <c r="F34" s="135">
        <v>40000</v>
      </c>
      <c r="G34" s="135">
        <f t="shared" ref="G34:G37" si="2">D34*F34</f>
        <v>80000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  <c r="IS34" s="128"/>
      <c r="IT34" s="128"/>
      <c r="IU34" s="128"/>
    </row>
    <row r="35" spans="1:255" s="129" customFormat="1" ht="12.75" customHeight="1" x14ac:dyDescent="0.25">
      <c r="A35" s="132"/>
      <c r="B35" s="133" t="s">
        <v>70</v>
      </c>
      <c r="C35" s="134" t="s">
        <v>84</v>
      </c>
      <c r="D35" s="134">
        <v>1</v>
      </c>
      <c r="E35" s="134" t="s">
        <v>82</v>
      </c>
      <c r="F35" s="135">
        <v>125000</v>
      </c>
      <c r="G35" s="135">
        <f t="shared" si="2"/>
        <v>125000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8"/>
      <c r="GW35" s="128"/>
      <c r="GX35" s="128"/>
      <c r="GY35" s="128"/>
      <c r="GZ35" s="128"/>
      <c r="HA35" s="128"/>
      <c r="HB35" s="128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/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28"/>
      <c r="IS35" s="128"/>
      <c r="IT35" s="128"/>
      <c r="IU35" s="128"/>
    </row>
    <row r="36" spans="1:255" s="129" customFormat="1" ht="12.75" customHeight="1" x14ac:dyDescent="0.25">
      <c r="A36" s="132"/>
      <c r="B36" s="133" t="s">
        <v>80</v>
      </c>
      <c r="C36" s="134" t="s">
        <v>84</v>
      </c>
      <c r="D36" s="134">
        <v>1</v>
      </c>
      <c r="E36" s="134" t="s">
        <v>83</v>
      </c>
      <c r="F36" s="135">
        <v>160000</v>
      </c>
      <c r="G36" s="135">
        <f t="shared" si="2"/>
        <v>160000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8"/>
      <c r="GW36" s="128"/>
      <c r="GX36" s="128"/>
      <c r="GY36" s="128"/>
      <c r="GZ36" s="128"/>
      <c r="HA36" s="128"/>
      <c r="HB36" s="128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8"/>
      <c r="IT36" s="128"/>
      <c r="IU36" s="128"/>
    </row>
    <row r="37" spans="1:255" s="129" customFormat="1" ht="12.75" customHeight="1" x14ac:dyDescent="0.25">
      <c r="A37" s="132"/>
      <c r="B37" s="133" t="s">
        <v>71</v>
      </c>
      <c r="C37" s="134" t="s">
        <v>84</v>
      </c>
      <c r="D37" s="134">
        <v>1</v>
      </c>
      <c r="E37" s="134" t="s">
        <v>66</v>
      </c>
      <c r="F37" s="135">
        <v>20000</v>
      </c>
      <c r="G37" s="135">
        <f t="shared" si="2"/>
        <v>20000</v>
      </c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28"/>
      <c r="IS37" s="128"/>
      <c r="IT37" s="128"/>
      <c r="IU37" s="128"/>
    </row>
    <row r="38" spans="1:255" ht="12.75" customHeight="1" x14ac:dyDescent="0.25">
      <c r="A38" s="117"/>
      <c r="B38" s="118" t="s">
        <v>25</v>
      </c>
      <c r="C38" s="119"/>
      <c r="D38" s="119"/>
      <c r="E38" s="119"/>
      <c r="F38" s="120"/>
      <c r="G38" s="121">
        <f>SUM(G33:G37)</f>
        <v>545000</v>
      </c>
    </row>
    <row r="39" spans="1:255" ht="12" customHeight="1" x14ac:dyDescent="0.25">
      <c r="A39" s="2"/>
      <c r="B39" s="14"/>
      <c r="C39" s="15"/>
      <c r="D39" s="15"/>
      <c r="E39" s="15"/>
      <c r="F39" s="16"/>
      <c r="G39" s="38"/>
    </row>
    <row r="40" spans="1:255" s="129" customFormat="1" ht="12" customHeight="1" x14ac:dyDescent="0.25">
      <c r="A40" s="122"/>
      <c r="B40" s="123" t="s">
        <v>26</v>
      </c>
      <c r="C40" s="124"/>
      <c r="D40" s="125"/>
      <c r="E40" s="125"/>
      <c r="F40" s="126"/>
      <c r="G40" s="127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128"/>
      <c r="GW40" s="128"/>
      <c r="GX40" s="128"/>
      <c r="GY40" s="128"/>
      <c r="GZ40" s="128"/>
      <c r="HA40" s="128"/>
      <c r="HB40" s="128"/>
      <c r="HC40" s="128"/>
      <c r="HD40" s="128"/>
      <c r="HE40" s="128"/>
      <c r="HF40" s="128"/>
      <c r="HG40" s="128"/>
      <c r="HH40" s="128"/>
      <c r="HI40" s="128"/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128"/>
      <c r="IB40" s="128"/>
      <c r="IC40" s="128"/>
      <c r="ID40" s="128"/>
      <c r="IE40" s="128"/>
      <c r="IF40" s="128"/>
      <c r="IG40" s="128"/>
      <c r="IH40" s="128"/>
      <c r="II40" s="128"/>
      <c r="IJ40" s="128"/>
      <c r="IK40" s="128"/>
      <c r="IL40" s="128"/>
      <c r="IM40" s="128"/>
      <c r="IN40" s="128"/>
      <c r="IO40" s="128"/>
      <c r="IP40" s="128"/>
      <c r="IQ40" s="128"/>
      <c r="IR40" s="128"/>
      <c r="IS40" s="128"/>
      <c r="IT40" s="128"/>
      <c r="IU40" s="128"/>
    </row>
    <row r="41" spans="1:255" s="129" customFormat="1" ht="24" customHeight="1" x14ac:dyDescent="0.25">
      <c r="A41" s="122"/>
      <c r="B41" s="130" t="s">
        <v>27</v>
      </c>
      <c r="C41" s="131" t="s">
        <v>28</v>
      </c>
      <c r="D41" s="131" t="s">
        <v>29</v>
      </c>
      <c r="E41" s="130" t="s">
        <v>17</v>
      </c>
      <c r="F41" s="131" t="s">
        <v>18</v>
      </c>
      <c r="G41" s="130" t="s">
        <v>19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8"/>
      <c r="HA41" s="128"/>
      <c r="HB41" s="128"/>
      <c r="HC41" s="128"/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8"/>
      <c r="HU41" s="128"/>
      <c r="HV41" s="128"/>
      <c r="HW41" s="128"/>
      <c r="HX41" s="128"/>
      <c r="HY41" s="128"/>
      <c r="HZ41" s="128"/>
      <c r="IA41" s="128"/>
      <c r="IB41" s="128"/>
      <c r="IC41" s="128"/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  <c r="IR41" s="128"/>
      <c r="IS41" s="128"/>
      <c r="IT41" s="128"/>
      <c r="IU41" s="128"/>
    </row>
    <row r="42" spans="1:255" s="129" customFormat="1" ht="12.75" customHeight="1" x14ac:dyDescent="0.25">
      <c r="A42" s="132"/>
      <c r="B42" s="136" t="s">
        <v>88</v>
      </c>
      <c r="C42" s="133"/>
      <c r="D42" s="134"/>
      <c r="E42" s="134"/>
      <c r="F42" s="135"/>
      <c r="G42" s="135"/>
      <c r="H42" s="128"/>
      <c r="I42" s="128"/>
      <c r="J42" s="128"/>
      <c r="K42" s="137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128"/>
      <c r="GW42" s="128"/>
      <c r="GX42" s="128"/>
      <c r="GY42" s="128"/>
      <c r="GZ42" s="128"/>
      <c r="HA42" s="128"/>
      <c r="HB42" s="128"/>
      <c r="HC42" s="128"/>
      <c r="HD42" s="128"/>
      <c r="HE42" s="128"/>
      <c r="HF42" s="128"/>
      <c r="HG42" s="128"/>
      <c r="HH42" s="128"/>
      <c r="HI42" s="128"/>
      <c r="HJ42" s="128"/>
      <c r="HK42" s="128"/>
      <c r="HL42" s="128"/>
      <c r="HM42" s="128"/>
      <c r="HN42" s="128"/>
      <c r="HO42" s="128"/>
      <c r="HP42" s="128"/>
      <c r="HQ42" s="128"/>
      <c r="HR42" s="128"/>
      <c r="HS42" s="128"/>
      <c r="HT42" s="128"/>
      <c r="HU42" s="128"/>
      <c r="HV42" s="128"/>
      <c r="HW42" s="128"/>
      <c r="HX42" s="128"/>
      <c r="HY42" s="128"/>
      <c r="HZ42" s="128"/>
      <c r="IA42" s="128"/>
      <c r="IB42" s="128"/>
      <c r="IC42" s="128"/>
      <c r="ID42" s="128"/>
      <c r="IE42" s="128"/>
      <c r="IF42" s="128"/>
      <c r="IG42" s="128"/>
      <c r="IH42" s="128"/>
      <c r="II42" s="128"/>
      <c r="IJ42" s="128"/>
      <c r="IK42" s="128"/>
      <c r="IL42" s="128"/>
      <c r="IM42" s="128"/>
      <c r="IN42" s="128"/>
      <c r="IO42" s="128"/>
      <c r="IP42" s="128"/>
      <c r="IQ42" s="128"/>
      <c r="IR42" s="128"/>
      <c r="IS42" s="128"/>
      <c r="IT42" s="128"/>
      <c r="IU42" s="128"/>
    </row>
    <row r="43" spans="1:255" s="129" customFormat="1" ht="12.75" customHeight="1" x14ac:dyDescent="0.25">
      <c r="A43" s="132"/>
      <c r="B43" s="133" t="s">
        <v>72</v>
      </c>
      <c r="C43" s="134" t="s">
        <v>59</v>
      </c>
      <c r="D43" s="134">
        <v>8</v>
      </c>
      <c r="E43" s="134" t="s">
        <v>73</v>
      </c>
      <c r="F43" s="135">
        <v>3000</v>
      </c>
      <c r="G43" s="135">
        <f>+D43*F43</f>
        <v>24000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  <c r="GP43" s="128"/>
      <c r="GQ43" s="128"/>
      <c r="GR43" s="128"/>
      <c r="GS43" s="128"/>
      <c r="GT43" s="128"/>
      <c r="GU43" s="128"/>
      <c r="GV43" s="128"/>
      <c r="GW43" s="128"/>
      <c r="GX43" s="128"/>
      <c r="GY43" s="128"/>
      <c r="GZ43" s="128"/>
      <c r="HA43" s="128"/>
      <c r="HB43" s="128"/>
      <c r="HC43" s="128"/>
      <c r="HD43" s="128"/>
      <c r="HE43" s="128"/>
      <c r="HF43" s="128"/>
      <c r="HG43" s="128"/>
      <c r="HH43" s="128"/>
      <c r="HI43" s="128"/>
      <c r="HJ43" s="128"/>
      <c r="HK43" s="128"/>
      <c r="HL43" s="128"/>
      <c r="HM43" s="128"/>
      <c r="HN43" s="128"/>
      <c r="HO43" s="128"/>
      <c r="HP43" s="128"/>
      <c r="HQ43" s="128"/>
      <c r="HR43" s="128"/>
      <c r="HS43" s="128"/>
      <c r="HT43" s="128"/>
      <c r="HU43" s="128"/>
      <c r="HV43" s="128"/>
      <c r="HW43" s="128"/>
      <c r="HX43" s="128"/>
      <c r="HY43" s="128"/>
      <c r="HZ43" s="128"/>
      <c r="IA43" s="128"/>
      <c r="IB43" s="128"/>
      <c r="IC43" s="128"/>
      <c r="ID43" s="128"/>
      <c r="IE43" s="128"/>
      <c r="IF43" s="128"/>
      <c r="IG43" s="128"/>
      <c r="IH43" s="128"/>
      <c r="II43" s="128"/>
      <c r="IJ43" s="128"/>
      <c r="IK43" s="128"/>
      <c r="IL43" s="128"/>
      <c r="IM43" s="128"/>
      <c r="IN43" s="128"/>
      <c r="IO43" s="128"/>
      <c r="IP43" s="128"/>
      <c r="IQ43" s="128"/>
      <c r="IR43" s="128"/>
      <c r="IS43" s="128"/>
      <c r="IT43" s="128"/>
      <c r="IU43" s="128"/>
    </row>
    <row r="44" spans="1:255" s="129" customFormat="1" ht="12.75" customHeight="1" x14ac:dyDescent="0.25">
      <c r="A44" s="132"/>
      <c r="B44" s="136" t="s">
        <v>89</v>
      </c>
      <c r="C44" s="133"/>
      <c r="D44" s="134"/>
      <c r="E44" s="134"/>
      <c r="F44" s="135"/>
      <c r="G44" s="135"/>
      <c r="H44" s="128"/>
      <c r="I44" s="128"/>
      <c r="J44" s="128"/>
      <c r="K44" s="137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  <c r="FY44" s="128"/>
      <c r="FZ44" s="128"/>
      <c r="GA44" s="128"/>
      <c r="GB44" s="128"/>
      <c r="GC44" s="128"/>
      <c r="GD44" s="128"/>
      <c r="GE44" s="128"/>
      <c r="GF44" s="128"/>
      <c r="GG44" s="128"/>
      <c r="GH44" s="128"/>
      <c r="GI44" s="128"/>
      <c r="GJ44" s="128"/>
      <c r="GK44" s="128"/>
      <c r="GL44" s="128"/>
      <c r="GM44" s="128"/>
      <c r="GN44" s="128"/>
      <c r="GO44" s="128"/>
      <c r="GP44" s="128"/>
      <c r="GQ44" s="128"/>
      <c r="GR44" s="128"/>
      <c r="GS44" s="128"/>
      <c r="GT44" s="128"/>
      <c r="GU44" s="128"/>
      <c r="GV44" s="128"/>
      <c r="GW44" s="128"/>
      <c r="GX44" s="128"/>
      <c r="GY44" s="128"/>
      <c r="GZ44" s="128"/>
      <c r="HA44" s="128"/>
      <c r="HB44" s="128"/>
      <c r="HC44" s="128"/>
      <c r="HD44" s="128"/>
      <c r="HE44" s="128"/>
      <c r="HF44" s="128"/>
      <c r="HG44" s="128"/>
      <c r="HH44" s="128"/>
      <c r="HI44" s="128"/>
      <c r="HJ44" s="128"/>
      <c r="HK44" s="128"/>
      <c r="HL44" s="128"/>
      <c r="HM44" s="128"/>
      <c r="HN44" s="128"/>
      <c r="HO44" s="128"/>
      <c r="HP44" s="128"/>
      <c r="HQ44" s="128"/>
      <c r="HR44" s="128"/>
      <c r="HS44" s="128"/>
      <c r="HT44" s="128"/>
      <c r="HU44" s="128"/>
      <c r="HV44" s="128"/>
      <c r="HW44" s="128"/>
      <c r="HX44" s="128"/>
      <c r="HY44" s="128"/>
      <c r="HZ44" s="128"/>
      <c r="IA44" s="128"/>
      <c r="IB44" s="128"/>
      <c r="IC44" s="128"/>
      <c r="ID44" s="128"/>
      <c r="IE44" s="128"/>
      <c r="IF44" s="128"/>
      <c r="IG44" s="128"/>
      <c r="IH44" s="128"/>
      <c r="II44" s="128"/>
      <c r="IJ44" s="128"/>
      <c r="IK44" s="128"/>
      <c r="IL44" s="128"/>
      <c r="IM44" s="128"/>
      <c r="IN44" s="128"/>
      <c r="IO44" s="128"/>
      <c r="IP44" s="128"/>
      <c r="IQ44" s="128"/>
      <c r="IR44" s="128"/>
      <c r="IS44" s="128"/>
      <c r="IT44" s="128"/>
      <c r="IU44" s="128"/>
    </row>
    <row r="45" spans="1:255" s="129" customFormat="1" ht="12.75" customHeight="1" x14ac:dyDescent="0.25">
      <c r="A45" s="132"/>
      <c r="B45" s="133" t="s">
        <v>74</v>
      </c>
      <c r="C45" s="134" t="s">
        <v>75</v>
      </c>
      <c r="D45" s="134">
        <v>20</v>
      </c>
      <c r="E45" s="134" t="s">
        <v>85</v>
      </c>
      <c r="F45" s="135">
        <v>12000</v>
      </c>
      <c r="G45" s="135">
        <f t="shared" ref="G45" si="3">+D45*F45</f>
        <v>240000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8"/>
      <c r="GW45" s="128"/>
      <c r="GX45" s="128"/>
      <c r="GY45" s="128"/>
      <c r="GZ45" s="128"/>
      <c r="HA45" s="128"/>
      <c r="HB45" s="128"/>
      <c r="HC45" s="128"/>
      <c r="HD45" s="128"/>
      <c r="HE45" s="128"/>
      <c r="HF45" s="128"/>
      <c r="HG45" s="128"/>
      <c r="HH45" s="128"/>
      <c r="HI45" s="128"/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8"/>
      <c r="HU45" s="128"/>
      <c r="HV45" s="128"/>
      <c r="HW45" s="128"/>
      <c r="HX45" s="128"/>
      <c r="HY45" s="128"/>
      <c r="HZ45" s="128"/>
      <c r="IA45" s="128"/>
      <c r="IB45" s="128"/>
      <c r="IC45" s="128"/>
      <c r="ID45" s="128"/>
      <c r="IE45" s="128"/>
      <c r="IF45" s="128"/>
      <c r="IG45" s="128"/>
      <c r="IH45" s="128"/>
      <c r="II45" s="128"/>
      <c r="IJ45" s="128"/>
      <c r="IK45" s="128"/>
      <c r="IL45" s="128"/>
      <c r="IM45" s="128"/>
      <c r="IN45" s="128"/>
      <c r="IO45" s="128"/>
      <c r="IP45" s="128"/>
      <c r="IQ45" s="128"/>
      <c r="IR45" s="128"/>
      <c r="IS45" s="128"/>
      <c r="IT45" s="128"/>
      <c r="IU45" s="128"/>
    </row>
    <row r="46" spans="1:255" ht="12.75" customHeight="1" x14ac:dyDescent="0.25">
      <c r="A46" s="117"/>
      <c r="B46" s="118" t="s">
        <v>30</v>
      </c>
      <c r="C46" s="119"/>
      <c r="D46" s="119"/>
      <c r="E46" s="119"/>
      <c r="F46" s="120"/>
      <c r="G46" s="121">
        <f>SUM(G43:G45)</f>
        <v>264000</v>
      </c>
    </row>
    <row r="47" spans="1:255" ht="12" customHeight="1" x14ac:dyDescent="0.25">
      <c r="A47" s="2"/>
      <c r="B47" s="48"/>
      <c r="C47" s="49"/>
      <c r="D47" s="49"/>
      <c r="E47" s="50"/>
      <c r="F47" s="51"/>
      <c r="G47" s="52"/>
    </row>
    <row r="48" spans="1:255" s="129" customFormat="1" ht="12" customHeight="1" x14ac:dyDescent="0.25">
      <c r="A48" s="122"/>
      <c r="B48" s="123" t="s">
        <v>31</v>
      </c>
      <c r="C48" s="124"/>
      <c r="D48" s="125"/>
      <c r="E48" s="125"/>
      <c r="F48" s="126"/>
      <c r="G48" s="127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  <c r="FS48" s="128"/>
      <c r="FT48" s="128"/>
      <c r="FU48" s="128"/>
      <c r="FV48" s="128"/>
      <c r="FW48" s="128"/>
      <c r="FX48" s="128"/>
      <c r="FY48" s="128"/>
      <c r="FZ48" s="128"/>
      <c r="GA48" s="128"/>
      <c r="GB48" s="128"/>
      <c r="GC48" s="128"/>
      <c r="GD48" s="128"/>
      <c r="GE48" s="128"/>
      <c r="GF48" s="128"/>
      <c r="GG48" s="128"/>
      <c r="GH48" s="128"/>
      <c r="GI48" s="128"/>
      <c r="GJ48" s="128"/>
      <c r="GK48" s="128"/>
      <c r="GL48" s="128"/>
      <c r="GM48" s="128"/>
      <c r="GN48" s="128"/>
      <c r="GO48" s="128"/>
      <c r="GP48" s="128"/>
      <c r="GQ48" s="128"/>
      <c r="GR48" s="128"/>
      <c r="GS48" s="128"/>
      <c r="GT48" s="128"/>
      <c r="GU48" s="128"/>
      <c r="GV48" s="128"/>
      <c r="GW48" s="128"/>
      <c r="GX48" s="128"/>
      <c r="GY48" s="128"/>
      <c r="GZ48" s="128"/>
      <c r="HA48" s="128"/>
      <c r="HB48" s="128"/>
      <c r="HC48" s="128"/>
      <c r="HD48" s="128"/>
      <c r="HE48" s="128"/>
      <c r="HF48" s="128"/>
      <c r="HG48" s="128"/>
      <c r="HH48" s="128"/>
      <c r="HI48" s="128"/>
      <c r="HJ48" s="128"/>
      <c r="HK48" s="128"/>
      <c r="HL48" s="128"/>
      <c r="HM48" s="128"/>
      <c r="HN48" s="128"/>
      <c r="HO48" s="128"/>
      <c r="HP48" s="128"/>
      <c r="HQ48" s="128"/>
      <c r="HR48" s="128"/>
      <c r="HS48" s="128"/>
      <c r="HT48" s="128"/>
      <c r="HU48" s="128"/>
      <c r="HV48" s="128"/>
      <c r="HW48" s="128"/>
      <c r="HX48" s="128"/>
      <c r="HY48" s="128"/>
      <c r="HZ48" s="128"/>
      <c r="IA48" s="128"/>
      <c r="IB48" s="128"/>
      <c r="IC48" s="128"/>
      <c r="ID48" s="128"/>
      <c r="IE48" s="128"/>
      <c r="IF48" s="128"/>
      <c r="IG48" s="128"/>
      <c r="IH48" s="128"/>
      <c r="II48" s="128"/>
      <c r="IJ48" s="128"/>
      <c r="IK48" s="128"/>
      <c r="IL48" s="128"/>
      <c r="IM48" s="128"/>
      <c r="IN48" s="128"/>
      <c r="IO48" s="128"/>
      <c r="IP48" s="128"/>
      <c r="IQ48" s="128"/>
      <c r="IR48" s="128"/>
      <c r="IS48" s="128"/>
      <c r="IT48" s="128"/>
      <c r="IU48" s="128"/>
    </row>
    <row r="49" spans="1:255" s="129" customFormat="1" ht="24" customHeight="1" x14ac:dyDescent="0.25">
      <c r="A49" s="122"/>
      <c r="B49" s="130" t="s">
        <v>32</v>
      </c>
      <c r="C49" s="131" t="s">
        <v>28</v>
      </c>
      <c r="D49" s="131" t="s">
        <v>29</v>
      </c>
      <c r="E49" s="130" t="s">
        <v>17</v>
      </c>
      <c r="F49" s="131" t="s">
        <v>18</v>
      </c>
      <c r="G49" s="130" t="s">
        <v>19</v>
      </c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  <c r="FY49" s="128"/>
      <c r="FZ49" s="128"/>
      <c r="GA49" s="128"/>
      <c r="GB49" s="128"/>
      <c r="GC49" s="128"/>
      <c r="GD49" s="128"/>
      <c r="GE49" s="128"/>
      <c r="GF49" s="128"/>
      <c r="GG49" s="128"/>
      <c r="GH49" s="128"/>
      <c r="GI49" s="128"/>
      <c r="GJ49" s="128"/>
      <c r="GK49" s="128"/>
      <c r="GL49" s="128"/>
      <c r="GM49" s="128"/>
      <c r="GN49" s="128"/>
      <c r="GO49" s="128"/>
      <c r="GP49" s="128"/>
      <c r="GQ49" s="128"/>
      <c r="GR49" s="128"/>
      <c r="GS49" s="128"/>
      <c r="GT49" s="128"/>
      <c r="GU49" s="128"/>
      <c r="GV49" s="128"/>
      <c r="GW49" s="128"/>
      <c r="GX49" s="128"/>
      <c r="GY49" s="128"/>
      <c r="GZ49" s="128"/>
      <c r="HA49" s="128"/>
      <c r="HB49" s="128"/>
      <c r="HC49" s="128"/>
      <c r="HD49" s="128"/>
      <c r="HE49" s="128"/>
      <c r="HF49" s="128"/>
      <c r="HG49" s="128"/>
      <c r="HH49" s="128"/>
      <c r="HI49" s="128"/>
      <c r="HJ49" s="128"/>
      <c r="HK49" s="128"/>
      <c r="HL49" s="128"/>
      <c r="HM49" s="128"/>
      <c r="HN49" s="128"/>
      <c r="HO49" s="128"/>
      <c r="HP49" s="128"/>
      <c r="HQ49" s="128"/>
      <c r="HR49" s="128"/>
      <c r="HS49" s="128"/>
      <c r="HT49" s="128"/>
      <c r="HU49" s="128"/>
      <c r="HV49" s="128"/>
      <c r="HW49" s="128"/>
      <c r="HX49" s="128"/>
      <c r="HY49" s="128"/>
      <c r="HZ49" s="128"/>
      <c r="IA49" s="128"/>
      <c r="IB49" s="128"/>
      <c r="IC49" s="128"/>
      <c r="ID49" s="128"/>
      <c r="IE49" s="128"/>
      <c r="IF49" s="128"/>
      <c r="IG49" s="128"/>
      <c r="IH49" s="128"/>
      <c r="II49" s="128"/>
      <c r="IJ49" s="128"/>
      <c r="IK49" s="128"/>
      <c r="IL49" s="128"/>
      <c r="IM49" s="128"/>
      <c r="IN49" s="128"/>
      <c r="IO49" s="128"/>
      <c r="IP49" s="128"/>
      <c r="IQ49" s="128"/>
      <c r="IR49" s="128"/>
      <c r="IS49" s="128"/>
      <c r="IT49" s="128"/>
      <c r="IU49" s="128"/>
    </row>
    <row r="50" spans="1:255" s="129" customFormat="1" ht="12.75" customHeight="1" x14ac:dyDescent="0.25">
      <c r="A50" s="132"/>
      <c r="B50" s="133" t="s">
        <v>56</v>
      </c>
      <c r="C50" s="134" t="s">
        <v>56</v>
      </c>
      <c r="D50" s="134" t="s">
        <v>56</v>
      </c>
      <c r="E50" s="134" t="s">
        <v>56</v>
      </c>
      <c r="F50" s="135" t="s">
        <v>56</v>
      </c>
      <c r="G50" s="135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  <c r="FY50" s="128"/>
      <c r="FZ50" s="128"/>
      <c r="GA50" s="128"/>
      <c r="GB50" s="128"/>
      <c r="GC50" s="128"/>
      <c r="GD50" s="128"/>
      <c r="GE50" s="128"/>
      <c r="GF50" s="128"/>
      <c r="GG50" s="128"/>
      <c r="GH50" s="128"/>
      <c r="GI50" s="128"/>
      <c r="GJ50" s="128"/>
      <c r="GK50" s="128"/>
      <c r="GL50" s="128"/>
      <c r="GM50" s="128"/>
      <c r="GN50" s="128"/>
      <c r="GO50" s="128"/>
      <c r="GP50" s="128"/>
      <c r="GQ50" s="128"/>
      <c r="GR50" s="128"/>
      <c r="GS50" s="128"/>
      <c r="GT50" s="128"/>
      <c r="GU50" s="128"/>
      <c r="GV50" s="128"/>
      <c r="GW50" s="128"/>
      <c r="GX50" s="128"/>
      <c r="GY50" s="128"/>
      <c r="GZ50" s="128"/>
      <c r="HA50" s="128"/>
      <c r="HB50" s="128"/>
      <c r="HC50" s="128"/>
      <c r="HD50" s="128"/>
      <c r="HE50" s="128"/>
      <c r="HF50" s="128"/>
      <c r="HG50" s="128"/>
      <c r="HH50" s="128"/>
      <c r="HI50" s="128"/>
      <c r="HJ50" s="128"/>
      <c r="HK50" s="128"/>
      <c r="HL50" s="128"/>
      <c r="HM50" s="128"/>
      <c r="HN50" s="128"/>
      <c r="HO50" s="128"/>
      <c r="HP50" s="128"/>
      <c r="HQ50" s="128"/>
      <c r="HR50" s="128"/>
      <c r="HS50" s="128"/>
      <c r="HT50" s="128"/>
      <c r="HU50" s="128"/>
      <c r="HV50" s="128"/>
      <c r="HW50" s="128"/>
      <c r="HX50" s="128"/>
      <c r="HY50" s="128"/>
      <c r="HZ50" s="128"/>
      <c r="IA50" s="128"/>
      <c r="IB50" s="128"/>
      <c r="IC50" s="128"/>
      <c r="ID50" s="128"/>
      <c r="IE50" s="128"/>
      <c r="IF50" s="128"/>
      <c r="IG50" s="128"/>
      <c r="IH50" s="128"/>
      <c r="II50" s="128"/>
      <c r="IJ50" s="128"/>
      <c r="IK50" s="128"/>
      <c r="IL50" s="128"/>
      <c r="IM50" s="128"/>
      <c r="IN50" s="128"/>
      <c r="IO50" s="128"/>
      <c r="IP50" s="128"/>
      <c r="IQ50" s="128"/>
      <c r="IR50" s="128"/>
      <c r="IS50" s="128"/>
      <c r="IT50" s="128"/>
      <c r="IU50" s="128"/>
    </row>
    <row r="51" spans="1:255" ht="12.75" customHeight="1" x14ac:dyDescent="0.25">
      <c r="A51" s="117"/>
      <c r="B51" s="118" t="s">
        <v>33</v>
      </c>
      <c r="C51" s="119"/>
      <c r="D51" s="119"/>
      <c r="E51" s="119"/>
      <c r="F51" s="120"/>
      <c r="G51" s="121"/>
    </row>
    <row r="52" spans="1:255" ht="12" customHeight="1" x14ac:dyDescent="0.25">
      <c r="A52" s="2"/>
      <c r="B52" s="53"/>
      <c r="C52" s="53"/>
      <c r="D52" s="53"/>
      <c r="E52" s="53"/>
      <c r="F52" s="54"/>
      <c r="G52" s="55"/>
    </row>
    <row r="53" spans="1:255" ht="12" customHeight="1" x14ac:dyDescent="0.25">
      <c r="A53" s="20"/>
      <c r="B53" s="105" t="s">
        <v>34</v>
      </c>
      <c r="C53" s="106"/>
      <c r="D53" s="106"/>
      <c r="E53" s="106"/>
      <c r="F53" s="106"/>
      <c r="G53" s="107">
        <f>G24+G29+G38+G46+G51</f>
        <v>1134000</v>
      </c>
    </row>
    <row r="54" spans="1:255" ht="12" customHeight="1" x14ac:dyDescent="0.25">
      <c r="A54" s="20"/>
      <c r="B54" s="108" t="s">
        <v>35</v>
      </c>
      <c r="C54" s="109"/>
      <c r="D54" s="109"/>
      <c r="E54" s="109"/>
      <c r="F54" s="109"/>
      <c r="G54" s="110">
        <f>G53*0.05</f>
        <v>56700</v>
      </c>
    </row>
    <row r="55" spans="1:255" ht="12" customHeight="1" x14ac:dyDescent="0.25">
      <c r="A55" s="20"/>
      <c r="B55" s="111" t="s">
        <v>36</v>
      </c>
      <c r="C55" s="112"/>
      <c r="D55" s="112"/>
      <c r="E55" s="112"/>
      <c r="F55" s="112"/>
      <c r="G55" s="113">
        <f>G54+G53</f>
        <v>1190700</v>
      </c>
    </row>
    <row r="56" spans="1:255" ht="12" customHeight="1" x14ac:dyDescent="0.25">
      <c r="A56" s="20"/>
      <c r="B56" s="108" t="s">
        <v>37</v>
      </c>
      <c r="C56" s="109"/>
      <c r="D56" s="109"/>
      <c r="E56" s="109"/>
      <c r="F56" s="109"/>
      <c r="G56" s="110">
        <f>G12</f>
        <v>1650000</v>
      </c>
    </row>
    <row r="57" spans="1:255" ht="12" customHeight="1" x14ac:dyDescent="0.25">
      <c r="A57" s="20"/>
      <c r="B57" s="114" t="s">
        <v>38</v>
      </c>
      <c r="C57" s="115"/>
      <c r="D57" s="115"/>
      <c r="E57" s="115"/>
      <c r="F57" s="115"/>
      <c r="G57" s="116">
        <f>G56-G55</f>
        <v>459300</v>
      </c>
    </row>
    <row r="58" spans="1:255" ht="12" customHeight="1" x14ac:dyDescent="0.25">
      <c r="A58" s="20"/>
      <c r="B58" s="21" t="s">
        <v>39</v>
      </c>
      <c r="C58" s="22"/>
      <c r="D58" s="22"/>
      <c r="E58" s="22"/>
      <c r="F58" s="22"/>
      <c r="G58" s="39"/>
    </row>
    <row r="59" spans="1:255" ht="12.75" customHeight="1" thickBot="1" x14ac:dyDescent="0.3">
      <c r="A59" s="20"/>
      <c r="B59" s="23"/>
      <c r="C59" s="22"/>
      <c r="D59" s="22" t="s">
        <v>95</v>
      </c>
      <c r="E59" s="22"/>
      <c r="F59" s="22"/>
      <c r="G59" s="39"/>
    </row>
    <row r="60" spans="1:255" ht="12" customHeight="1" x14ac:dyDescent="0.25">
      <c r="A60" s="20"/>
      <c r="B60" s="26" t="s">
        <v>40</v>
      </c>
      <c r="C60" s="27"/>
      <c r="D60" s="27"/>
      <c r="E60" s="27"/>
      <c r="F60" s="28"/>
      <c r="G60" s="39"/>
    </row>
    <row r="61" spans="1:255" ht="12" customHeight="1" x14ac:dyDescent="0.25">
      <c r="A61" s="20"/>
      <c r="B61" s="29" t="s">
        <v>41</v>
      </c>
      <c r="C61" s="19"/>
      <c r="D61" s="19"/>
      <c r="E61" s="19"/>
      <c r="F61" s="30"/>
      <c r="G61" s="39"/>
    </row>
    <row r="62" spans="1:255" ht="12" customHeight="1" x14ac:dyDescent="0.25">
      <c r="A62" s="20"/>
      <c r="B62" s="29" t="s">
        <v>42</v>
      </c>
      <c r="C62" s="19"/>
      <c r="D62" s="19"/>
      <c r="E62" s="19"/>
      <c r="F62" s="30"/>
      <c r="G62" s="39"/>
    </row>
    <row r="63" spans="1:255" ht="12" customHeight="1" x14ac:dyDescent="0.25">
      <c r="A63" s="20"/>
      <c r="B63" s="29" t="s">
        <v>87</v>
      </c>
      <c r="C63" s="19"/>
      <c r="D63" s="19"/>
      <c r="E63" s="19"/>
      <c r="F63" s="30"/>
      <c r="G63" s="39"/>
    </row>
    <row r="64" spans="1:255" ht="12" customHeight="1" x14ac:dyDescent="0.25">
      <c r="A64" s="20"/>
      <c r="B64" s="29" t="s">
        <v>43</v>
      </c>
      <c r="C64" s="19"/>
      <c r="D64" s="19"/>
      <c r="E64" s="19"/>
      <c r="F64" s="30"/>
      <c r="G64" s="39"/>
    </row>
    <row r="65" spans="1:7" ht="12" customHeight="1" x14ac:dyDescent="0.25">
      <c r="A65" s="20"/>
      <c r="B65" s="29" t="s">
        <v>44</v>
      </c>
      <c r="C65" s="19"/>
      <c r="D65" s="19"/>
      <c r="E65" s="19"/>
      <c r="F65" s="30"/>
      <c r="G65" s="39"/>
    </row>
    <row r="66" spans="1:7" ht="12.75" customHeight="1" thickBot="1" x14ac:dyDescent="0.3">
      <c r="A66" s="20"/>
      <c r="B66" s="31" t="s">
        <v>45</v>
      </c>
      <c r="C66" s="32"/>
      <c r="D66" s="32"/>
      <c r="E66" s="32"/>
      <c r="F66" s="33"/>
      <c r="G66" s="39"/>
    </row>
    <row r="67" spans="1:7" ht="12.75" customHeight="1" x14ac:dyDescent="0.25">
      <c r="A67" s="20"/>
      <c r="B67" s="24"/>
      <c r="C67" s="19"/>
      <c r="D67" s="19"/>
      <c r="E67" s="19"/>
      <c r="F67" s="19"/>
      <c r="G67" s="39"/>
    </row>
    <row r="68" spans="1:7" ht="15" customHeight="1" thickBot="1" x14ac:dyDescent="0.3">
      <c r="A68" s="20"/>
      <c r="B68" s="103" t="s">
        <v>46</v>
      </c>
      <c r="C68" s="104"/>
      <c r="D68" s="56"/>
      <c r="E68" s="57"/>
      <c r="F68" s="17"/>
      <c r="G68" s="39"/>
    </row>
    <row r="69" spans="1:7" ht="12" customHeight="1" x14ac:dyDescent="0.25">
      <c r="A69" s="20"/>
      <c r="B69" s="58" t="s">
        <v>32</v>
      </c>
      <c r="C69" s="59" t="s">
        <v>47</v>
      </c>
      <c r="D69" s="60" t="s">
        <v>48</v>
      </c>
      <c r="E69" s="57"/>
      <c r="F69" s="17"/>
      <c r="G69" s="39"/>
    </row>
    <row r="70" spans="1:7" ht="12" customHeight="1" x14ac:dyDescent="0.25">
      <c r="A70" s="20"/>
      <c r="B70" s="61" t="s">
        <v>49</v>
      </c>
      <c r="C70" s="62">
        <f>G24</f>
        <v>325000</v>
      </c>
      <c r="D70" s="63">
        <f>(C70/C76)</f>
        <v>0.27294868564709834</v>
      </c>
      <c r="E70" s="57"/>
      <c r="F70" s="17"/>
      <c r="G70" s="39"/>
    </row>
    <row r="71" spans="1:7" ht="12" customHeight="1" x14ac:dyDescent="0.25">
      <c r="A71" s="20"/>
      <c r="B71" s="61" t="s">
        <v>50</v>
      </c>
      <c r="C71" s="62">
        <f>G29</f>
        <v>0</v>
      </c>
      <c r="D71" s="63">
        <v>0</v>
      </c>
      <c r="E71" s="57"/>
      <c r="F71" s="17"/>
      <c r="G71" s="39"/>
    </row>
    <row r="72" spans="1:7" ht="12" customHeight="1" x14ac:dyDescent="0.25">
      <c r="A72" s="20"/>
      <c r="B72" s="61" t="s">
        <v>51</v>
      </c>
      <c r="C72" s="62">
        <f>G38</f>
        <v>545000</v>
      </c>
      <c r="D72" s="63">
        <f>(C72/C76)</f>
        <v>0.45771394977744184</v>
      </c>
      <c r="E72" s="57"/>
      <c r="F72" s="17"/>
      <c r="G72" s="39"/>
    </row>
    <row r="73" spans="1:7" ht="12" customHeight="1" x14ac:dyDescent="0.25">
      <c r="A73" s="20"/>
      <c r="B73" s="61" t="s">
        <v>27</v>
      </c>
      <c r="C73" s="62">
        <f>G46</f>
        <v>264000</v>
      </c>
      <c r="D73" s="63">
        <f>(C73/C76)</f>
        <v>0.2217183169564122</v>
      </c>
      <c r="E73" s="57"/>
      <c r="F73" s="17"/>
      <c r="G73" s="39"/>
    </row>
    <row r="74" spans="1:7" ht="12" customHeight="1" x14ac:dyDescent="0.25">
      <c r="A74" s="20"/>
      <c r="B74" s="61" t="s">
        <v>52</v>
      </c>
      <c r="C74" s="64">
        <f>G51</f>
        <v>0</v>
      </c>
      <c r="D74" s="63">
        <f>(C74/C76)</f>
        <v>0</v>
      </c>
      <c r="E74" s="65"/>
      <c r="F74" s="18"/>
      <c r="G74" s="39"/>
    </row>
    <row r="75" spans="1:7" ht="12" customHeight="1" x14ac:dyDescent="0.25">
      <c r="A75" s="20"/>
      <c r="B75" s="61" t="s">
        <v>53</v>
      </c>
      <c r="C75" s="64">
        <f>G54</f>
        <v>56700</v>
      </c>
      <c r="D75" s="63">
        <f>(C75/C76)</f>
        <v>4.7619047619047616E-2</v>
      </c>
      <c r="E75" s="65"/>
      <c r="F75" s="18"/>
      <c r="G75" s="39"/>
    </row>
    <row r="76" spans="1:7" ht="12.75" customHeight="1" thickBot="1" x14ac:dyDescent="0.3">
      <c r="A76" s="20"/>
      <c r="B76" s="66" t="s">
        <v>54</v>
      </c>
      <c r="C76" s="67">
        <f>SUM(C70:C75)</f>
        <v>1190700</v>
      </c>
      <c r="D76" s="68">
        <f>SUM(D70:D75)</f>
        <v>1</v>
      </c>
      <c r="E76" s="65"/>
      <c r="F76" s="18"/>
      <c r="G76" s="39"/>
    </row>
    <row r="77" spans="1:7" ht="12" customHeight="1" x14ac:dyDescent="0.25">
      <c r="A77" s="20"/>
      <c r="B77" s="69"/>
      <c r="C77" s="70"/>
      <c r="D77" s="70"/>
      <c r="E77" s="70"/>
      <c r="F77" s="22"/>
      <c r="G77" s="39"/>
    </row>
    <row r="78" spans="1:7" ht="12.75" customHeight="1" thickBot="1" x14ac:dyDescent="0.3">
      <c r="A78" s="20"/>
      <c r="B78" s="71"/>
      <c r="C78" s="70"/>
      <c r="D78" s="70"/>
      <c r="E78" s="70"/>
      <c r="F78" s="22"/>
      <c r="G78" s="39"/>
    </row>
    <row r="79" spans="1:7" ht="12" customHeight="1" thickBot="1" x14ac:dyDescent="0.3">
      <c r="A79" s="20"/>
      <c r="B79" s="100" t="s">
        <v>92</v>
      </c>
      <c r="C79" s="101"/>
      <c r="D79" s="101"/>
      <c r="E79" s="102"/>
      <c r="F79" s="18"/>
      <c r="G79" s="39"/>
    </row>
    <row r="80" spans="1:7" ht="12" customHeight="1" x14ac:dyDescent="0.25">
      <c r="A80" s="20"/>
      <c r="B80" s="72" t="s">
        <v>90</v>
      </c>
      <c r="C80" s="73">
        <v>1300</v>
      </c>
      <c r="D80" s="73">
        <v>1500</v>
      </c>
      <c r="E80" s="73">
        <v>2000</v>
      </c>
      <c r="F80" s="34"/>
      <c r="G80" s="40"/>
    </row>
    <row r="81" spans="1:7" ht="12.75" customHeight="1" thickBot="1" x14ac:dyDescent="0.3">
      <c r="A81" s="20"/>
      <c r="B81" s="66" t="s">
        <v>91</v>
      </c>
      <c r="C81" s="67">
        <f>(G55/C80)</f>
        <v>915.92307692307691</v>
      </c>
      <c r="D81" s="67">
        <f>(G55/D80)</f>
        <v>793.8</v>
      </c>
      <c r="E81" s="74">
        <f>(G55/E80)</f>
        <v>595.35</v>
      </c>
      <c r="F81" s="34"/>
      <c r="G81" s="40"/>
    </row>
    <row r="82" spans="1:7" ht="15.6" customHeight="1" x14ac:dyDescent="0.25">
      <c r="A82" s="20"/>
      <c r="B82" s="25" t="s">
        <v>55</v>
      </c>
      <c r="C82" s="19"/>
      <c r="D82" s="19"/>
      <c r="E82" s="19"/>
      <c r="F82" s="19"/>
      <c r="G82" s="41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2023-02-01T13:30:32Z</dcterms:modified>
</cp:coreProperties>
</file>