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<sst xmlns="http://schemas.openxmlformats.org/spreadsheetml/2006/main" count="135" uniqueCount="101">
  <si>
    <t>RUBRO O CULTIVO</t>
  </si>
  <si>
    <t>QUINOA</t>
  </si>
  <si>
    <t>RENDIMIENTO (kg:/Há.)</t>
  </si>
  <si>
    <t>VARIEDAD</t>
  </si>
  <si>
    <t>CAHUIL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</si>
  <si>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</si>
  <si>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</si>
  <si>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</si>
  <si>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</si>
  <si>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</si>
  <si>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</si>
  <si>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MAULE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</si>
  <si>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</si>
  <si>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</si>
  <si>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</si>
  <si>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</si>
  <si>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</si>
  <si>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</si>
  <si>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ENERO-FEBRERO</t>
  </si>
  <si>
    <t>FECHA PRECIO INSUMOS</t>
  </si>
  <si>
    <t>CONTINGENCIA</t>
  </si>
  <si>
    <t>HELADAS, SEQUÍA, MALEZAS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</si>
  <si>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</si>
  <si>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</si>
  <si>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</si>
  <si>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</si>
  <si>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</si>
  <si>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</si>
  <si>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</si>
  <si>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</si>
  <si>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</si>
  <si>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</si>
  <si>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AGOSTO-SEPTIEMBRE</t>
  </si>
  <si>
    <t>LIMPIA- RALEO</t>
  </si>
  <si>
    <t>SEPTIEMBRE-OCTUBRE</t>
  </si>
  <si>
    <t>COSECHA</t>
  </si>
  <si>
    <t>Subtotal Jornadas Hombre</t>
  </si>
  <si>
    <t>JORNADAS ANIMAL</t>
  </si>
  <si>
    <t>N/A</t>
  </si>
  <si>
    <t>Subtotal Jornadas Animal</t>
  </si>
  <si>
    <t>MAQUINARIA</t>
  </si>
  <si>
    <t>MAYO-JUNIO</t>
  </si>
  <si>
    <t>ARADURA</t>
  </si>
  <si>
    <t>MARZO</t>
  </si>
  <si>
    <t>ACARREO DE INSUMOS.</t>
  </si>
  <si>
    <t>JUNIO-SEPT.</t>
  </si>
  <si>
    <t>TRILLA</t>
  </si>
  <si>
    <t>ACARREO DE COSECHA.</t>
  </si>
  <si>
    <t>Subtotal Jornadas Maquinaria</t>
  </si>
  <si>
    <t>INSUMOS</t>
  </si>
  <si>
    <t>Insumos</t>
  </si>
  <si>
    <t>Unidad (Kg/l/u)</t>
  </si>
  <si>
    <t>Cantidad (Kg/l/u)/HA.</t>
  </si>
  <si>
    <t>PLANTAS O SEMILLAS</t>
  </si>
  <si>
    <t>SEMILLAS</t>
  </si>
  <si>
    <t>kg</t>
  </si>
  <si>
    <t>AGOSTO</t>
  </si>
  <si>
    <t>FERTILIZANTES</t>
  </si>
  <si>
    <t>FERTILIZANTE BASE (SEGÚN SUMINISTRO)</t>
  </si>
  <si>
    <t>JULIO</t>
  </si>
  <si>
    <t>HERBICIDAS</t>
  </si>
  <si>
    <t>lt</t>
  </si>
  <si>
    <t>INSECTICIDAS</t>
  </si>
  <si>
    <t>SEPTIEMBRE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</si>
  <si>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</si>
  <si>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</si>
  <si>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</si>
  <si>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</si>
  <si>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</si>
  <si>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</si>
  <si>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</si>
  <si>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</si>
  <si>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</si>
  <si>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</si>
  <si>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</si>
  <si>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</si>
  <si>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</si>
  <si>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</si>
  <si>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</si>
  <si>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</si>
  <si>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</si>
  <si>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</si>
  <si>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</si>
  <si>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</si>
  <si>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</si>
  <si>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</si>
  <si>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</si>
  <si>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</si>
  <si>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</si>
  <si>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</si>
  <si>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</si>
  <si>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</si>
  <si>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</si>
  <si>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</si>
  <si>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</si>
  <si>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</si>
  <si>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 xml:space="preserve">RASTRAJE (2) </t>
  </si>
  <si>
    <t>LORSBAN 4 E O SIMILAR</t>
  </si>
  <si>
    <t>HACHE UNO 2000  175 EC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</si>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</sst>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ill="1" applyBorder="1"/>
    <xf numFmtId="0" fontId="4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/>
    <xf numFmtId="49" fontId="8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49" fontId="8" fillId="4" borderId="17" xfId="0" applyNumberFormat="1" applyFont="1" applyFill="1" applyBorder="1" applyAlignment="1">
      <alignment vertical="center"/>
    </xf>
    <xf numFmtId="164" fontId="8" fillId="4" borderId="16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/>
    <xf numFmtId="0" fontId="16" fillId="0" borderId="0" xfId="0" applyFo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7" borderId="10" xfId="0" applyFont="1" applyFill="1" applyBorder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vertical="center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7</xdr:col>
      <xdr:colOff>13606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D15" sqref="D15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4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6"/>
      <c r="B1" s="16"/>
      <c r="C1" s="16"/>
      <c r="D1" s="16"/>
      <c r="E1" s="16"/>
      <c r="F1" s="16"/>
      <c r="G1" s="16"/>
    </row>
    <row r="2" spans="1:7" ht="15" customHeight="1">
      <c r="A2" s="16"/>
      <c r="B2" s="16"/>
      <c r="C2" s="16"/>
      <c r="D2" s="16"/>
      <c r="E2" s="16"/>
      <c r="F2" s="16"/>
      <c r="G2" s="16"/>
    </row>
    <row r="3" spans="1:7" ht="15" customHeight="1">
      <c r="A3" s="16"/>
      <c r="B3" s="16"/>
      <c r="C3" s="16"/>
      <c r="D3" s="16"/>
      <c r="E3" s="16"/>
      <c r="F3" s="16"/>
      <c r="G3" s="16"/>
    </row>
    <row r="4" spans="1:7" ht="15" customHeight="1">
      <c r="A4" s="16"/>
      <c r="B4" s="16"/>
      <c r="C4" s="16"/>
      <c r="D4" s="16"/>
      <c r="E4" s="16"/>
      <c r="F4" s="16"/>
      <c r="G4" s="16"/>
    </row>
    <row r="5" spans="1:7" ht="15" customHeight="1">
      <c r="A5" s="16"/>
      <c r="B5" s="16"/>
      <c r="C5" s="16"/>
      <c r="D5" s="16"/>
      <c r="E5" s="16"/>
      <c r="F5" s="16"/>
      <c r="G5" s="16"/>
    </row>
    <row r="6" spans="1:7" ht="15" customHeight="1">
      <c r="A6" s="16"/>
      <c r="B6" s="16"/>
      <c r="C6" s="16"/>
      <c r="D6" s="16"/>
      <c r="E6" s="16"/>
      <c r="F6" s="16"/>
      <c r="G6" s="16"/>
    </row>
    <row r="7" spans="1:7" ht="15" customHeight="1">
      <c r="A7" s="16"/>
      <c r="B7" s="16"/>
      <c r="C7" s="16"/>
      <c r="D7" s="16"/>
      <c r="E7" s="16"/>
      <c r="F7" s="16"/>
      <c r="G7" s="16"/>
    </row>
    <row r="8" spans="1:7" ht="15" customHeight="1">
      <c r="A8" s="16"/>
      <c r="B8" s="16"/>
      <c r="C8" s="16"/>
      <c r="D8" s="16"/>
      <c r="E8" s="16"/>
      <c r="F8" s="16"/>
      <c r="G8" s="16"/>
    </row>
    <row r="9" spans="1:7" ht="19.5" customHeight="1">
      <c r="A9" s="16"/>
      <c r="B9" s="36" t="s">
        <v>0</v>
      </c>
      <c r="C9" s="11" t="s">
        <v>1</v>
      </c>
      <c r="D9" s="17"/>
      <c r="E9" s="99" t="s">
        <v>2</v>
      </c>
      <c r="F9" s="99"/>
      <c r="G9" s="7">
        <v>1000</v>
      </c>
    </row>
    <row r="10" spans="1:7" ht="15">
      <c r="A10" s="16"/>
      <c r="B10" s="3" t="s">
        <v>3</v>
      </c>
      <c r="C10" s="12" t="s">
        <v>4</v>
      </c>
      <c r="D10" s="17"/>
      <c r="E10" s="98" t="s">
        <v>5</v>
      </c>
      <c r="F10" s="98"/>
      <c r="G10" s="13" t="s">
        <v>6</v>
      </c>
    </row>
    <row r="11" spans="1:7" ht="14.45" customHeight="1">
      <c r="A11" s="16"/>
      <c r="B11" s="3" t="s">
        <v>7</v>
      </c>
      <c r="C11" s="12" t="s">
        <v>8</v>
      </c>
      <c r="D11" s="17"/>
      <c r="E11" s="98" t="s">
        <v>9</v>
      </c>
      <c r="F11" s="98"/>
      <c r="G11" s="7">
        <v>2500</v>
      </c>
    </row>
    <row r="12" spans="1:7" ht="11.25" customHeight="1">
      <c r="A12" s="16"/>
      <c r="B12" s="3" t="s">
        <v>10</v>
      </c>
      <c r="C12" s="4" t="s">
        <v>11</v>
      </c>
      <c r="D12" s="17"/>
      <c r="E12" s="102" t="s">
        <v>12</v>
      </c>
      <c r="F12" s="103"/>
      <c r="G12" s="7">
        <v>2250000</v>
      </c>
    </row>
    <row r="13" spans="1:7" ht="11.25" customHeight="1">
      <c r="A13" s="16"/>
      <c r="B13" s="3" t="s">
        <v>13</v>
      </c>
      <c r="C13" s="104" t="s">
        <v>99</v>
      </c>
      <c r="D13" s="17"/>
      <c r="E13" s="98" t="s">
        <v>14</v>
      </c>
      <c r="F13" s="98"/>
      <c r="G13" s="14" t="s">
        <v>15</v>
      </c>
    </row>
    <row r="14" spans="1:7" ht="14.25" customHeight="1">
      <c r="A14" s="16"/>
      <c r="B14" s="3" t="s">
        <v>16</v>
      </c>
      <c r="C14" s="104" t="s">
        <v>99</v>
      </c>
      <c r="D14" s="17"/>
      <c r="E14" s="98" t="s">
        <v>17</v>
      </c>
      <c r="F14" s="98"/>
      <c r="G14" s="13" t="s">
        <v>18</v>
      </c>
    </row>
    <row r="15" spans="1:7" ht="14.25" customHeight="1">
      <c r="A15" s="16"/>
      <c r="B15" s="3" t="s">
        <v>19</v>
      </c>
      <c r="C15" s="37" t="s">
        <v>100</v>
      </c>
      <c r="D15" s="17"/>
      <c r="E15" s="100" t="s">
        <v>20</v>
      </c>
      <c r="F15" s="100"/>
      <c r="G15" s="14" t="s">
        <v>21</v>
      </c>
    </row>
    <row r="16" spans="1:7" ht="12" customHeight="1">
      <c r="A16" s="16"/>
      <c r="B16" s="25"/>
      <c r="C16" s="26"/>
      <c r="D16" s="17"/>
      <c r="E16" s="17"/>
      <c r="F16" s="17"/>
      <c r="G16" s="27"/>
    </row>
    <row r="17" spans="1:7" ht="12" customHeight="1">
      <c r="A17" s="16"/>
      <c r="B17" s="101" t="s">
        <v>22</v>
      </c>
      <c r="C17" s="101"/>
      <c r="D17" s="101"/>
      <c r="E17" s="101"/>
      <c r="F17" s="101"/>
      <c r="G17" s="101"/>
    </row>
    <row r="18" spans="1:7" ht="12" customHeight="1">
      <c r="A18" s="16"/>
      <c r="B18" s="17"/>
      <c r="C18" s="28"/>
      <c r="D18" s="28"/>
      <c r="E18" s="28"/>
      <c r="F18" s="17"/>
      <c r="G18" s="17"/>
    </row>
    <row r="19" spans="1:7" ht="12" customHeight="1">
      <c r="A19" s="16"/>
      <c r="B19" s="38" t="s">
        <v>23</v>
      </c>
      <c r="C19" s="29"/>
      <c r="D19" s="29"/>
      <c r="E19" s="29"/>
      <c r="F19" s="29"/>
      <c r="G19" s="29"/>
    </row>
    <row r="20" spans="1:7" ht="24" customHeight="1">
      <c r="A20" s="16"/>
      <c r="B20" s="39" t="s">
        <v>24</v>
      </c>
      <c r="C20" s="39" t="s">
        <v>25</v>
      </c>
      <c r="D20" s="39" t="s">
        <v>26</v>
      </c>
      <c r="E20" s="39" t="s">
        <v>27</v>
      </c>
      <c r="F20" s="39" t="s">
        <v>28</v>
      </c>
      <c r="G20" s="39" t="s">
        <v>29</v>
      </c>
    </row>
    <row r="21" spans="1:7" ht="12.75" customHeight="1">
      <c r="A21" s="16"/>
      <c r="B21" s="40" t="s">
        <v>30</v>
      </c>
      <c r="C21" s="41" t="s">
        <v>31</v>
      </c>
      <c r="D21" s="42">
        <v>2</v>
      </c>
      <c r="E21" s="42" t="s">
        <v>32</v>
      </c>
      <c r="F21" s="43">
        <v>35000</v>
      </c>
      <c r="G21" s="44">
        <f>+F21*D21</f>
        <v>70000</v>
      </c>
    </row>
    <row r="22" spans="1:7" ht="12.75" customHeight="1">
      <c r="A22" s="16"/>
      <c r="B22" s="40" t="s">
        <v>33</v>
      </c>
      <c r="C22" s="41" t="s">
        <v>31</v>
      </c>
      <c r="D22" s="42">
        <v>2</v>
      </c>
      <c r="E22" s="42" t="s">
        <v>34</v>
      </c>
      <c r="F22" s="43">
        <v>35000</v>
      </c>
      <c r="G22" s="44">
        <f>+F22*D22</f>
        <v>70000</v>
      </c>
    </row>
    <row r="23" spans="1:7" ht="12.75" customHeight="1">
      <c r="A23" s="16"/>
      <c r="B23" s="40" t="s">
        <v>35</v>
      </c>
      <c r="C23" s="41" t="s">
        <v>31</v>
      </c>
      <c r="D23" s="42">
        <v>8</v>
      </c>
      <c r="E23" s="42" t="s">
        <v>18</v>
      </c>
      <c r="F23" s="43">
        <v>35000</v>
      </c>
      <c r="G23" s="44">
        <f>+D23*F23</f>
        <v>280000</v>
      </c>
    </row>
    <row r="24" spans="1:7" ht="12.75" customHeight="1">
      <c r="A24" s="16"/>
      <c r="B24" s="48" t="s">
        <v>36</v>
      </c>
      <c r="C24" s="45"/>
      <c r="D24" s="45"/>
      <c r="E24" s="45"/>
      <c r="F24" s="46"/>
      <c r="G24" s="47">
        <f>SUM(G21:G23)</f>
        <v>420000</v>
      </c>
    </row>
    <row r="25" spans="1:7" ht="12" customHeight="1">
      <c r="A25" s="16"/>
      <c r="B25" s="17"/>
      <c r="C25" s="17"/>
      <c r="D25" s="17"/>
      <c r="E25" s="17"/>
      <c r="F25" s="30"/>
      <c r="G25" s="30"/>
    </row>
    <row r="26" spans="1:7" ht="12" customHeight="1">
      <c r="A26" s="16"/>
      <c r="B26" s="38" t="s">
        <v>37</v>
      </c>
      <c r="C26" s="31"/>
      <c r="D26" s="31"/>
      <c r="E26" s="31"/>
      <c r="F26" s="29"/>
      <c r="G26" s="29"/>
    </row>
    <row r="27" spans="1:7" ht="24" customHeight="1">
      <c r="A27" s="16"/>
      <c r="B27" s="49" t="s">
        <v>24</v>
      </c>
      <c r="C27" s="39" t="s">
        <v>25</v>
      </c>
      <c r="D27" s="39" t="s">
        <v>26</v>
      </c>
      <c r="E27" s="49" t="s">
        <v>27</v>
      </c>
      <c r="F27" s="39" t="s">
        <v>28</v>
      </c>
      <c r="G27" s="49" t="s">
        <v>29</v>
      </c>
    </row>
    <row r="28" spans="1:7" ht="12" customHeight="1">
      <c r="A28" s="16"/>
      <c r="B28" s="9" t="s">
        <v>38</v>
      </c>
      <c r="C28" s="5"/>
      <c r="D28" s="5"/>
      <c r="E28" s="6"/>
      <c r="F28" s="10"/>
      <c r="G28" s="8"/>
    </row>
    <row r="29" spans="1:7" ht="12" customHeight="1">
      <c r="A29" s="16"/>
      <c r="B29" s="48" t="s">
        <v>39</v>
      </c>
      <c r="C29" s="45"/>
      <c r="D29" s="45"/>
      <c r="E29" s="45"/>
      <c r="F29" s="46"/>
      <c r="G29" s="46"/>
    </row>
    <row r="30" spans="1:7" ht="12" customHeight="1">
      <c r="A30" s="16"/>
      <c r="B30" s="17"/>
      <c r="C30" s="17"/>
      <c r="D30" s="17"/>
      <c r="E30" s="17"/>
      <c r="F30" s="30"/>
      <c r="G30" s="30"/>
    </row>
    <row r="31" spans="1:7" ht="12" customHeight="1">
      <c r="A31" s="16"/>
      <c r="B31" s="38" t="s">
        <v>40</v>
      </c>
      <c r="C31" s="31"/>
      <c r="D31" s="31"/>
      <c r="E31" s="31"/>
      <c r="F31" s="29"/>
      <c r="G31" s="29"/>
    </row>
    <row r="32" spans="1:7" ht="24" customHeight="1">
      <c r="A32" s="16"/>
      <c r="B32" s="49" t="s">
        <v>24</v>
      </c>
      <c r="C32" s="49" t="s">
        <v>25</v>
      </c>
      <c r="D32" s="49" t="s">
        <v>26</v>
      </c>
      <c r="E32" s="49" t="s">
        <v>27</v>
      </c>
      <c r="F32" s="39" t="s">
        <v>28</v>
      </c>
      <c r="G32" s="49" t="s">
        <v>29</v>
      </c>
    </row>
    <row r="33" spans="1:11" ht="13.5" customHeight="1">
      <c r="A33" s="16"/>
      <c r="B33" s="40" t="s">
        <v>96</v>
      </c>
      <c r="C33" s="42" t="s">
        <v>95</v>
      </c>
      <c r="D33" s="51">
        <v>2</v>
      </c>
      <c r="E33" s="42" t="s">
        <v>41</v>
      </c>
      <c r="F33" s="43">
        <v>55000</v>
      </c>
      <c r="G33" s="44">
        <f t="shared" ref="G33:G37" si="0">+D33*F33</f>
        <v>110000</v>
      </c>
    </row>
    <row r="34" spans="1:11" ht="12" customHeight="1">
      <c r="A34" s="16"/>
      <c r="B34" s="50" t="s">
        <v>42</v>
      </c>
      <c r="C34" s="42" t="s">
        <v>95</v>
      </c>
      <c r="D34" s="51">
        <v>1</v>
      </c>
      <c r="E34" s="42" t="s">
        <v>43</v>
      </c>
      <c r="F34" s="52">
        <v>75000</v>
      </c>
      <c r="G34" s="44">
        <f t="shared" si="0"/>
        <v>75000</v>
      </c>
    </row>
    <row r="35" spans="1:11" ht="12" customHeight="1">
      <c r="A35" s="16"/>
      <c r="B35" s="40" t="s">
        <v>44</v>
      </c>
      <c r="C35" s="42" t="s">
        <v>95</v>
      </c>
      <c r="D35" s="51">
        <v>1</v>
      </c>
      <c r="E35" s="42" t="s">
        <v>45</v>
      </c>
      <c r="F35" s="43">
        <v>25000</v>
      </c>
      <c r="G35" s="44">
        <f t="shared" si="0"/>
        <v>25000</v>
      </c>
    </row>
    <row r="36" spans="1:11" ht="11.25" customHeight="1">
      <c r="A36" s="16"/>
      <c r="B36" s="40" t="s">
        <v>46</v>
      </c>
      <c r="C36" s="42" t="s">
        <v>95</v>
      </c>
      <c r="D36" s="51">
        <v>1</v>
      </c>
      <c r="E36" s="42" t="s">
        <v>18</v>
      </c>
      <c r="F36" s="43">
        <v>120000</v>
      </c>
      <c r="G36" s="44">
        <f t="shared" si="0"/>
        <v>120000</v>
      </c>
    </row>
    <row r="37" spans="1:11" ht="11.25" customHeight="1">
      <c r="A37" s="16"/>
      <c r="B37" s="40" t="s">
        <v>47</v>
      </c>
      <c r="C37" s="42" t="s">
        <v>95</v>
      </c>
      <c r="D37" s="51">
        <v>1</v>
      </c>
      <c r="E37" s="42" t="s">
        <v>18</v>
      </c>
      <c r="F37" s="43">
        <v>25000</v>
      </c>
      <c r="G37" s="44">
        <f t="shared" si="0"/>
        <v>25000</v>
      </c>
    </row>
    <row r="38" spans="1:11" ht="12.75" customHeight="1">
      <c r="A38" s="16"/>
      <c r="B38" s="48" t="s">
        <v>48</v>
      </c>
      <c r="C38" s="45"/>
      <c r="D38" s="45"/>
      <c r="E38" s="45"/>
      <c r="F38" s="46"/>
      <c r="G38" s="47">
        <f>SUM(G33:G37)</f>
        <v>355000</v>
      </c>
    </row>
    <row r="39" spans="1:11" ht="12" customHeight="1">
      <c r="A39" s="16"/>
      <c r="B39" s="17"/>
      <c r="C39" s="17"/>
      <c r="D39" s="17"/>
      <c r="E39" s="17"/>
      <c r="F39" s="30"/>
      <c r="G39" s="30"/>
    </row>
    <row r="40" spans="1:11" ht="12" customHeight="1">
      <c r="A40" s="16"/>
      <c r="B40" s="38" t="s">
        <v>49</v>
      </c>
      <c r="C40" s="31"/>
      <c r="D40" s="31"/>
      <c r="E40" s="31"/>
      <c r="F40" s="29"/>
      <c r="G40" s="29"/>
    </row>
    <row r="41" spans="1:11" ht="24" customHeight="1">
      <c r="A41" s="16"/>
      <c r="B41" s="53" t="s">
        <v>50</v>
      </c>
      <c r="C41" s="39" t="s">
        <v>51</v>
      </c>
      <c r="D41" s="39" t="s">
        <v>52</v>
      </c>
      <c r="E41" s="39" t="s">
        <v>27</v>
      </c>
      <c r="F41" s="39" t="s">
        <v>28</v>
      </c>
      <c r="G41" s="39" t="s">
        <v>29</v>
      </c>
      <c r="K41" s="2"/>
    </row>
    <row r="42" spans="1:11" ht="12.75" customHeight="1">
      <c r="A42" s="16"/>
      <c r="B42" s="54" t="s">
        <v>53</v>
      </c>
      <c r="C42" s="42"/>
      <c r="D42" s="42"/>
      <c r="E42" s="42"/>
      <c r="F42" s="52"/>
      <c r="G42" s="44"/>
      <c r="K42" s="2"/>
    </row>
    <row r="43" spans="1:11" ht="12.75" customHeight="1">
      <c r="A43" s="16"/>
      <c r="B43" s="15" t="s">
        <v>54</v>
      </c>
      <c r="C43" s="42" t="s">
        <v>55</v>
      </c>
      <c r="D43" s="42">
        <v>5</v>
      </c>
      <c r="E43" s="42" t="s">
        <v>56</v>
      </c>
      <c r="F43" s="52">
        <v>3200</v>
      </c>
      <c r="G43" s="44">
        <f>+D43*F43</f>
        <v>16000</v>
      </c>
      <c r="K43" s="2"/>
    </row>
    <row r="44" spans="1:11" ht="12.75" customHeight="1">
      <c r="A44" s="16"/>
      <c r="B44" s="55" t="s">
        <v>57</v>
      </c>
      <c r="C44" s="42"/>
      <c r="D44" s="42"/>
      <c r="E44" s="42"/>
      <c r="F44" s="52"/>
      <c r="G44" s="44"/>
      <c r="K44" s="2"/>
    </row>
    <row r="45" spans="1:11" ht="12.75" customHeight="1">
      <c r="A45" s="16"/>
      <c r="B45" s="56" t="s">
        <v>58</v>
      </c>
      <c r="C45" s="42" t="s">
        <v>55</v>
      </c>
      <c r="D45" s="42">
        <v>100</v>
      </c>
      <c r="E45" s="42" t="s">
        <v>59</v>
      </c>
      <c r="F45" s="52">
        <v>1000</v>
      </c>
      <c r="G45" s="44">
        <f t="shared" ref="G45" si="1">+D45*F45</f>
        <v>100000</v>
      </c>
      <c r="K45" s="2"/>
    </row>
    <row r="46" spans="1:11" ht="12.75" customHeight="1">
      <c r="A46" s="16"/>
      <c r="B46" s="55" t="s">
        <v>60</v>
      </c>
      <c r="C46" s="42"/>
      <c r="D46" s="42"/>
      <c r="E46" s="42"/>
      <c r="F46" s="52"/>
      <c r="G46" s="44"/>
      <c r="K46" s="2"/>
    </row>
    <row r="47" spans="1:11" ht="12.75" customHeight="1">
      <c r="A47" s="16"/>
      <c r="B47" s="56" t="s">
        <v>98</v>
      </c>
      <c r="C47" s="42" t="s">
        <v>61</v>
      </c>
      <c r="D47" s="42">
        <v>1</v>
      </c>
      <c r="E47" s="42" t="s">
        <v>32</v>
      </c>
      <c r="F47" s="52">
        <v>47000</v>
      </c>
      <c r="G47" s="44">
        <f>+D47*F47</f>
        <v>47000</v>
      </c>
      <c r="K47" s="2"/>
    </row>
    <row r="48" spans="1:11" ht="12.75" customHeight="1">
      <c r="A48" s="16"/>
      <c r="B48" s="55" t="s">
        <v>62</v>
      </c>
      <c r="C48" s="42"/>
      <c r="D48" s="57"/>
      <c r="E48" s="42"/>
      <c r="F48" s="52"/>
      <c r="G48" s="44"/>
      <c r="K48" s="2"/>
    </row>
    <row r="49" spans="1:255" ht="12.75" customHeight="1">
      <c r="A49" s="16"/>
      <c r="B49" s="56" t="s">
        <v>97</v>
      </c>
      <c r="C49" s="42" t="s">
        <v>61</v>
      </c>
      <c r="D49" s="57">
        <v>1</v>
      </c>
      <c r="E49" s="42" t="s">
        <v>63</v>
      </c>
      <c r="F49" s="52">
        <v>15300</v>
      </c>
      <c r="G49" s="44">
        <f t="shared" ref="G49" si="2">+D49*F49</f>
        <v>15300</v>
      </c>
      <c r="K49" s="2"/>
    </row>
    <row r="50" spans="1:255" ht="13.5" customHeight="1">
      <c r="A50" s="16"/>
      <c r="B50" s="48" t="s">
        <v>64</v>
      </c>
      <c r="C50" s="45"/>
      <c r="D50" s="45"/>
      <c r="E50" s="45"/>
      <c r="F50" s="46"/>
      <c r="G50" s="47">
        <f>SUM(G42:G49)</f>
        <v>178300</v>
      </c>
    </row>
    <row r="51" spans="1:255" ht="12" customHeight="1">
      <c r="A51" s="16"/>
      <c r="B51" s="17"/>
      <c r="C51" s="17"/>
      <c r="D51" s="17"/>
      <c r="E51" s="32"/>
      <c r="F51" s="30"/>
      <c r="G51" s="30"/>
    </row>
    <row r="52" spans="1:255" ht="12" customHeight="1">
      <c r="A52" s="16"/>
      <c r="B52" s="38" t="s">
        <v>65</v>
      </c>
      <c r="C52" s="31"/>
      <c r="D52" s="31"/>
      <c r="E52" s="31"/>
      <c r="F52" s="29"/>
      <c r="G52" s="29"/>
    </row>
    <row r="53" spans="1:255" ht="24" customHeight="1">
      <c r="A53" s="16"/>
      <c r="B53" s="49" t="s">
        <v>66</v>
      </c>
      <c r="C53" s="39" t="s">
        <v>51</v>
      </c>
      <c r="D53" s="39" t="s">
        <v>67</v>
      </c>
      <c r="E53" s="49" t="s">
        <v>27</v>
      </c>
      <c r="F53" s="39" t="s">
        <v>28</v>
      </c>
      <c r="G53" s="49" t="s">
        <v>29</v>
      </c>
    </row>
    <row r="54" spans="1:255" ht="12.75" customHeight="1">
      <c r="A54" s="16"/>
      <c r="B54" s="58"/>
      <c r="C54" s="14"/>
      <c r="D54" s="14"/>
      <c r="E54" s="41"/>
      <c r="F54" s="59"/>
      <c r="G54" s="44"/>
    </row>
    <row r="55" spans="1:255" ht="13.5" customHeight="1">
      <c r="A55" s="16"/>
      <c r="B55" s="48" t="s">
        <v>68</v>
      </c>
      <c r="C55" s="45"/>
      <c r="D55" s="45"/>
      <c r="E55" s="45"/>
      <c r="F55" s="46"/>
      <c r="G55" s="47"/>
    </row>
    <row r="56" spans="1:255" ht="12" customHeight="1">
      <c r="A56" s="16"/>
      <c r="B56" s="17"/>
      <c r="C56" s="17"/>
      <c r="D56" s="17"/>
      <c r="E56" s="17"/>
      <c r="F56" s="30"/>
      <c r="G56" s="30"/>
    </row>
    <row r="57" spans="1:255" ht="12" customHeight="1">
      <c r="A57" s="16"/>
      <c r="B57" s="60" t="s">
        <v>69</v>
      </c>
      <c r="C57" s="61"/>
      <c r="D57" s="61"/>
      <c r="E57" s="61"/>
      <c r="F57" s="61"/>
      <c r="G57" s="62">
        <f>G24+G38+G50+G55+G28</f>
        <v>953300</v>
      </c>
    </row>
    <row r="58" spans="1:255" ht="12" customHeight="1">
      <c r="A58" s="16"/>
      <c r="B58" s="66" t="s">
        <v>70</v>
      </c>
      <c r="C58" s="34"/>
      <c r="D58" s="34"/>
      <c r="E58" s="34"/>
      <c r="F58" s="34"/>
      <c r="G58" s="63">
        <f>G57*0.05</f>
        <v>47665</v>
      </c>
    </row>
    <row r="59" spans="1:255" ht="12" customHeight="1">
      <c r="A59" s="16"/>
      <c r="B59" s="64" t="s">
        <v>71</v>
      </c>
      <c r="C59" s="33"/>
      <c r="D59" s="33"/>
      <c r="E59" s="33"/>
      <c r="F59" s="33"/>
      <c r="G59" s="65">
        <f>G57+G58</f>
        <v>1000965</v>
      </c>
    </row>
    <row r="60" spans="1:255" ht="12" customHeight="1">
      <c r="A60" s="16"/>
      <c r="B60" s="66" t="s">
        <v>72</v>
      </c>
      <c r="C60" s="34"/>
      <c r="D60" s="34"/>
      <c r="E60" s="34"/>
      <c r="F60" s="34"/>
      <c r="G60" s="63">
        <f>G12</f>
        <v>2250000</v>
      </c>
    </row>
    <row r="61" spans="1:255" ht="12" customHeight="1">
      <c r="A61" s="16"/>
      <c r="B61" s="67" t="s">
        <v>73</v>
      </c>
      <c r="C61" s="68"/>
      <c r="D61" s="68"/>
      <c r="E61" s="68"/>
      <c r="F61" s="68"/>
      <c r="G61" s="69">
        <f>G60-G59</f>
        <v>1249035</v>
      </c>
    </row>
    <row r="62" spans="1:255" s="72" customFormat="1" ht="12" customHeight="1">
      <c r="A62" s="19"/>
      <c r="B62" s="20" t="s">
        <v>74</v>
      </c>
      <c r="C62" s="18"/>
      <c r="D62" s="18"/>
      <c r="E62" s="18"/>
      <c r="F62" s="18"/>
      <c r="G62" s="70">
        <f>SUM(G57:G58)</f>
        <v>1000965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 thickBot="1">
      <c r="A63" s="19"/>
      <c r="B63" s="21"/>
      <c r="C63" s="18"/>
      <c r="D63" s="18"/>
      <c r="E63" s="18"/>
      <c r="F63" s="18"/>
      <c r="G63" s="70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>
      <c r="A64" s="19"/>
      <c r="B64" s="75" t="s">
        <v>75</v>
      </c>
      <c r="C64" s="76"/>
      <c r="D64" s="76"/>
      <c r="E64" s="77"/>
      <c r="F64" s="19"/>
      <c r="G64" s="70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9"/>
      <c r="B65" s="78" t="s">
        <v>76</v>
      </c>
      <c r="C65" s="19"/>
      <c r="D65" s="19"/>
      <c r="E65" s="79"/>
      <c r="F65" s="19"/>
      <c r="G65" s="70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9"/>
      <c r="B66" s="78" t="s">
        <v>77</v>
      </c>
      <c r="C66" s="19"/>
      <c r="D66" s="19"/>
      <c r="E66" s="79"/>
      <c r="F66" s="19"/>
      <c r="G66" s="70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9"/>
      <c r="B67" s="78" t="s">
        <v>78</v>
      </c>
      <c r="C67" s="19"/>
      <c r="D67" s="19"/>
      <c r="E67" s="79"/>
      <c r="F67" s="19"/>
      <c r="G67" s="70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9"/>
      <c r="B68" s="78" t="s">
        <v>79</v>
      </c>
      <c r="C68" s="19"/>
      <c r="D68" s="19"/>
      <c r="E68" s="79"/>
      <c r="F68" s="19"/>
      <c r="G68" s="70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9"/>
      <c r="B69" s="78" t="s">
        <v>80</v>
      </c>
      <c r="C69" s="19"/>
      <c r="D69" s="19"/>
      <c r="E69" s="79"/>
      <c r="F69" s="19"/>
      <c r="G69" s="70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 thickBot="1">
      <c r="A70" s="19"/>
      <c r="B70" s="80" t="s">
        <v>81</v>
      </c>
      <c r="C70" s="81"/>
      <c r="D70" s="81"/>
      <c r="E70" s="82"/>
      <c r="F70" s="19"/>
      <c r="G70" s="70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9"/>
      <c r="B71" s="21"/>
      <c r="C71" s="19"/>
      <c r="D71" s="19"/>
      <c r="E71" s="19"/>
      <c r="F71" s="19"/>
      <c r="G71" s="70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9"/>
      <c r="B72" s="97" t="s">
        <v>82</v>
      </c>
      <c r="C72" s="97"/>
      <c r="D72" s="83"/>
      <c r="E72" s="22"/>
      <c r="F72" s="22"/>
      <c r="G72" s="70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9"/>
      <c r="B73" s="84" t="s">
        <v>66</v>
      </c>
      <c r="C73" s="85" t="s">
        <v>83</v>
      </c>
      <c r="D73" s="86" t="s">
        <v>84</v>
      </c>
      <c r="E73" s="22"/>
      <c r="F73" s="22"/>
      <c r="G73" s="70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9"/>
      <c r="B74" s="87" t="s">
        <v>85</v>
      </c>
      <c r="C74" s="88">
        <f>G24</f>
        <v>420000</v>
      </c>
      <c r="D74" s="89">
        <f>(C74/C80)</f>
        <v>0.41959509073743839</v>
      </c>
      <c r="E74" s="22"/>
      <c r="F74" s="22"/>
      <c r="G74" s="70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9"/>
      <c r="B75" s="87" t="s">
        <v>86</v>
      </c>
      <c r="C75" s="90">
        <v>0</v>
      </c>
      <c r="D75" s="89">
        <v>0</v>
      </c>
      <c r="E75" s="22"/>
      <c r="F75" s="22"/>
      <c r="G75" s="70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9"/>
      <c r="B76" s="87" t="s">
        <v>87</v>
      </c>
      <c r="C76" s="88">
        <f>G38</f>
        <v>355000</v>
      </c>
      <c r="D76" s="89">
        <f>(C76/C80)</f>
        <v>0.35465775526616816</v>
      </c>
      <c r="E76" s="22"/>
      <c r="F76" s="22"/>
      <c r="G76" s="70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9"/>
      <c r="B77" s="87" t="s">
        <v>50</v>
      </c>
      <c r="C77" s="88">
        <f>G50</f>
        <v>178300</v>
      </c>
      <c r="D77" s="89">
        <f>(C77/C80)</f>
        <v>0.17812810637734586</v>
      </c>
      <c r="E77" s="22"/>
      <c r="F77" s="22"/>
      <c r="G77" s="70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9"/>
      <c r="B78" s="87" t="s">
        <v>88</v>
      </c>
      <c r="C78" s="91">
        <f>G55</f>
        <v>0</v>
      </c>
      <c r="D78" s="89">
        <f>(C78/C80)</f>
        <v>0</v>
      </c>
      <c r="E78" s="23"/>
      <c r="F78" s="23"/>
      <c r="G78" s="70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9"/>
      <c r="B79" s="87" t="s">
        <v>89</v>
      </c>
      <c r="C79" s="91">
        <f>G58</f>
        <v>47665</v>
      </c>
      <c r="D79" s="89">
        <f>(C79/C80)</f>
        <v>4.7619047619047616E-2</v>
      </c>
      <c r="E79" s="23"/>
      <c r="F79" s="23"/>
      <c r="G79" s="70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9"/>
      <c r="B80" s="84" t="s">
        <v>90</v>
      </c>
      <c r="C80" s="92">
        <f>SUM(C74:C79)</f>
        <v>1000965</v>
      </c>
      <c r="D80" s="93">
        <f>SUM(D74:D79)</f>
        <v>1</v>
      </c>
      <c r="E80" s="23"/>
      <c r="F80" s="23"/>
      <c r="G80" s="70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  <row r="81" spans="1:255" s="72" customFormat="1" ht="12" customHeight="1">
      <c r="A81" s="19"/>
      <c r="B81" s="21"/>
      <c r="C81" s="18"/>
      <c r="D81" s="18"/>
      <c r="E81" s="18"/>
      <c r="F81" s="18"/>
      <c r="G81" s="70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/>
      <c r="IN81" s="71"/>
      <c r="IO81" s="71"/>
      <c r="IP81" s="71"/>
      <c r="IQ81" s="71"/>
      <c r="IR81" s="71"/>
      <c r="IS81" s="71"/>
      <c r="IT81" s="71"/>
      <c r="IU81" s="71"/>
    </row>
    <row r="82" spans="1:255" s="72" customFormat="1" ht="12" customHeight="1">
      <c r="A82" s="19"/>
      <c r="B82" s="73"/>
      <c r="C82" s="18"/>
      <c r="D82" s="18"/>
      <c r="E82" s="18"/>
      <c r="F82" s="18"/>
      <c r="G82" s="70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  <c r="IP82" s="71"/>
      <c r="IQ82" s="71"/>
      <c r="IR82" s="71"/>
      <c r="IS82" s="71"/>
      <c r="IT82" s="71"/>
      <c r="IU82" s="71"/>
    </row>
    <row r="83" spans="1:255" s="72" customFormat="1" ht="12" customHeight="1">
      <c r="A83" s="19"/>
      <c r="B83" s="94"/>
      <c r="C83" s="95" t="s">
        <v>91</v>
      </c>
      <c r="D83" s="94"/>
      <c r="E83" s="94"/>
      <c r="F83" s="23"/>
      <c r="G83" s="70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  <c r="EN83" s="71"/>
      <c r="EO83" s="71"/>
      <c r="EP83" s="71"/>
      <c r="EQ83" s="71"/>
      <c r="ER83" s="71"/>
      <c r="ES83" s="71"/>
      <c r="ET83" s="71"/>
      <c r="EU83" s="71"/>
      <c r="EV83" s="71"/>
      <c r="EW83" s="71"/>
      <c r="EX83" s="71"/>
      <c r="EY83" s="71"/>
      <c r="EZ83" s="71"/>
      <c r="FA83" s="71"/>
      <c r="FB83" s="71"/>
      <c r="FC83" s="71"/>
      <c r="FD83" s="71"/>
      <c r="FE83" s="71"/>
      <c r="FF83" s="71"/>
      <c r="FG83" s="71"/>
      <c r="FH83" s="71"/>
      <c r="FI83" s="71"/>
      <c r="FJ83" s="71"/>
      <c r="FK83" s="71"/>
      <c r="FL83" s="71"/>
      <c r="FM83" s="71"/>
      <c r="FN83" s="71"/>
      <c r="FO83" s="71"/>
      <c r="FP83" s="71"/>
      <c r="FQ83" s="71"/>
      <c r="FR83" s="71"/>
      <c r="FS83" s="71"/>
      <c r="FT83" s="71"/>
      <c r="FU83" s="71"/>
      <c r="FV83" s="71"/>
      <c r="FW83" s="71"/>
      <c r="FX83" s="71"/>
      <c r="FY83" s="71"/>
      <c r="FZ83" s="71"/>
      <c r="GA83" s="71"/>
      <c r="GB83" s="71"/>
      <c r="GC83" s="71"/>
      <c r="GD83" s="71"/>
      <c r="GE83" s="71"/>
      <c r="GF83" s="71"/>
      <c r="GG83" s="71"/>
      <c r="GH83" s="71"/>
      <c r="GI83" s="71"/>
      <c r="GJ83" s="71"/>
      <c r="GK83" s="71"/>
      <c r="GL83" s="71"/>
      <c r="GM83" s="71"/>
      <c r="GN83" s="71"/>
      <c r="GO83" s="71"/>
      <c r="GP83" s="71"/>
      <c r="GQ83" s="71"/>
      <c r="GR83" s="71"/>
      <c r="GS83" s="71"/>
      <c r="GT83" s="71"/>
      <c r="GU83" s="71"/>
      <c r="GV83" s="71"/>
      <c r="GW83" s="71"/>
      <c r="GX83" s="71"/>
      <c r="GY83" s="71"/>
      <c r="GZ83" s="71"/>
      <c r="HA83" s="71"/>
      <c r="HB83" s="71"/>
      <c r="HC83" s="71"/>
      <c r="HD83" s="71"/>
      <c r="HE83" s="71"/>
      <c r="HF83" s="71"/>
      <c r="HG83" s="71"/>
      <c r="HH83" s="71"/>
      <c r="HI83" s="71"/>
      <c r="HJ83" s="71"/>
      <c r="HK83" s="71"/>
      <c r="HL83" s="71"/>
      <c r="HM83" s="71"/>
      <c r="HN83" s="71"/>
      <c r="HO83" s="71"/>
      <c r="HP83" s="71"/>
      <c r="HQ83" s="71"/>
      <c r="HR83" s="71"/>
      <c r="HS83" s="71"/>
      <c r="HT83" s="71"/>
      <c r="HU83" s="71"/>
      <c r="HV83" s="71"/>
      <c r="HW83" s="71"/>
      <c r="HX83" s="71"/>
      <c r="HY83" s="71"/>
      <c r="HZ83" s="71"/>
      <c r="IA83" s="71"/>
      <c r="IB83" s="71"/>
      <c r="IC83" s="71"/>
      <c r="ID83" s="71"/>
      <c r="IE83" s="71"/>
      <c r="IF83" s="71"/>
      <c r="IG83" s="71"/>
      <c r="IH83" s="71"/>
      <c r="II83" s="71"/>
      <c r="IJ83" s="71"/>
      <c r="IK83" s="71"/>
      <c r="IL83" s="71"/>
      <c r="IM83" s="71"/>
      <c r="IN83" s="71"/>
      <c r="IO83" s="71"/>
      <c r="IP83" s="71"/>
      <c r="IQ83" s="71"/>
      <c r="IR83" s="71"/>
      <c r="IS83" s="71"/>
      <c r="IT83" s="71"/>
      <c r="IU83" s="71"/>
    </row>
    <row r="84" spans="1:255" s="72" customFormat="1" ht="12" customHeight="1">
      <c r="A84" s="19"/>
      <c r="B84" s="84" t="s">
        <v>92</v>
      </c>
      <c r="C84" s="96">
        <v>800</v>
      </c>
      <c r="D84" s="96">
        <v>1000</v>
      </c>
      <c r="E84" s="96">
        <v>1200</v>
      </c>
      <c r="F84" s="24"/>
      <c r="G84" s="74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  <c r="IT84" s="71"/>
      <c r="IU84" s="71"/>
    </row>
    <row r="85" spans="1:255" s="72" customFormat="1" ht="12" customHeight="1">
      <c r="A85" s="19"/>
      <c r="B85" s="84" t="s">
        <v>93</v>
      </c>
      <c r="C85" s="96">
        <f>(G59/C84)</f>
        <v>1251.20625</v>
      </c>
      <c r="D85" s="96">
        <f>C80/D84</f>
        <v>1000.965</v>
      </c>
      <c r="E85" s="96">
        <f>(G59/E84)</f>
        <v>834.13750000000005</v>
      </c>
      <c r="F85" s="24"/>
      <c r="G85" s="74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  <c r="IT85" s="71"/>
      <c r="IU85" s="71"/>
    </row>
    <row r="86" spans="1:255" s="72" customFormat="1" ht="12" customHeight="1">
      <c r="A86" s="19"/>
      <c r="B86" s="20" t="s">
        <v>94</v>
      </c>
      <c r="C86" s="19"/>
      <c r="D86" s="19"/>
      <c r="E86" s="19"/>
      <c r="F86" s="19"/>
      <c r="G86" s="19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  <c r="EN86" s="71"/>
      <c r="EO86" s="71"/>
      <c r="EP86" s="71"/>
      <c r="EQ86" s="71"/>
      <c r="ER86" s="71"/>
      <c r="ES86" s="71"/>
      <c r="ET86" s="71"/>
      <c r="EU86" s="71"/>
      <c r="EV86" s="71"/>
      <c r="EW86" s="71"/>
      <c r="EX86" s="71"/>
      <c r="EY86" s="71"/>
      <c r="EZ86" s="71"/>
      <c r="FA86" s="71"/>
      <c r="FB86" s="71"/>
      <c r="FC86" s="71"/>
      <c r="FD86" s="71"/>
      <c r="FE86" s="71"/>
      <c r="FF86" s="71"/>
      <c r="FG86" s="71"/>
      <c r="FH86" s="71"/>
      <c r="FI86" s="71"/>
      <c r="FJ86" s="71"/>
      <c r="FK86" s="71"/>
      <c r="FL86" s="71"/>
      <c r="FM86" s="71"/>
      <c r="FN86" s="71"/>
      <c r="FO86" s="71"/>
      <c r="FP86" s="71"/>
      <c r="FQ86" s="71"/>
      <c r="FR86" s="71"/>
      <c r="FS86" s="71"/>
      <c r="FT86" s="71"/>
      <c r="FU86" s="71"/>
      <c r="FV86" s="71"/>
      <c r="FW86" s="71"/>
      <c r="FX86" s="71"/>
      <c r="FY86" s="71"/>
      <c r="FZ86" s="71"/>
      <c r="GA86" s="71"/>
      <c r="GB86" s="71"/>
      <c r="GC86" s="71"/>
      <c r="GD86" s="71"/>
      <c r="GE86" s="71"/>
      <c r="GF86" s="71"/>
      <c r="GG86" s="71"/>
      <c r="GH86" s="71"/>
      <c r="GI86" s="71"/>
      <c r="GJ86" s="71"/>
      <c r="GK86" s="71"/>
      <c r="GL86" s="71"/>
      <c r="GM86" s="71"/>
      <c r="GN86" s="71"/>
      <c r="GO86" s="71"/>
      <c r="GP86" s="71"/>
      <c r="GQ86" s="71"/>
      <c r="GR86" s="71"/>
      <c r="GS86" s="71"/>
      <c r="GT86" s="71"/>
      <c r="GU86" s="71"/>
      <c r="GV86" s="71"/>
      <c r="GW86" s="71"/>
      <c r="GX86" s="71"/>
      <c r="GY86" s="71"/>
      <c r="GZ86" s="71"/>
      <c r="HA86" s="71"/>
      <c r="HB86" s="71"/>
      <c r="HC86" s="71"/>
      <c r="HD86" s="71"/>
      <c r="HE86" s="71"/>
      <c r="HF86" s="71"/>
      <c r="HG86" s="71"/>
      <c r="HH86" s="71"/>
      <c r="HI86" s="71"/>
      <c r="HJ86" s="71"/>
      <c r="HK86" s="71"/>
      <c r="HL86" s="71"/>
      <c r="HM86" s="71"/>
      <c r="HN86" s="71"/>
      <c r="HO86" s="71"/>
      <c r="HP86" s="71"/>
      <c r="HQ86" s="71"/>
      <c r="HR86" s="71"/>
      <c r="HS86" s="71"/>
      <c r="HT86" s="71"/>
      <c r="HU86" s="71"/>
      <c r="HV86" s="71"/>
      <c r="HW86" s="71"/>
      <c r="HX86" s="71"/>
      <c r="HY86" s="71"/>
      <c r="HZ86" s="71"/>
      <c r="IA86" s="71"/>
      <c r="IB86" s="71"/>
      <c r="IC86" s="71"/>
      <c r="ID86" s="71"/>
      <c r="IE86" s="71"/>
      <c r="IF86" s="71"/>
      <c r="IG86" s="71"/>
      <c r="IH86" s="71"/>
      <c r="II86" s="71"/>
      <c r="IJ86" s="71"/>
      <c r="IK86" s="71"/>
      <c r="IL86" s="71"/>
      <c r="IM86" s="71"/>
      <c r="IN86" s="71"/>
      <c r="IO86" s="71"/>
      <c r="IP86" s="71"/>
      <c r="IQ86" s="71"/>
      <c r="IR86" s="71"/>
      <c r="IS86" s="71"/>
      <c r="IT86" s="71"/>
      <c r="IU86" s="71"/>
    </row>
    <row r="87" spans="1:255" ht="11.25" customHeight="1">
      <c r="B87" s="35"/>
      <c r="C87" s="35"/>
      <c r="D87" s="35"/>
      <c r="E87" s="35"/>
      <c r="F87" s="35"/>
      <c r="G87" s="35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78740157480314965" bottom="0.98425196850393704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2023-02-13T15:21:49Z</cp:lastPrinted>
  <dcterms:created xsi:type="dcterms:W3CDTF">2020-11-27T12:49:26Z</dcterms:created>
  <dcterms:modified xsi:type="dcterms:W3CDTF">2023-03-17T19:00:54Z</dcterms:modified>
  <cp:category/>
  <cp:contentStatus/>
</cp:coreProperties>
</file>