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Yrebolledo\Desktop\FICHAS TECNICAS\Fichas ok\Angol\"/>
    </mc:Choice>
  </mc:AlternateContent>
  <bookViews>
    <workbookView xWindow="0" yWindow="0" windowWidth="20490" windowHeight="7620"/>
  </bookViews>
  <sheets>
    <sheet name="REPOLLO  " sheetId="2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5" i="2" l="1"/>
  <c r="F31" i="2" l="1"/>
  <c r="F25" i="2"/>
  <c r="F67" i="2"/>
  <c r="F12" i="2" l="1"/>
  <c r="F78" i="2" s="1"/>
  <c r="F36" i="2" l="1"/>
  <c r="F34" i="2"/>
  <c r="F33" i="2"/>
  <c r="F32" i="2"/>
  <c r="F30" i="2"/>
  <c r="F29" i="2"/>
  <c r="F28" i="2"/>
  <c r="F65" i="2"/>
  <c r="F66" i="2"/>
  <c r="F64" i="2"/>
  <c r="F60" i="2"/>
  <c r="F61" i="2"/>
  <c r="F62" i="2"/>
  <c r="F63" i="2"/>
  <c r="F27" i="2"/>
  <c r="F26" i="2"/>
  <c r="F24" i="2"/>
  <c r="F23" i="2"/>
  <c r="F56" i="2"/>
  <c r="F57" i="2"/>
  <c r="F58" i="2"/>
  <c r="F59" i="2"/>
  <c r="F22" i="2"/>
  <c r="F47" i="2"/>
  <c r="F48" i="2"/>
  <c r="F49" i="2"/>
  <c r="F50" i="2"/>
  <c r="F21" i="2"/>
  <c r="F55" i="2"/>
  <c r="F72" i="2"/>
  <c r="F73" i="2" s="1"/>
  <c r="F46" i="2"/>
  <c r="F68" i="2" l="1"/>
  <c r="F37" i="2"/>
  <c r="B96" i="2"/>
  <c r="B93" i="2"/>
  <c r="F51" i="2" l="1"/>
  <c r="B94" i="2" l="1"/>
  <c r="F75" i="2"/>
  <c r="F76" i="2" s="1"/>
  <c r="F77" i="2" s="1"/>
  <c r="F79" i="2" s="1"/>
  <c r="B92" i="2"/>
  <c r="B95" i="2"/>
  <c r="B97" i="2" l="1"/>
  <c r="B98" i="2" l="1"/>
  <c r="D103" i="2"/>
  <c r="B103" i="2"/>
  <c r="C103" i="2"/>
  <c r="C92" i="2" l="1"/>
  <c r="C96" i="2"/>
  <c r="C95" i="2"/>
  <c r="C94" i="2"/>
  <c r="C97" i="2"/>
  <c r="C98" i="2" l="1"/>
</calcChain>
</file>

<file path=xl/sharedStrings.xml><?xml version="1.0" encoding="utf-8"?>
<sst xmlns="http://schemas.openxmlformats.org/spreadsheetml/2006/main" count="196" uniqueCount="124">
  <si>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</si>
  <si>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</si>
  <si>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</si>
  <si>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</si>
  <si>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</si>
  <si>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</si>
  <si>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</si>
  <si>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</si>
  <si>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</si>
  <si>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</si>
  <si>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</si>
  <si>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</si>
  <si>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</si>
  <si>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</si>
  <si>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</si>
  <si>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</si>
  <si>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</si>
  <si>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</si>
  <si>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</si>
  <si>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</si>
  <si>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</si>
  <si>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</si>
  <si>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</si>
  <si>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</si>
  <si>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</si>
  <si>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</si>
  <si>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</si>
  <si>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</si>
  <si>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</si>
  <si>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</si>
  <si>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</si>
  <si>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</si>
  <si>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</si>
  <si>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</si>
  <si>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</si>
  <si>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</si>
  <si>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</si>
  <si>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</si>
  <si>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</si>
  <si>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</si>
  <si>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</si>
  <si>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</si>
  <si>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</si>
  <si>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</si>
  <si>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</si>
  <si>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</si>
  <si>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</si>
  <si>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</si>
  <si>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</si>
  <si>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</si>
  <si>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</si>
  <si>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(*): Este valor representa el valor mìnimo de venta del producto</t>
  </si>
  <si>
    <t>MEDIO</t>
  </si>
  <si>
    <t>ARAUCANIA</t>
  </si>
  <si>
    <t>Cal</t>
  </si>
  <si>
    <t>Herbicida-Glifosato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</si>
  <si>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</si>
  <si>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</si>
  <si>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JH</t>
  </si>
  <si>
    <t>Lt.</t>
  </si>
  <si>
    <t>Kg</t>
  </si>
  <si>
    <t>$/há</t>
  </si>
  <si>
    <t>JM</t>
  </si>
  <si>
    <t>u</t>
  </si>
  <si>
    <t>COSTO TOTAL/há.</t>
  </si>
  <si>
    <t>ESCENARIOS COSTO UNITARIO  ($/unidad)</t>
  </si>
  <si>
    <t>Rendimiento  (unidad/há)</t>
  </si>
  <si>
    <t>Costo unitario ($/unidad) (*)</t>
  </si>
  <si>
    <t>PRECIO ESPERADO ($/unidad)</t>
  </si>
  <si>
    <t>Analiisis de suelo</t>
  </si>
  <si>
    <t>kg</t>
  </si>
  <si>
    <t>lt</t>
  </si>
  <si>
    <t>Insecticida Karate</t>
  </si>
  <si>
    <t>Siembra de almácigo</t>
  </si>
  <si>
    <t xml:space="preserve">Rastraje de disco </t>
  </si>
  <si>
    <t>Aplicaciones de Karate</t>
  </si>
  <si>
    <t>Cosecha</t>
  </si>
  <si>
    <t>Ferlilización almácigo ( Inicium)</t>
  </si>
  <si>
    <t>Riego almácigo (aspersión)</t>
  </si>
  <si>
    <t>Confección de surco</t>
  </si>
  <si>
    <t>Encaladura</t>
  </si>
  <si>
    <t>Vibrocultivador</t>
  </si>
  <si>
    <t>Transplante</t>
  </si>
  <si>
    <t>Riego por goteo</t>
  </si>
  <si>
    <t>Comercialización y venta</t>
  </si>
  <si>
    <t xml:space="preserve">Máquina segadora </t>
  </si>
  <si>
    <t>Barbecho químico</t>
  </si>
  <si>
    <t>Fertilizante almácigo foliar  (Inicium)</t>
  </si>
  <si>
    <t xml:space="preserve">Bolsa  sustrato comercial (25 kg) </t>
  </si>
  <si>
    <t>Vega Modelo</t>
  </si>
  <si>
    <t>HELADA-LLUVIA EXTEMPORANEA-GRANIZO</t>
  </si>
  <si>
    <t xml:space="preserve">Cinta de riego (rollo a 20 cm gotero,2.800 mt) </t>
  </si>
  <si>
    <t>REPOLLO-LISO</t>
  </si>
  <si>
    <t>Judge, Gloria o Bonnet</t>
  </si>
  <si>
    <t>Bandejas Speedling (288 celdas)</t>
  </si>
  <si>
    <t>Control de enfermedades almácigo</t>
  </si>
  <si>
    <t>Previcur Energy 840 SL</t>
  </si>
  <si>
    <t>Lt</t>
  </si>
  <si>
    <t>Endurecimiento de plántulas</t>
  </si>
  <si>
    <t xml:space="preserve">Control de maleza manual post transplante </t>
  </si>
  <si>
    <t>Aplicaciones  de Bravo 720 SC</t>
  </si>
  <si>
    <t>Fungicida Bravo 720 SC</t>
  </si>
  <si>
    <t>Noviembre-Diciembre</t>
  </si>
  <si>
    <t>Diciembre</t>
  </si>
  <si>
    <t>Enero-Febrero</t>
  </si>
  <si>
    <t>Diciembre-Enero</t>
  </si>
  <si>
    <t>Diciembre-Marzo</t>
  </si>
  <si>
    <t>Enero-Marzo</t>
  </si>
  <si>
    <t>Febrero-Marzo</t>
  </si>
  <si>
    <t>Febrero-Agosto</t>
  </si>
  <si>
    <t>Marzo</t>
  </si>
  <si>
    <t>Febrero-Julio</t>
  </si>
  <si>
    <t>Mayo-Julio</t>
  </si>
  <si>
    <t>Mayo-Agosto</t>
  </si>
  <si>
    <t>Post cosecha (selección)</t>
  </si>
  <si>
    <t>RENDIMIENTO (u/há)</t>
  </si>
  <si>
    <t xml:space="preserve">Semilla </t>
  </si>
  <si>
    <t>Mezcla 11-30-11</t>
  </si>
  <si>
    <t>Muriato de potasio</t>
  </si>
  <si>
    <t>Can 27</t>
  </si>
  <si>
    <t xml:space="preserve">Ferlilización  pre trasplante </t>
  </si>
  <si>
    <t>Parcializaciones  en cobertera</t>
  </si>
  <si>
    <t>ANGOL</t>
  </si>
  <si>
    <t>ANGOL - RENAICO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</si>
</sst>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 * #,##0.00_ ;_ * \-#,##0.00_ ;_ * &quot;-&quot;??_ ;_ @_ "/>
    <numFmt numFmtId="164" formatCode="_-&quot;$&quot;\ * #,##0_-;\-&quot;$&quot;\ * #,##0_-;_-&quot;$&quot;\ * &quot;-&quot;_-;_-@_-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_-* #,##0.00\ _€_-;\-* #,##0.00\ _€_-;_-* &quot;-&quot;??\ _€_-;_-@_-"/>
    <numFmt numFmtId="168" formatCode="_-* #,##0_-;\-* #,##0_-;_-* &quot;-&quot;??_-;_-@_-"/>
    <numFmt numFmtId="169" formatCode="0.0"/>
  </numFmts>
  <fonts count="14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sz val="10"/>
      <name val="Arial"/>
      <family val="2"/>
    </font>
    <font>
      <sz val="11"/>
      <color indexed="8"/>
      <name val="Calibri"/>
      <family val="2"/>
    </font>
    <font>
      <u/>
      <sz val="8"/>
      <color indexed="8"/>
      <name val="Arial Narrow"/>
      <family val="2"/>
    </font>
    <font>
      <b/>
      <sz val="8"/>
      <color indexed="9"/>
      <name val="Arial Narrow"/>
      <family val="2"/>
    </font>
    <font>
      <sz val="8"/>
      <name val="Arial Narrow"/>
      <family val="2"/>
    </font>
    <font>
      <sz val="8"/>
      <color theme="1"/>
      <name val="Arial Narrow"/>
      <family val="2"/>
    </font>
    <font>
      <b/>
      <i/>
      <sz val="8"/>
      <color indexed="9"/>
      <name val="Arial Narrow"/>
      <family val="2"/>
    </font>
    <font>
      <b/>
      <sz val="8"/>
      <color indexed="8"/>
      <name val="Arial Narrow"/>
      <family val="2"/>
    </font>
    <font>
      <b/>
      <u/>
      <sz val="8"/>
      <color indexed="8"/>
      <name val="Arial Narrow"/>
      <family val="2"/>
    </font>
    <font>
      <b/>
      <sz val="8"/>
      <color indexed="15"/>
      <name val="Arial Narrow"/>
      <family val="2"/>
    </font>
    <font>
      <sz val="8"/>
      <color indexed="8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63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10"/>
      </top>
      <bottom style="thin">
        <color indexed="10"/>
      </bottom>
      <diagonal/>
    </border>
    <border>
      <left/>
      <right style="thin">
        <color indexed="23"/>
      </right>
      <top/>
      <bottom style="thin">
        <color indexed="23"/>
      </bottom>
      <diagonal/>
    </border>
  </borders>
  <cellStyleXfs count="4">
    <xf numFmtId="0" fontId="0" fillId="0" borderId="0" applyNumberFormat="0" applyFill="0" applyBorder="0" applyProtection="0"/>
    <xf numFmtId="0" fontId="3" fillId="0" borderId="16"/>
    <xf numFmtId="43" fontId="4" fillId="0" borderId="0" applyFont="0" applyFill="0" applyBorder="0" applyAlignment="0" applyProtection="0"/>
    <xf numFmtId="167" fontId="3" fillId="0" borderId="16" applyFont="0" applyFill="0" applyBorder="0" applyAlignment="0" applyProtection="0"/>
  </cellStyleXfs>
  <cellXfs count="171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3" xfId="0" applyFont="1" applyFill="1" applyBorder="1" applyAlignment="1"/>
    <xf numFmtId="49" fontId="2" fillId="3" borderId="11" xfId="0" applyNumberFormat="1" applyFont="1" applyFill="1" applyBorder="1" applyAlignment="1">
      <alignment vertical="center"/>
    </xf>
    <xf numFmtId="0" fontId="2" fillId="3" borderId="1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right"/>
    </xf>
    <xf numFmtId="0" fontId="0" fillId="0" borderId="0" xfId="0" applyNumberFormat="1" applyFont="1" applyAlignment="1">
      <alignment horizontal="right"/>
    </xf>
    <xf numFmtId="3" fontId="0" fillId="0" borderId="0" xfId="0" applyNumberFormat="1" applyFont="1" applyAlignment="1"/>
    <xf numFmtId="3" fontId="2" fillId="3" borderId="11" xfId="0" applyNumberFormat="1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vertical="center"/>
    </xf>
    <xf numFmtId="14" fontId="1" fillId="2" borderId="6" xfId="0" applyNumberFormat="1" applyFont="1" applyFill="1" applyBorder="1" applyAlignment="1"/>
    <xf numFmtId="0" fontId="1" fillId="2" borderId="3" xfId="0" applyFont="1" applyFill="1" applyBorder="1" applyAlignment="1"/>
    <xf numFmtId="0" fontId="1" fillId="2" borderId="6" xfId="0" applyFont="1" applyFill="1" applyBorder="1" applyAlignment="1"/>
    <xf numFmtId="0" fontId="1" fillId="2" borderId="7" xfId="0" applyFont="1" applyFill="1" applyBorder="1" applyAlignment="1"/>
    <xf numFmtId="0" fontId="1" fillId="2" borderId="8" xfId="0" applyFont="1" applyFill="1" applyBorder="1" applyAlignment="1">
      <alignment horizontal="left"/>
    </xf>
    <xf numFmtId="0" fontId="1" fillId="2" borderId="8" xfId="0" applyFont="1" applyFill="1" applyBorder="1" applyAlignment="1"/>
    <xf numFmtId="0" fontId="1" fillId="2" borderId="8" xfId="0" applyFont="1" applyFill="1" applyBorder="1" applyAlignment="1">
      <alignment horizontal="right"/>
    </xf>
    <xf numFmtId="49" fontId="6" fillId="5" borderId="9" xfId="0" applyNumberFormat="1" applyFont="1" applyFill="1" applyBorder="1" applyAlignment="1">
      <alignment vertical="center"/>
    </xf>
    <xf numFmtId="0" fontId="1" fillId="2" borderId="10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3" xfId="0" applyFont="1" applyFill="1" applyBorder="1" applyAlignment="1">
      <alignment horizontal="right" vertical="center"/>
    </xf>
    <xf numFmtId="49" fontId="6" fillId="3" borderId="4" xfId="0" applyNumberFormat="1" applyFont="1" applyFill="1" applyBorder="1" applyAlignment="1">
      <alignment horizontal="center" vertical="center" wrapText="1"/>
    </xf>
    <xf numFmtId="3" fontId="1" fillId="2" borderId="8" xfId="0" applyNumberFormat="1" applyFont="1" applyFill="1" applyBorder="1" applyAlignment="1"/>
    <xf numFmtId="3" fontId="1" fillId="2" borderId="8" xfId="0" applyNumberFormat="1" applyFont="1" applyFill="1" applyBorder="1" applyAlignment="1">
      <alignment horizontal="right"/>
    </xf>
    <xf numFmtId="49" fontId="6" fillId="5" borderId="11" xfId="0" applyNumberFormat="1" applyFont="1" applyFill="1" applyBorder="1" applyAlignment="1">
      <alignment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right" vertical="center"/>
    </xf>
    <xf numFmtId="49" fontId="6" fillId="3" borderId="11" xfId="0" applyNumberFormat="1" applyFont="1" applyFill="1" applyBorder="1" applyAlignment="1">
      <alignment horizontal="center" vertical="center"/>
    </xf>
    <xf numFmtId="49" fontId="6" fillId="3" borderId="11" xfId="0" applyNumberFormat="1" applyFont="1" applyFill="1" applyBorder="1" applyAlignment="1">
      <alignment horizontal="center" vertical="center" wrapText="1"/>
    </xf>
    <xf numFmtId="0" fontId="8" fillId="0" borderId="39" xfId="0" applyFont="1" applyBorder="1"/>
    <xf numFmtId="0" fontId="8" fillId="0" borderId="39" xfId="0" applyFont="1" applyBorder="1" applyAlignment="1">
      <alignment horizontal="center"/>
    </xf>
    <xf numFmtId="164" fontId="7" fillId="0" borderId="39" xfId="0" applyNumberFormat="1" applyFont="1" applyBorder="1"/>
    <xf numFmtId="3" fontId="7" fillId="9" borderId="39" xfId="0" applyNumberFormat="1" applyFont="1" applyFill="1" applyBorder="1"/>
    <xf numFmtId="0" fontId="2" fillId="3" borderId="11" xfId="0" applyFont="1" applyFill="1" applyBorder="1" applyAlignment="1">
      <alignment vertical="center"/>
    </xf>
    <xf numFmtId="0" fontId="1" fillId="2" borderId="13" xfId="0" applyFont="1" applyFill="1" applyBorder="1" applyAlignment="1"/>
    <xf numFmtId="0" fontId="1" fillId="2" borderId="14" xfId="0" applyFont="1" applyFill="1" applyBorder="1" applyAlignment="1"/>
    <xf numFmtId="3" fontId="1" fillId="2" borderId="14" xfId="0" applyNumberFormat="1" applyFont="1" applyFill="1" applyBorder="1" applyAlignment="1"/>
    <xf numFmtId="3" fontId="1" fillId="2" borderId="14" xfId="0" applyNumberFormat="1" applyFont="1" applyFill="1" applyBorder="1" applyAlignment="1">
      <alignment horizontal="right"/>
    </xf>
    <xf numFmtId="49" fontId="6" fillId="3" borderId="9" xfId="0" applyNumberFormat="1" applyFont="1" applyFill="1" applyBorder="1" applyAlignment="1">
      <alignment horizontal="center" vertical="center"/>
    </xf>
    <xf numFmtId="49" fontId="6" fillId="3" borderId="9" xfId="0" applyNumberFormat="1" applyFont="1" applyFill="1" applyBorder="1" applyAlignment="1">
      <alignment horizontal="center" vertical="center" wrapText="1"/>
    </xf>
    <xf numFmtId="49" fontId="6" fillId="3" borderId="40" xfId="0" applyNumberFormat="1" applyFont="1" applyFill="1" applyBorder="1" applyAlignment="1">
      <alignment horizontal="center" vertical="center" wrapText="1"/>
    </xf>
    <xf numFmtId="49" fontId="6" fillId="3" borderId="40" xfId="0" applyNumberFormat="1" applyFont="1" applyFill="1" applyBorder="1" applyAlignment="1">
      <alignment horizontal="right" vertical="center" wrapText="1"/>
    </xf>
    <xf numFmtId="49" fontId="2" fillId="3" borderId="39" xfId="0" applyNumberFormat="1" applyFont="1" applyFill="1" applyBorder="1" applyAlignment="1">
      <alignment vertical="center"/>
    </xf>
    <xf numFmtId="0" fontId="2" fillId="3" borderId="39" xfId="0" applyFont="1" applyFill="1" applyBorder="1" applyAlignment="1">
      <alignment horizontal="center" vertical="center"/>
    </xf>
    <xf numFmtId="0" fontId="1" fillId="2" borderId="41" xfId="0" applyFont="1" applyFill="1" applyBorder="1" applyAlignment="1"/>
    <xf numFmtId="0" fontId="1" fillId="2" borderId="42" xfId="0" applyFont="1" applyFill="1" applyBorder="1" applyAlignment="1"/>
    <xf numFmtId="0" fontId="1" fillId="2" borderId="42" xfId="0" applyFont="1" applyFill="1" applyBorder="1" applyAlignment="1">
      <alignment horizontal="center"/>
    </xf>
    <xf numFmtId="3" fontId="1" fillId="2" borderId="42" xfId="0" applyNumberFormat="1" applyFont="1" applyFill="1" applyBorder="1" applyAlignment="1"/>
    <xf numFmtId="3" fontId="1" fillId="2" borderId="42" xfId="0" applyNumberFormat="1" applyFont="1" applyFill="1" applyBorder="1" applyAlignment="1">
      <alignment horizontal="right"/>
    </xf>
    <xf numFmtId="49" fontId="6" fillId="3" borderId="40" xfId="0" applyNumberFormat="1" applyFont="1" applyFill="1" applyBorder="1" applyAlignment="1">
      <alignment horizontal="center" vertical="center"/>
    </xf>
    <xf numFmtId="49" fontId="2" fillId="3" borderId="15" xfId="0" applyNumberFormat="1" applyFont="1" applyFill="1" applyBorder="1" applyAlignment="1">
      <alignment vertical="center"/>
    </xf>
    <xf numFmtId="0" fontId="2" fillId="3" borderId="15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right" vertical="center"/>
    </xf>
    <xf numFmtId="0" fontId="2" fillId="3" borderId="15" xfId="0" applyFont="1" applyFill="1" applyBorder="1" applyAlignment="1">
      <alignment vertical="center"/>
    </xf>
    <xf numFmtId="0" fontId="1" fillId="2" borderId="18" xfId="0" applyFont="1" applyFill="1" applyBorder="1" applyAlignment="1"/>
    <xf numFmtId="3" fontId="1" fillId="2" borderId="18" xfId="0" applyNumberFormat="1" applyFont="1" applyFill="1" applyBorder="1" applyAlignment="1"/>
    <xf numFmtId="3" fontId="1" fillId="2" borderId="18" xfId="0" applyNumberFormat="1" applyFont="1" applyFill="1" applyBorder="1" applyAlignment="1">
      <alignment horizontal="right"/>
    </xf>
    <xf numFmtId="49" fontId="1" fillId="2" borderId="16" xfId="0" applyNumberFormat="1" applyFont="1" applyFill="1" applyBorder="1" applyAlignment="1">
      <alignment vertical="center"/>
    </xf>
    <xf numFmtId="0" fontId="6" fillId="2" borderId="16" xfId="0" applyFont="1" applyFill="1" applyBorder="1" applyAlignment="1">
      <alignment vertical="center"/>
    </xf>
    <xf numFmtId="165" fontId="6" fillId="2" borderId="16" xfId="0" applyNumberFormat="1" applyFont="1" applyFill="1" applyBorder="1" applyAlignment="1">
      <alignment horizontal="right" vertical="center"/>
    </xf>
    <xf numFmtId="0" fontId="1" fillId="2" borderId="16" xfId="0" applyFont="1" applyFill="1" applyBorder="1" applyAlignment="1">
      <alignment vertical="center"/>
    </xf>
    <xf numFmtId="49" fontId="10" fillId="2" borderId="29" xfId="0" applyNumberFormat="1" applyFont="1" applyFill="1" applyBorder="1" applyAlignment="1">
      <alignment vertical="center"/>
    </xf>
    <xf numFmtId="0" fontId="1" fillId="2" borderId="30" xfId="0" applyFont="1" applyFill="1" applyBorder="1" applyAlignment="1"/>
    <xf numFmtId="0" fontId="1" fillId="2" borderId="31" xfId="0" applyFont="1" applyFill="1" applyBorder="1" applyAlignment="1"/>
    <xf numFmtId="49" fontId="1" fillId="2" borderId="32" xfId="0" applyNumberFormat="1" applyFont="1" applyFill="1" applyBorder="1" applyAlignment="1">
      <alignment vertical="center"/>
    </xf>
    <xf numFmtId="0" fontId="1" fillId="2" borderId="16" xfId="0" applyFont="1" applyFill="1" applyBorder="1" applyAlignment="1"/>
    <xf numFmtId="0" fontId="1" fillId="2" borderId="33" xfId="0" applyFont="1" applyFill="1" applyBorder="1" applyAlignment="1"/>
    <xf numFmtId="49" fontId="1" fillId="2" borderId="34" xfId="0" applyNumberFormat="1" applyFont="1" applyFill="1" applyBorder="1" applyAlignment="1">
      <alignment vertical="center"/>
    </xf>
    <xf numFmtId="0" fontId="1" fillId="2" borderId="35" xfId="0" applyFont="1" applyFill="1" applyBorder="1" applyAlignment="1"/>
    <xf numFmtId="0" fontId="1" fillId="2" borderId="36" xfId="0" applyFont="1" applyFill="1" applyBorder="1" applyAlignment="1"/>
    <xf numFmtId="0" fontId="1" fillId="8" borderId="28" xfId="0" applyFont="1" applyFill="1" applyBorder="1" applyAlignment="1"/>
    <xf numFmtId="0" fontId="1" fillId="6" borderId="16" xfId="0" applyFont="1" applyFill="1" applyBorder="1" applyAlignment="1"/>
    <xf numFmtId="49" fontId="10" fillId="7" borderId="19" xfId="0" applyNumberFormat="1" applyFont="1" applyFill="1" applyBorder="1" applyAlignment="1">
      <alignment vertical="center"/>
    </xf>
    <xf numFmtId="49" fontId="10" fillId="7" borderId="17" xfId="0" applyNumberFormat="1" applyFont="1" applyFill="1" applyBorder="1" applyAlignment="1">
      <alignment horizontal="center" vertical="center"/>
    </xf>
    <xf numFmtId="49" fontId="1" fillId="7" borderId="20" xfId="0" applyNumberFormat="1" applyFont="1" applyFill="1" applyBorder="1" applyAlignment="1">
      <alignment horizontal="center"/>
    </xf>
    <xf numFmtId="49" fontId="10" fillId="2" borderId="21" xfId="0" applyNumberFormat="1" applyFont="1" applyFill="1" applyBorder="1" applyAlignment="1">
      <alignment vertical="center"/>
    </xf>
    <xf numFmtId="3" fontId="10" fillId="2" borderId="4" xfId="0" applyNumberFormat="1" applyFont="1" applyFill="1" applyBorder="1" applyAlignment="1">
      <alignment vertical="center"/>
    </xf>
    <xf numFmtId="9" fontId="1" fillId="2" borderId="22" xfId="0" applyNumberFormat="1" applyFont="1" applyFill="1" applyBorder="1" applyAlignment="1"/>
    <xf numFmtId="166" fontId="10" fillId="2" borderId="4" xfId="0" applyNumberFormat="1" applyFont="1" applyFill="1" applyBorder="1" applyAlignment="1">
      <alignment vertical="center"/>
    </xf>
    <xf numFmtId="0" fontId="6" fillId="6" borderId="16" xfId="0" applyFont="1" applyFill="1" applyBorder="1" applyAlignment="1">
      <alignment vertical="center"/>
    </xf>
    <xf numFmtId="49" fontId="10" fillId="7" borderId="23" xfId="0" applyNumberFormat="1" applyFont="1" applyFill="1" applyBorder="1" applyAlignment="1">
      <alignment vertical="center"/>
    </xf>
    <xf numFmtId="166" fontId="10" fillId="7" borderId="24" xfId="0" applyNumberFormat="1" applyFont="1" applyFill="1" applyBorder="1" applyAlignment="1">
      <alignment vertical="center"/>
    </xf>
    <xf numFmtId="9" fontId="10" fillId="7" borderId="25" xfId="0" applyNumberFormat="1" applyFont="1" applyFill="1" applyBorder="1" applyAlignment="1">
      <alignment vertical="center"/>
    </xf>
    <xf numFmtId="49" fontId="10" fillId="7" borderId="37" xfId="0" applyNumberFormat="1" applyFont="1" applyFill="1" applyBorder="1" applyAlignment="1">
      <alignment vertical="center"/>
    </xf>
    <xf numFmtId="3" fontId="10" fillId="7" borderId="38" xfId="0" applyNumberFormat="1" applyFont="1" applyFill="1" applyBorder="1" applyAlignment="1">
      <alignment vertical="center"/>
    </xf>
    <xf numFmtId="0" fontId="10" fillId="6" borderId="16" xfId="0" applyFont="1" applyFill="1" applyBorder="1" applyAlignment="1">
      <alignment vertical="center"/>
    </xf>
    <xf numFmtId="165" fontId="10" fillId="2" borderId="16" xfId="0" applyNumberFormat="1" applyFont="1" applyFill="1" applyBorder="1" applyAlignment="1">
      <alignment horizontal="right" vertical="center"/>
    </xf>
    <xf numFmtId="166" fontId="10" fillId="7" borderId="25" xfId="0" applyNumberFormat="1" applyFont="1" applyFill="1" applyBorder="1" applyAlignment="1">
      <alignment vertical="center"/>
    </xf>
    <xf numFmtId="0" fontId="1" fillId="2" borderId="16" xfId="0" applyFont="1" applyFill="1" applyBorder="1" applyAlignment="1">
      <alignment horizontal="right"/>
    </xf>
    <xf numFmtId="0" fontId="0" fillId="2" borderId="48" xfId="0" applyFont="1" applyFill="1" applyBorder="1" applyAlignment="1"/>
    <xf numFmtId="0" fontId="1" fillId="2" borderId="49" xfId="0" applyFont="1" applyFill="1" applyBorder="1" applyAlignment="1">
      <alignment wrapText="1"/>
    </xf>
    <xf numFmtId="49" fontId="6" fillId="3" borderId="39" xfId="0" applyNumberFormat="1" applyFont="1" applyFill="1" applyBorder="1" applyAlignment="1">
      <alignment vertical="center" wrapText="1"/>
    </xf>
    <xf numFmtId="0" fontId="2" fillId="3" borderId="11" xfId="0" applyFont="1" applyFill="1" applyBorder="1" applyAlignment="1">
      <alignment horizontal="right" vertical="center"/>
    </xf>
    <xf numFmtId="3" fontId="2" fillId="3" borderId="11" xfId="0" applyNumberFormat="1" applyFont="1" applyFill="1" applyBorder="1" applyAlignment="1">
      <alignment horizontal="right" vertical="center"/>
    </xf>
    <xf numFmtId="0" fontId="6" fillId="5" borderId="16" xfId="0" applyFont="1" applyFill="1" applyBorder="1" applyAlignment="1">
      <alignment vertical="center"/>
    </xf>
    <xf numFmtId="0" fontId="6" fillId="3" borderId="16" xfId="0" applyFont="1" applyFill="1" applyBorder="1" applyAlignment="1">
      <alignment vertical="center"/>
    </xf>
    <xf numFmtId="49" fontId="6" fillId="5" borderId="50" xfId="0" applyNumberFormat="1" applyFont="1" applyFill="1" applyBorder="1" applyAlignment="1">
      <alignment vertical="center"/>
    </xf>
    <xf numFmtId="0" fontId="6" fillId="5" borderId="51" xfId="0" applyFont="1" applyFill="1" applyBorder="1" applyAlignment="1">
      <alignment vertical="center"/>
    </xf>
    <xf numFmtId="165" fontId="6" fillId="5" borderId="52" xfId="0" applyNumberFormat="1" applyFont="1" applyFill="1" applyBorder="1" applyAlignment="1">
      <alignment vertical="center"/>
    </xf>
    <xf numFmtId="49" fontId="6" fillId="3" borderId="53" xfId="0" applyNumberFormat="1" applyFont="1" applyFill="1" applyBorder="1" applyAlignment="1">
      <alignment vertical="center"/>
    </xf>
    <xf numFmtId="165" fontId="6" fillId="3" borderId="54" xfId="0" applyNumberFormat="1" applyFont="1" applyFill="1" applyBorder="1" applyAlignment="1">
      <alignment vertical="center"/>
    </xf>
    <xf numFmtId="49" fontId="6" fillId="5" borderId="53" xfId="0" applyNumberFormat="1" applyFont="1" applyFill="1" applyBorder="1" applyAlignment="1">
      <alignment vertical="center"/>
    </xf>
    <xf numFmtId="165" fontId="6" fillId="5" borderId="54" xfId="0" applyNumberFormat="1" applyFont="1" applyFill="1" applyBorder="1" applyAlignment="1">
      <alignment vertical="center"/>
    </xf>
    <xf numFmtId="49" fontId="6" fillId="5" borderId="55" xfId="0" applyNumberFormat="1" applyFont="1" applyFill="1" applyBorder="1" applyAlignment="1">
      <alignment vertical="center"/>
    </xf>
    <xf numFmtId="0" fontId="6" fillId="5" borderId="56" xfId="0" applyFont="1" applyFill="1" applyBorder="1" applyAlignment="1">
      <alignment vertical="center"/>
    </xf>
    <xf numFmtId="165" fontId="6" fillId="5" borderId="57" xfId="0" applyNumberFormat="1" applyFont="1" applyFill="1" applyBorder="1" applyAlignment="1">
      <alignment vertical="center"/>
    </xf>
    <xf numFmtId="0" fontId="0" fillId="2" borderId="48" xfId="0" applyFont="1" applyFill="1" applyBorder="1" applyAlignment="1">
      <alignment horizontal="right"/>
    </xf>
    <xf numFmtId="0" fontId="1" fillId="2" borderId="49" xfId="0" applyFont="1" applyFill="1" applyBorder="1" applyAlignment="1">
      <alignment horizontal="right" wrapText="1"/>
    </xf>
    <xf numFmtId="0" fontId="0" fillId="9" borderId="0" xfId="0" applyNumberFormat="1" applyFont="1" applyFill="1" applyAlignment="1"/>
    <xf numFmtId="49" fontId="2" fillId="3" borderId="59" xfId="0" applyNumberFormat="1" applyFont="1" applyFill="1" applyBorder="1" applyAlignment="1">
      <alignment vertical="center"/>
    </xf>
    <xf numFmtId="0" fontId="2" fillId="3" borderId="59" xfId="0" applyFont="1" applyFill="1" applyBorder="1" applyAlignment="1">
      <alignment horizontal="center" vertical="center"/>
    </xf>
    <xf numFmtId="3" fontId="2" fillId="3" borderId="59" xfId="0" applyNumberFormat="1" applyFont="1" applyFill="1" applyBorder="1" applyAlignment="1">
      <alignment horizontal="right" vertical="center"/>
    </xf>
    <xf numFmtId="3" fontId="2" fillId="3" borderId="15" xfId="0" applyNumberFormat="1" applyFont="1" applyFill="1" applyBorder="1" applyAlignment="1">
      <alignment horizontal="right" vertical="center"/>
    </xf>
    <xf numFmtId="0" fontId="8" fillId="9" borderId="46" xfId="0" applyFont="1" applyFill="1" applyBorder="1" applyAlignment="1">
      <alignment horizontal="left"/>
    </xf>
    <xf numFmtId="0" fontId="7" fillId="9" borderId="39" xfId="0" applyFont="1" applyFill="1" applyBorder="1" applyAlignment="1">
      <alignment horizontal="left" vertical="center"/>
    </xf>
    <xf numFmtId="0" fontId="1" fillId="9" borderId="61" xfId="0" applyFont="1" applyFill="1" applyBorder="1" applyAlignment="1"/>
    <xf numFmtId="49" fontId="1" fillId="9" borderId="39" xfId="0" applyNumberFormat="1" applyFont="1" applyFill="1" applyBorder="1" applyAlignment="1">
      <alignment vertical="center" wrapText="1"/>
    </xf>
    <xf numFmtId="1" fontId="1" fillId="9" borderId="62" xfId="0" applyNumberFormat="1" applyFont="1" applyFill="1" applyBorder="1" applyAlignment="1">
      <alignment horizontal="left" vertical="top" wrapText="1"/>
    </xf>
    <xf numFmtId="0" fontId="1" fillId="9" borderId="5" xfId="0" applyFont="1" applyFill="1" applyBorder="1" applyAlignment="1"/>
    <xf numFmtId="3" fontId="7" fillId="9" borderId="39" xfId="0" applyNumberFormat="1" applyFont="1" applyFill="1" applyBorder="1" applyAlignment="1">
      <alignment horizontal="left"/>
    </xf>
    <xf numFmtId="1" fontId="8" fillId="9" borderId="46" xfId="0" applyNumberFormat="1" applyFont="1" applyFill="1" applyBorder="1" applyAlignment="1">
      <alignment horizontal="left" vertical="top" wrapText="1"/>
    </xf>
    <xf numFmtId="17" fontId="8" fillId="9" borderId="47" xfId="1" applyNumberFormat="1" applyFont="1" applyFill="1" applyBorder="1" applyAlignment="1">
      <alignment horizontal="left" vertical="center"/>
    </xf>
    <xf numFmtId="168" fontId="1" fillId="9" borderId="39" xfId="3" applyNumberFormat="1" applyFont="1" applyFill="1" applyBorder="1" applyAlignment="1">
      <alignment horizontal="left" vertical="top" wrapText="1"/>
    </xf>
    <xf numFmtId="168" fontId="1" fillId="9" borderId="39" xfId="3" applyNumberFormat="1" applyFont="1" applyFill="1" applyBorder="1" applyAlignment="1">
      <alignment horizontal="left" vertical="center"/>
    </xf>
    <xf numFmtId="0" fontId="1" fillId="9" borderId="39" xfId="0" applyFont="1" applyFill="1" applyBorder="1" applyAlignment="1">
      <alignment horizontal="left" vertical="center"/>
    </xf>
    <xf numFmtId="0" fontId="1" fillId="9" borderId="39" xfId="0" applyFont="1" applyFill="1" applyBorder="1" applyAlignment="1">
      <alignment horizontal="left" vertical="top" wrapText="1"/>
    </xf>
    <xf numFmtId="3" fontId="2" fillId="3" borderId="39" xfId="0" applyNumberFormat="1" applyFont="1" applyFill="1" applyBorder="1" applyAlignment="1">
      <alignment horizontal="right" vertical="center"/>
    </xf>
    <xf numFmtId="3" fontId="8" fillId="9" borderId="39" xfId="0" applyNumberFormat="1" applyFont="1" applyFill="1" applyBorder="1" applyAlignment="1">
      <alignment horizontal="left"/>
    </xf>
    <xf numFmtId="3" fontId="7" fillId="9" borderId="39" xfId="0" applyNumberFormat="1" applyFont="1" applyFill="1" applyBorder="1" applyAlignment="1">
      <alignment horizontal="center" vertical="center"/>
    </xf>
    <xf numFmtId="169" fontId="8" fillId="9" borderId="39" xfId="2" applyNumberFormat="1" applyFont="1" applyFill="1" applyBorder="1" applyAlignment="1">
      <alignment horizontal="center" vertical="center"/>
    </xf>
    <xf numFmtId="3" fontId="7" fillId="9" borderId="39" xfId="0" applyNumberFormat="1" applyFont="1" applyFill="1" applyBorder="1" applyAlignment="1" applyProtection="1">
      <alignment horizontal="right"/>
      <protection hidden="1"/>
    </xf>
    <xf numFmtId="3" fontId="8" fillId="9" borderId="39" xfId="0" applyNumberFormat="1" applyFont="1" applyFill="1" applyBorder="1" applyAlignment="1">
      <alignment horizontal="justify" vertical="center" wrapText="1"/>
    </xf>
    <xf numFmtId="3" fontId="8" fillId="9" borderId="39" xfId="0" applyNumberFormat="1" applyFont="1" applyFill="1" applyBorder="1" applyAlignment="1">
      <alignment horizontal="justify" vertical="top" wrapText="1"/>
    </xf>
    <xf numFmtId="0" fontId="1" fillId="9" borderId="39" xfId="0" applyNumberFormat="1" applyFont="1" applyFill="1" applyBorder="1" applyAlignment="1">
      <alignment horizontal="left"/>
    </xf>
    <xf numFmtId="0" fontId="13" fillId="9" borderId="39" xfId="0" applyNumberFormat="1" applyFont="1" applyFill="1" applyBorder="1" applyAlignment="1">
      <alignment horizontal="center" vertical="center"/>
    </xf>
    <xf numFmtId="2" fontId="7" fillId="9" borderId="39" xfId="2" applyNumberFormat="1" applyFont="1" applyFill="1" applyBorder="1" applyAlignment="1">
      <alignment horizontal="center" vertical="center"/>
    </xf>
    <xf numFmtId="3" fontId="7" fillId="9" borderId="39" xfId="0" applyNumberFormat="1" applyFont="1" applyFill="1" applyBorder="1" applyProtection="1">
      <protection hidden="1"/>
    </xf>
    <xf numFmtId="2" fontId="8" fillId="9" borderId="39" xfId="2" applyNumberFormat="1" applyFont="1" applyFill="1" applyBorder="1" applyAlignment="1">
      <alignment horizontal="center" vertical="center"/>
    </xf>
    <xf numFmtId="3" fontId="7" fillId="9" borderId="39" xfId="0" applyNumberFormat="1" applyFont="1" applyFill="1" applyBorder="1" applyAlignment="1">
      <alignment horizontal="center"/>
    </xf>
    <xf numFmtId="3" fontId="7" fillId="9" borderId="39" xfId="2" applyNumberFormat="1" applyFont="1" applyFill="1" applyBorder="1" applyAlignment="1">
      <alignment horizontal="center" wrapText="1"/>
    </xf>
    <xf numFmtId="1" fontId="7" fillId="9" borderId="39" xfId="2" applyNumberFormat="1" applyFont="1" applyFill="1" applyBorder="1" applyAlignment="1">
      <alignment horizontal="center"/>
    </xf>
    <xf numFmtId="3" fontId="7" fillId="9" borderId="39" xfId="0" applyNumberFormat="1" applyFont="1" applyFill="1" applyBorder="1" applyAlignment="1">
      <alignment horizontal="justify" vertical="top" wrapText="1"/>
    </xf>
    <xf numFmtId="169" fontId="7" fillId="9" borderId="39" xfId="2" applyNumberFormat="1" applyFont="1" applyFill="1" applyBorder="1" applyAlignment="1">
      <alignment horizontal="center"/>
    </xf>
    <xf numFmtId="1" fontId="8" fillId="9" borderId="39" xfId="0" applyNumberFormat="1" applyFont="1" applyFill="1" applyBorder="1" applyAlignment="1">
      <alignment horizontal="left"/>
    </xf>
    <xf numFmtId="1" fontId="7" fillId="9" borderId="39" xfId="0" applyNumberFormat="1" applyFont="1" applyFill="1" applyBorder="1" applyAlignment="1">
      <alignment horizontal="center"/>
    </xf>
    <xf numFmtId="1" fontId="8" fillId="9" borderId="39" xfId="2" applyNumberFormat="1" applyFont="1" applyFill="1" applyBorder="1" applyAlignment="1">
      <alignment horizontal="center"/>
    </xf>
    <xf numFmtId="2" fontId="7" fillId="9" borderId="39" xfId="2" applyNumberFormat="1" applyFont="1" applyFill="1" applyBorder="1" applyAlignment="1">
      <alignment horizontal="center"/>
    </xf>
    <xf numFmtId="3" fontId="7" fillId="9" borderId="39" xfId="0" applyNumberFormat="1" applyFont="1" applyFill="1" applyBorder="1" applyAlignment="1">
      <alignment horizontal="right"/>
    </xf>
    <xf numFmtId="2" fontId="8" fillId="9" borderId="39" xfId="2" applyNumberFormat="1" applyFont="1" applyFill="1" applyBorder="1" applyAlignment="1">
      <alignment horizontal="center"/>
    </xf>
    <xf numFmtId="3" fontId="1" fillId="9" borderId="39" xfId="0" applyNumberFormat="1" applyFont="1" applyFill="1" applyBorder="1" applyAlignment="1">
      <alignment horizontal="right"/>
    </xf>
    <xf numFmtId="0" fontId="1" fillId="9" borderId="39" xfId="0" applyFont="1" applyFill="1" applyBorder="1" applyAlignment="1">
      <alignment horizontal="center" vertical="center"/>
    </xf>
    <xf numFmtId="49" fontId="1" fillId="9" borderId="39" xfId="0" applyNumberFormat="1" applyFont="1" applyFill="1" applyBorder="1" applyAlignment="1">
      <alignment horizontal="center" vertical="center"/>
    </xf>
    <xf numFmtId="3" fontId="1" fillId="9" borderId="39" xfId="0" applyNumberFormat="1" applyFont="1" applyFill="1" applyBorder="1" applyAlignment="1">
      <alignment horizontal="center" vertical="center"/>
    </xf>
    <xf numFmtId="49" fontId="9" fillId="3" borderId="4" xfId="0" applyNumberFormat="1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center" vertical="center"/>
    </xf>
    <xf numFmtId="49" fontId="12" fillId="8" borderId="26" xfId="0" applyNumberFormat="1" applyFont="1" applyFill="1" applyBorder="1" applyAlignment="1">
      <alignment vertical="center"/>
    </xf>
    <xf numFmtId="0" fontId="10" fillId="8" borderId="27" xfId="0" applyFont="1" applyFill="1" applyBorder="1" applyAlignment="1">
      <alignment vertical="center"/>
    </xf>
    <xf numFmtId="49" fontId="12" fillId="8" borderId="43" xfId="0" applyNumberFormat="1" applyFont="1" applyFill="1" applyBorder="1" applyAlignment="1">
      <alignment horizontal="center" vertical="center"/>
    </xf>
    <xf numFmtId="49" fontId="12" fillId="8" borderId="44" xfId="0" applyNumberFormat="1" applyFont="1" applyFill="1" applyBorder="1" applyAlignment="1">
      <alignment horizontal="center" vertical="center"/>
    </xf>
    <xf numFmtId="49" fontId="12" fillId="8" borderId="45" xfId="0" applyNumberFormat="1" applyFont="1" applyFill="1" applyBorder="1" applyAlignment="1">
      <alignment horizontal="center" vertical="center"/>
    </xf>
    <xf numFmtId="49" fontId="2" fillId="3" borderId="4" xfId="0" applyNumberFormat="1" applyFont="1" applyFill="1" applyBorder="1" applyAlignment="1">
      <alignment horizontal="left" wrapText="1"/>
    </xf>
    <xf numFmtId="0" fontId="2" fillId="4" borderId="58" xfId="0" applyFont="1" applyFill="1" applyBorder="1" applyAlignment="1">
      <alignment horizontal="left" wrapText="1"/>
    </xf>
    <xf numFmtId="49" fontId="1" fillId="9" borderId="4" xfId="0" applyNumberFormat="1" applyFont="1" applyFill="1" applyBorder="1" applyAlignment="1">
      <alignment wrapText="1"/>
    </xf>
    <xf numFmtId="0" fontId="1" fillId="9" borderId="58" xfId="0" applyFont="1" applyFill="1" applyBorder="1" applyAlignment="1">
      <alignment wrapText="1"/>
    </xf>
    <xf numFmtId="49" fontId="1" fillId="9" borderId="4" xfId="0" applyNumberFormat="1" applyFont="1" applyFill="1" applyBorder="1" applyAlignment="1"/>
    <xf numFmtId="0" fontId="1" fillId="9" borderId="58" xfId="0" applyFont="1" applyFill="1" applyBorder="1" applyAlignment="1"/>
    <xf numFmtId="49" fontId="1" fillId="9" borderId="58" xfId="0" applyNumberFormat="1" applyFont="1" applyFill="1" applyBorder="1" applyAlignment="1">
      <alignment horizontal="left"/>
    </xf>
    <xf numFmtId="49" fontId="1" fillId="9" borderId="60" xfId="0" applyNumberFormat="1" applyFont="1" applyFill="1" applyBorder="1" applyAlignment="1">
      <alignment horizontal="left"/>
    </xf>
  </cellXfs>
  <cellStyles count="4">
    <cellStyle name="Millares" xfId="2" builtinId="3"/>
    <cellStyle name="Millares 2" xfId="3"/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179530</xdr:rowOff>
    </xdr:from>
    <xdr:to>
      <xdr:col>5</xdr:col>
      <xdr:colOff>460375</xdr:colOff>
      <xdr:row>7</xdr:row>
      <xdr:rowOff>68617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8863" y="179530"/>
          <a:ext cx="6235700" cy="122258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H104"/>
  <sheetViews>
    <sheetView showGridLines="0" tabSelected="1" zoomScaleNormal="100" workbookViewId="0">
      <selection activeCell="G10" sqref="G10"/>
    </sheetView>
  </sheetViews>
  <sheetFormatPr baseColWidth="10" defaultColWidth="10.85546875" defaultRowHeight="11.25" customHeight="1" x14ac:dyDescent="0.25"/>
  <cols>
    <col min="1" max="1" width="28.85546875" style="1" customWidth="1"/>
    <col min="2" max="2" width="12.28515625" style="1" customWidth="1"/>
    <col min="3" max="3" width="7.7109375" style="1" customWidth="1"/>
    <col min="4" max="4" width="22.42578125" style="1" customWidth="1"/>
    <col min="5" max="5" width="15.7109375" style="1" customWidth="1"/>
    <col min="6" max="6" width="19.85546875" style="7" customWidth="1"/>
    <col min="7" max="242" width="10.85546875" style="1" customWidth="1"/>
  </cols>
  <sheetData>
    <row r="1" spans="1:242" ht="15" customHeight="1" x14ac:dyDescent="0.25">
      <c r="A1" s="2"/>
      <c r="B1" s="2"/>
      <c r="C1" s="2"/>
      <c r="D1" s="2"/>
      <c r="E1" s="2"/>
      <c r="F1" s="6"/>
    </row>
    <row r="2" spans="1:242" ht="15" customHeight="1" x14ac:dyDescent="0.25">
      <c r="A2" s="2"/>
      <c r="B2" s="2"/>
      <c r="C2" s="2"/>
      <c r="D2" s="2"/>
      <c r="E2" s="2"/>
      <c r="F2" s="6"/>
    </row>
    <row r="3" spans="1:242" ht="15" customHeight="1" x14ac:dyDescent="0.25">
      <c r="A3" s="2"/>
      <c r="B3" s="2"/>
      <c r="C3" s="2"/>
      <c r="D3" s="2"/>
      <c r="E3" s="2"/>
      <c r="F3" s="6"/>
    </row>
    <row r="4" spans="1:242" ht="15" customHeight="1" x14ac:dyDescent="0.25">
      <c r="A4" s="2"/>
      <c r="B4" s="2"/>
      <c r="C4" s="2"/>
      <c r="D4" s="2"/>
      <c r="E4" s="2"/>
      <c r="F4" s="6"/>
    </row>
    <row r="5" spans="1:242" ht="15" customHeight="1" x14ac:dyDescent="0.25">
      <c r="A5" s="2"/>
      <c r="B5" s="2"/>
      <c r="C5" s="2"/>
      <c r="D5" s="2"/>
      <c r="E5" s="2"/>
      <c r="F5" s="6"/>
    </row>
    <row r="6" spans="1:242" ht="15" customHeight="1" x14ac:dyDescent="0.25">
      <c r="A6" s="2"/>
      <c r="B6" s="2"/>
      <c r="C6" s="2"/>
      <c r="D6" s="2"/>
      <c r="E6" s="2"/>
      <c r="F6" s="6"/>
    </row>
    <row r="7" spans="1:242" ht="15" customHeight="1" x14ac:dyDescent="0.25">
      <c r="A7" s="2"/>
      <c r="B7" s="2"/>
      <c r="C7" s="2"/>
      <c r="D7" s="2"/>
      <c r="E7" s="2"/>
      <c r="F7" s="6"/>
    </row>
    <row r="8" spans="1:242" ht="15" customHeight="1" x14ac:dyDescent="0.25">
      <c r="A8" s="92"/>
      <c r="B8" s="92"/>
      <c r="C8" s="2"/>
      <c r="D8" s="3"/>
      <c r="E8" s="3"/>
      <c r="F8" s="109"/>
    </row>
    <row r="9" spans="1:242" ht="12.75" customHeight="1" x14ac:dyDescent="0.25">
      <c r="A9" s="94" t="s">
        <v>0</v>
      </c>
      <c r="B9" s="117" t="s">
        <v>92</v>
      </c>
      <c r="C9" s="118"/>
      <c r="D9" s="163" t="s">
        <v>115</v>
      </c>
      <c r="E9" s="164"/>
      <c r="F9" s="125">
        <v>36000</v>
      </c>
    </row>
    <row r="10" spans="1:242" ht="33.75" customHeight="1" x14ac:dyDescent="0.25">
      <c r="A10" s="119" t="s">
        <v>1</v>
      </c>
      <c r="B10" s="120" t="s">
        <v>93</v>
      </c>
      <c r="C10" s="121"/>
      <c r="D10" s="165" t="s">
        <v>2</v>
      </c>
      <c r="E10" s="166"/>
      <c r="F10" s="122" t="s">
        <v>112</v>
      </c>
    </row>
    <row r="11" spans="1:242" ht="18" customHeight="1" x14ac:dyDescent="0.25">
      <c r="A11" s="119" t="s">
        <v>3</v>
      </c>
      <c r="B11" s="116" t="s">
        <v>52</v>
      </c>
      <c r="C11" s="121"/>
      <c r="D11" s="165" t="s">
        <v>68</v>
      </c>
      <c r="E11" s="166"/>
      <c r="F11" s="126">
        <v>367</v>
      </c>
    </row>
    <row r="12" spans="1:242" ht="29.25" customHeight="1" x14ac:dyDescent="0.25">
      <c r="A12" s="119" t="s">
        <v>4</v>
      </c>
      <c r="B12" s="116" t="s">
        <v>53</v>
      </c>
      <c r="C12" s="121"/>
      <c r="D12" s="169" t="s">
        <v>5</v>
      </c>
      <c r="E12" s="170"/>
      <c r="F12" s="126">
        <f>F9*F11</f>
        <v>13212000</v>
      </c>
    </row>
    <row r="13" spans="1:242" ht="11.25" customHeight="1" x14ac:dyDescent="0.25">
      <c r="A13" s="119" t="s">
        <v>6</v>
      </c>
      <c r="B13" s="116" t="s">
        <v>122</v>
      </c>
      <c r="C13" s="121"/>
      <c r="D13" s="165" t="s">
        <v>7</v>
      </c>
      <c r="E13" s="166"/>
      <c r="F13" s="127" t="s">
        <v>89</v>
      </c>
    </row>
    <row r="14" spans="1:242" ht="30.75" customHeight="1" x14ac:dyDescent="0.25">
      <c r="A14" s="119" t="s">
        <v>8</v>
      </c>
      <c r="B14" s="123" t="s">
        <v>123</v>
      </c>
      <c r="C14" s="121"/>
      <c r="D14" s="165" t="s">
        <v>9</v>
      </c>
      <c r="E14" s="166"/>
      <c r="F14" s="122" t="s">
        <v>112</v>
      </c>
    </row>
    <row r="15" spans="1:242" ht="39" customHeight="1" x14ac:dyDescent="0.25">
      <c r="A15" s="119" t="s">
        <v>10</v>
      </c>
      <c r="B15" s="124">
        <v>44958</v>
      </c>
      <c r="C15" s="121"/>
      <c r="D15" s="167" t="s">
        <v>11</v>
      </c>
      <c r="E15" s="168"/>
      <c r="F15" s="128" t="s">
        <v>90</v>
      </c>
      <c r="IH15"/>
    </row>
    <row r="16" spans="1:242" ht="12" customHeight="1" x14ac:dyDescent="0.25">
      <c r="A16" s="93"/>
      <c r="B16" s="11"/>
      <c r="C16" s="12"/>
      <c r="D16" s="13"/>
      <c r="E16" s="13"/>
      <c r="F16" s="110"/>
    </row>
    <row r="17" spans="1:6" ht="12" customHeight="1" x14ac:dyDescent="0.25">
      <c r="A17" s="156" t="s">
        <v>12</v>
      </c>
      <c r="B17" s="157"/>
      <c r="C17" s="157"/>
      <c r="D17" s="157"/>
      <c r="E17" s="157"/>
      <c r="F17" s="157"/>
    </row>
    <row r="18" spans="1:6" ht="12" customHeight="1" x14ac:dyDescent="0.25">
      <c r="A18" s="14"/>
      <c r="B18" s="15"/>
      <c r="C18" s="15"/>
      <c r="D18" s="15"/>
      <c r="E18" s="16"/>
      <c r="F18" s="17"/>
    </row>
    <row r="19" spans="1:6" ht="12" customHeight="1" x14ac:dyDescent="0.25">
      <c r="A19" s="18" t="s">
        <v>13</v>
      </c>
      <c r="B19" s="19"/>
      <c r="C19" s="20"/>
      <c r="D19" s="20"/>
      <c r="E19" s="20"/>
      <c r="F19" s="21"/>
    </row>
    <row r="20" spans="1:6" ht="24" customHeight="1" x14ac:dyDescent="0.25">
      <c r="A20" s="22" t="s">
        <v>14</v>
      </c>
      <c r="B20" s="22" t="s">
        <v>15</v>
      </c>
      <c r="C20" s="22" t="s">
        <v>16</v>
      </c>
      <c r="D20" s="22" t="s">
        <v>17</v>
      </c>
      <c r="E20" s="22" t="s">
        <v>18</v>
      </c>
      <c r="F20" s="22" t="s">
        <v>19</v>
      </c>
    </row>
    <row r="21" spans="1:6" ht="12.75" customHeight="1" x14ac:dyDescent="0.25">
      <c r="A21" s="130" t="s">
        <v>73</v>
      </c>
      <c r="B21" s="131" t="s">
        <v>58</v>
      </c>
      <c r="C21" s="132">
        <v>6</v>
      </c>
      <c r="D21" s="131" t="s">
        <v>105</v>
      </c>
      <c r="E21" s="131">
        <v>20000</v>
      </c>
      <c r="F21" s="133">
        <f t="shared" ref="F21:F36" si="0">C21*E21</f>
        <v>120000</v>
      </c>
    </row>
    <row r="22" spans="1:6" ht="12.75" customHeight="1" x14ac:dyDescent="0.25">
      <c r="A22" s="130" t="s">
        <v>77</v>
      </c>
      <c r="B22" s="131" t="s">
        <v>58</v>
      </c>
      <c r="C22" s="132">
        <v>1</v>
      </c>
      <c r="D22" s="131" t="s">
        <v>106</v>
      </c>
      <c r="E22" s="131">
        <v>20000</v>
      </c>
      <c r="F22" s="133">
        <f t="shared" si="0"/>
        <v>20000</v>
      </c>
    </row>
    <row r="23" spans="1:6" ht="12.75" customHeight="1" x14ac:dyDescent="0.25">
      <c r="A23" s="130" t="s">
        <v>78</v>
      </c>
      <c r="B23" s="131" t="s">
        <v>58</v>
      </c>
      <c r="C23" s="132">
        <v>4</v>
      </c>
      <c r="D23" s="131" t="s">
        <v>106</v>
      </c>
      <c r="E23" s="131">
        <v>20000</v>
      </c>
      <c r="F23" s="133">
        <f t="shared" si="0"/>
        <v>80000</v>
      </c>
    </row>
    <row r="24" spans="1:6" ht="12.75" customHeight="1" x14ac:dyDescent="0.25">
      <c r="A24" s="130" t="s">
        <v>95</v>
      </c>
      <c r="B24" s="131" t="s">
        <v>58</v>
      </c>
      <c r="C24" s="132">
        <v>1</v>
      </c>
      <c r="D24" s="131" t="s">
        <v>106</v>
      </c>
      <c r="E24" s="131">
        <v>20000</v>
      </c>
      <c r="F24" s="133">
        <f t="shared" si="0"/>
        <v>20000</v>
      </c>
    </row>
    <row r="25" spans="1:6" ht="12.75" customHeight="1" x14ac:dyDescent="0.25">
      <c r="A25" s="130" t="s">
        <v>98</v>
      </c>
      <c r="B25" s="131" t="s">
        <v>58</v>
      </c>
      <c r="C25" s="132">
        <v>2</v>
      </c>
      <c r="D25" s="131" t="s">
        <v>107</v>
      </c>
      <c r="E25" s="131">
        <v>20000</v>
      </c>
      <c r="F25" s="133">
        <f t="shared" si="0"/>
        <v>40000</v>
      </c>
    </row>
    <row r="26" spans="1:6" ht="12.75" customHeight="1" x14ac:dyDescent="0.25">
      <c r="A26" s="130" t="s">
        <v>79</v>
      </c>
      <c r="B26" s="131" t="s">
        <v>58</v>
      </c>
      <c r="C26" s="132">
        <v>2</v>
      </c>
      <c r="D26" s="131" t="s">
        <v>108</v>
      </c>
      <c r="E26" s="131">
        <v>20000</v>
      </c>
      <c r="F26" s="133">
        <f t="shared" si="0"/>
        <v>40000</v>
      </c>
    </row>
    <row r="27" spans="1:6" ht="12.75" customHeight="1" x14ac:dyDescent="0.25">
      <c r="A27" s="134" t="s">
        <v>120</v>
      </c>
      <c r="B27" s="131" t="s">
        <v>58</v>
      </c>
      <c r="C27" s="132">
        <v>2</v>
      </c>
      <c r="D27" s="131" t="s">
        <v>108</v>
      </c>
      <c r="E27" s="131">
        <v>20000</v>
      </c>
      <c r="F27" s="133">
        <f t="shared" si="0"/>
        <v>40000</v>
      </c>
    </row>
    <row r="28" spans="1:6" ht="12.75" customHeight="1" x14ac:dyDescent="0.25">
      <c r="A28" s="134" t="s">
        <v>82</v>
      </c>
      <c r="B28" s="131" t="s">
        <v>58</v>
      </c>
      <c r="C28" s="132">
        <v>6</v>
      </c>
      <c r="D28" s="131" t="s">
        <v>108</v>
      </c>
      <c r="E28" s="131">
        <v>20000</v>
      </c>
      <c r="F28" s="133">
        <f t="shared" si="0"/>
        <v>120000</v>
      </c>
    </row>
    <row r="29" spans="1:6" ht="13.5" customHeight="1" x14ac:dyDescent="0.25">
      <c r="A29" s="135" t="s">
        <v>121</v>
      </c>
      <c r="B29" s="131" t="s">
        <v>58</v>
      </c>
      <c r="C29" s="132">
        <v>4</v>
      </c>
      <c r="D29" s="131" t="s">
        <v>108</v>
      </c>
      <c r="E29" s="131">
        <v>20000</v>
      </c>
      <c r="F29" s="133">
        <f t="shared" si="0"/>
        <v>80000</v>
      </c>
    </row>
    <row r="30" spans="1:6" ht="12.75" customHeight="1" x14ac:dyDescent="0.25">
      <c r="A30" s="134" t="s">
        <v>83</v>
      </c>
      <c r="B30" s="131" t="s">
        <v>58</v>
      </c>
      <c r="C30" s="132">
        <v>11</v>
      </c>
      <c r="D30" s="131" t="s">
        <v>109</v>
      </c>
      <c r="E30" s="131">
        <v>20000</v>
      </c>
      <c r="F30" s="133">
        <f t="shared" si="0"/>
        <v>220000</v>
      </c>
    </row>
    <row r="31" spans="1:6" ht="12.75" customHeight="1" x14ac:dyDescent="0.25">
      <c r="A31" s="134" t="s">
        <v>99</v>
      </c>
      <c r="B31" s="131" t="s">
        <v>58</v>
      </c>
      <c r="C31" s="132">
        <v>10</v>
      </c>
      <c r="D31" s="131" t="s">
        <v>110</v>
      </c>
      <c r="E31" s="131">
        <v>20000</v>
      </c>
      <c r="F31" s="133">
        <f t="shared" si="0"/>
        <v>200000</v>
      </c>
    </row>
    <row r="32" spans="1:6" ht="12.75" customHeight="1" x14ac:dyDescent="0.25">
      <c r="A32" s="134" t="s">
        <v>100</v>
      </c>
      <c r="B32" s="131" t="s">
        <v>58</v>
      </c>
      <c r="C32" s="132">
        <v>3</v>
      </c>
      <c r="D32" s="131" t="s">
        <v>111</v>
      </c>
      <c r="E32" s="131">
        <v>20000</v>
      </c>
      <c r="F32" s="133">
        <f t="shared" si="0"/>
        <v>60000</v>
      </c>
    </row>
    <row r="33" spans="1:7" ht="12.75" customHeight="1" x14ac:dyDescent="0.25">
      <c r="A33" s="134" t="s">
        <v>75</v>
      </c>
      <c r="B33" s="131" t="s">
        <v>58</v>
      </c>
      <c r="C33" s="132">
        <v>3</v>
      </c>
      <c r="D33" s="131" t="s">
        <v>111</v>
      </c>
      <c r="E33" s="131">
        <v>20000</v>
      </c>
      <c r="F33" s="133">
        <f t="shared" si="0"/>
        <v>60000</v>
      </c>
    </row>
    <row r="34" spans="1:7" ht="12.75" customHeight="1" x14ac:dyDescent="0.25">
      <c r="A34" s="134" t="s">
        <v>76</v>
      </c>
      <c r="B34" s="131" t="s">
        <v>58</v>
      </c>
      <c r="C34" s="132">
        <v>130</v>
      </c>
      <c r="D34" s="131" t="s">
        <v>112</v>
      </c>
      <c r="E34" s="131">
        <v>20000</v>
      </c>
      <c r="F34" s="133">
        <f t="shared" si="0"/>
        <v>2600000</v>
      </c>
    </row>
    <row r="35" spans="1:7" ht="12.75" customHeight="1" x14ac:dyDescent="0.25">
      <c r="A35" s="134" t="s">
        <v>114</v>
      </c>
      <c r="B35" s="131" t="s">
        <v>58</v>
      </c>
      <c r="C35" s="132">
        <v>8</v>
      </c>
      <c r="D35" s="131" t="s">
        <v>113</v>
      </c>
      <c r="E35" s="131">
        <v>20000</v>
      </c>
      <c r="F35" s="133">
        <f t="shared" si="0"/>
        <v>160000</v>
      </c>
    </row>
    <row r="36" spans="1:7" ht="12.75" customHeight="1" x14ac:dyDescent="0.25">
      <c r="A36" s="134" t="s">
        <v>84</v>
      </c>
      <c r="B36" s="131" t="s">
        <v>58</v>
      </c>
      <c r="C36" s="132">
        <v>8</v>
      </c>
      <c r="D36" s="131" t="s">
        <v>113</v>
      </c>
      <c r="E36" s="131">
        <v>20000</v>
      </c>
      <c r="F36" s="133">
        <f t="shared" si="0"/>
        <v>160000</v>
      </c>
    </row>
    <row r="37" spans="1:7" ht="12.75" customHeight="1" x14ac:dyDescent="0.25">
      <c r="A37" s="112" t="s">
        <v>20</v>
      </c>
      <c r="B37" s="113"/>
      <c r="C37" s="113"/>
      <c r="D37" s="113"/>
      <c r="E37" s="113"/>
      <c r="F37" s="114">
        <f>SUM(F21:F36)</f>
        <v>4020000</v>
      </c>
    </row>
    <row r="38" spans="1:7" ht="12" customHeight="1" x14ac:dyDescent="0.25">
      <c r="A38" s="14"/>
      <c r="B38" s="16"/>
      <c r="C38" s="16"/>
      <c r="D38" s="16"/>
      <c r="E38" s="23"/>
      <c r="F38" s="24"/>
    </row>
    <row r="39" spans="1:7" ht="12" customHeight="1" x14ac:dyDescent="0.25">
      <c r="A39" s="25" t="s">
        <v>21</v>
      </c>
      <c r="B39" s="26"/>
      <c r="C39" s="27"/>
      <c r="D39" s="27"/>
      <c r="E39" s="28"/>
      <c r="F39" s="29"/>
    </row>
    <row r="40" spans="1:7" ht="24" customHeight="1" x14ac:dyDescent="0.25">
      <c r="A40" s="30" t="s">
        <v>14</v>
      </c>
      <c r="B40" s="31" t="s">
        <v>15</v>
      </c>
      <c r="C40" s="31" t="s">
        <v>16</v>
      </c>
      <c r="D40" s="22" t="s">
        <v>17</v>
      </c>
      <c r="E40" s="31" t="s">
        <v>18</v>
      </c>
      <c r="F40" s="30" t="s">
        <v>19</v>
      </c>
    </row>
    <row r="41" spans="1:7" ht="12" customHeight="1" x14ac:dyDescent="0.25">
      <c r="A41" s="32"/>
      <c r="B41" s="33"/>
      <c r="C41" s="33"/>
      <c r="D41" s="33"/>
      <c r="E41" s="34"/>
      <c r="F41" s="35"/>
    </row>
    <row r="42" spans="1:7" ht="12" customHeight="1" x14ac:dyDescent="0.25">
      <c r="A42" s="4" t="s">
        <v>22</v>
      </c>
      <c r="B42" s="5"/>
      <c r="C42" s="5"/>
      <c r="D42" s="5"/>
      <c r="E42" s="36"/>
      <c r="F42" s="9"/>
    </row>
    <row r="43" spans="1:7" ht="12" customHeight="1" x14ac:dyDescent="0.25">
      <c r="A43" s="37"/>
      <c r="B43" s="38"/>
      <c r="C43" s="38"/>
      <c r="D43" s="38"/>
      <c r="E43" s="39"/>
      <c r="F43" s="40"/>
    </row>
    <row r="44" spans="1:7" ht="12" customHeight="1" x14ac:dyDescent="0.25">
      <c r="A44" s="25" t="s">
        <v>23</v>
      </c>
      <c r="B44" s="26"/>
      <c r="C44" s="27"/>
      <c r="D44" s="27"/>
      <c r="E44" s="28"/>
      <c r="F44" s="29"/>
    </row>
    <row r="45" spans="1:7" ht="24" customHeight="1" x14ac:dyDescent="0.25">
      <c r="A45" s="52" t="s">
        <v>14</v>
      </c>
      <c r="B45" s="52" t="s">
        <v>15</v>
      </c>
      <c r="C45" s="41" t="s">
        <v>16</v>
      </c>
      <c r="D45" s="22" t="s">
        <v>17</v>
      </c>
      <c r="E45" s="42" t="s">
        <v>18</v>
      </c>
      <c r="F45" s="41" t="s">
        <v>19</v>
      </c>
    </row>
    <row r="46" spans="1:7" ht="12.75" customHeight="1" x14ac:dyDescent="0.25">
      <c r="A46" s="136" t="s">
        <v>85</v>
      </c>
      <c r="B46" s="137" t="s">
        <v>62</v>
      </c>
      <c r="C46" s="138">
        <v>0.1</v>
      </c>
      <c r="D46" s="131" t="s">
        <v>103</v>
      </c>
      <c r="E46" s="131">
        <v>220000</v>
      </c>
      <c r="F46" s="139">
        <f>C46*E46</f>
        <v>22000</v>
      </c>
      <c r="G46" s="111"/>
    </row>
    <row r="47" spans="1:7" ht="12.75" customHeight="1" x14ac:dyDescent="0.25">
      <c r="A47" s="122" t="s">
        <v>86</v>
      </c>
      <c r="B47" s="131" t="s">
        <v>62</v>
      </c>
      <c r="C47" s="138">
        <v>0.05</v>
      </c>
      <c r="D47" s="131" t="s">
        <v>103</v>
      </c>
      <c r="E47" s="131">
        <v>350000</v>
      </c>
      <c r="F47" s="139">
        <f t="shared" ref="F47:F50" si="1">C47*E47</f>
        <v>17500</v>
      </c>
      <c r="G47" s="111"/>
    </row>
    <row r="48" spans="1:7" ht="12.75" customHeight="1" x14ac:dyDescent="0.25">
      <c r="A48" s="130" t="s">
        <v>74</v>
      </c>
      <c r="B48" s="131" t="s">
        <v>62</v>
      </c>
      <c r="C48" s="140">
        <v>0.1</v>
      </c>
      <c r="D48" s="131" t="s">
        <v>104</v>
      </c>
      <c r="E48" s="131">
        <v>180000</v>
      </c>
      <c r="F48" s="139">
        <f t="shared" si="1"/>
        <v>18000</v>
      </c>
      <c r="G48" s="111"/>
    </row>
    <row r="49" spans="1:7" ht="12.75" customHeight="1" x14ac:dyDescent="0.25">
      <c r="A49" s="130" t="s">
        <v>80</v>
      </c>
      <c r="B49" s="131" t="s">
        <v>62</v>
      </c>
      <c r="C49" s="140">
        <v>0.05</v>
      </c>
      <c r="D49" s="131" t="s">
        <v>104</v>
      </c>
      <c r="E49" s="131">
        <v>350000</v>
      </c>
      <c r="F49" s="139">
        <f t="shared" si="1"/>
        <v>17500</v>
      </c>
      <c r="G49" s="111"/>
    </row>
    <row r="50" spans="1:7" ht="12.75" customHeight="1" x14ac:dyDescent="0.25">
      <c r="A50" s="135" t="s">
        <v>81</v>
      </c>
      <c r="B50" s="131" t="s">
        <v>62</v>
      </c>
      <c r="C50" s="140">
        <v>0.05</v>
      </c>
      <c r="D50" s="131" t="s">
        <v>104</v>
      </c>
      <c r="E50" s="131">
        <v>120000</v>
      </c>
      <c r="F50" s="139">
        <f t="shared" si="1"/>
        <v>6000</v>
      </c>
      <c r="G50" s="111"/>
    </row>
    <row r="51" spans="1:7" ht="12.75" customHeight="1" x14ac:dyDescent="0.25">
      <c r="A51" s="4" t="s">
        <v>24</v>
      </c>
      <c r="B51" s="5"/>
      <c r="C51" s="95"/>
      <c r="D51" s="95"/>
      <c r="E51" s="95"/>
      <c r="F51" s="96">
        <f>SUM(F46:F50)</f>
        <v>81000</v>
      </c>
    </row>
    <row r="52" spans="1:7" ht="12" customHeight="1" x14ac:dyDescent="0.25">
      <c r="A52" s="37"/>
      <c r="B52" s="38"/>
      <c r="C52" s="38"/>
      <c r="D52" s="38"/>
      <c r="E52" s="39"/>
      <c r="F52" s="40"/>
    </row>
    <row r="53" spans="1:7" ht="12" customHeight="1" x14ac:dyDescent="0.25">
      <c r="A53" s="25" t="s">
        <v>25</v>
      </c>
      <c r="B53" s="26"/>
      <c r="C53" s="27"/>
      <c r="D53" s="27"/>
      <c r="E53" s="28"/>
      <c r="F53" s="29"/>
    </row>
    <row r="54" spans="1:7" ht="24" customHeight="1" x14ac:dyDescent="0.25">
      <c r="A54" s="43" t="s">
        <v>26</v>
      </c>
      <c r="B54" s="43" t="s">
        <v>27</v>
      </c>
      <c r="C54" s="43" t="s">
        <v>28</v>
      </c>
      <c r="D54" s="43"/>
      <c r="E54" s="43" t="s">
        <v>18</v>
      </c>
      <c r="F54" s="44" t="s">
        <v>19</v>
      </c>
    </row>
    <row r="55" spans="1:7" ht="12.75" customHeight="1" x14ac:dyDescent="0.25">
      <c r="A55" s="35" t="s">
        <v>116</v>
      </c>
      <c r="B55" s="141" t="s">
        <v>63</v>
      </c>
      <c r="C55" s="142">
        <v>48000</v>
      </c>
      <c r="D55" s="141" t="s">
        <v>102</v>
      </c>
      <c r="E55" s="141">
        <v>17</v>
      </c>
      <c r="F55" s="133">
        <f>C55*E55</f>
        <v>816000</v>
      </c>
    </row>
    <row r="56" spans="1:7" ht="12.75" customHeight="1" x14ac:dyDescent="0.25">
      <c r="A56" s="35" t="s">
        <v>94</v>
      </c>
      <c r="B56" s="141" t="s">
        <v>63</v>
      </c>
      <c r="C56" s="143">
        <v>167</v>
      </c>
      <c r="D56" s="141" t="s">
        <v>102</v>
      </c>
      <c r="E56" s="141">
        <v>2000</v>
      </c>
      <c r="F56" s="133">
        <f t="shared" ref="F56:F63" si="2">C56*E56</f>
        <v>334000</v>
      </c>
    </row>
    <row r="57" spans="1:7" ht="12.75" customHeight="1" x14ac:dyDescent="0.25">
      <c r="A57" s="35" t="s">
        <v>88</v>
      </c>
      <c r="B57" s="141" t="s">
        <v>63</v>
      </c>
      <c r="C57" s="143">
        <v>4</v>
      </c>
      <c r="D57" s="141" t="s">
        <v>102</v>
      </c>
      <c r="E57" s="141">
        <v>23958</v>
      </c>
      <c r="F57" s="133">
        <f t="shared" si="2"/>
        <v>95832</v>
      </c>
    </row>
    <row r="58" spans="1:7" ht="24.75" customHeight="1" x14ac:dyDescent="0.25">
      <c r="A58" s="144" t="s">
        <v>91</v>
      </c>
      <c r="B58" s="141" t="s">
        <v>63</v>
      </c>
      <c r="C58" s="143">
        <v>8</v>
      </c>
      <c r="D58" s="141" t="s">
        <v>102</v>
      </c>
      <c r="E58" s="141">
        <v>145000</v>
      </c>
      <c r="F58" s="133">
        <f t="shared" si="2"/>
        <v>1160000</v>
      </c>
    </row>
    <row r="59" spans="1:7" ht="12.75" customHeight="1" x14ac:dyDescent="0.25">
      <c r="A59" s="35" t="s">
        <v>87</v>
      </c>
      <c r="B59" s="141" t="s">
        <v>71</v>
      </c>
      <c r="C59" s="145">
        <v>1.5</v>
      </c>
      <c r="D59" s="141" t="s">
        <v>102</v>
      </c>
      <c r="E59" s="141">
        <v>22000</v>
      </c>
      <c r="F59" s="133">
        <f t="shared" si="2"/>
        <v>33000</v>
      </c>
    </row>
    <row r="60" spans="1:7" s="1" customFormat="1" ht="12.75" customHeight="1" x14ac:dyDescent="0.25">
      <c r="A60" s="146" t="s">
        <v>54</v>
      </c>
      <c r="B60" s="147" t="s">
        <v>60</v>
      </c>
      <c r="C60" s="148">
        <v>2000</v>
      </c>
      <c r="D60" s="141" t="s">
        <v>102</v>
      </c>
      <c r="E60" s="141">
        <v>180</v>
      </c>
      <c r="F60" s="133">
        <f t="shared" si="2"/>
        <v>360000</v>
      </c>
    </row>
    <row r="61" spans="1:7" s="1" customFormat="1" ht="12.75" customHeight="1" x14ac:dyDescent="0.25">
      <c r="A61" s="146" t="s">
        <v>117</v>
      </c>
      <c r="B61" s="147" t="s">
        <v>70</v>
      </c>
      <c r="C61" s="148">
        <v>550</v>
      </c>
      <c r="D61" s="141" t="s">
        <v>105</v>
      </c>
      <c r="E61" s="141">
        <v>1244</v>
      </c>
      <c r="F61" s="133">
        <f t="shared" si="2"/>
        <v>684200</v>
      </c>
    </row>
    <row r="62" spans="1:7" s="1" customFormat="1" ht="12.75" customHeight="1" x14ac:dyDescent="0.25">
      <c r="A62" s="146" t="s">
        <v>118</v>
      </c>
      <c r="B62" s="147" t="s">
        <v>70</v>
      </c>
      <c r="C62" s="148">
        <v>215</v>
      </c>
      <c r="D62" s="141" t="s">
        <v>105</v>
      </c>
      <c r="E62" s="141">
        <v>1137</v>
      </c>
      <c r="F62" s="133">
        <f t="shared" si="2"/>
        <v>244455</v>
      </c>
    </row>
    <row r="63" spans="1:7" s="1" customFormat="1" ht="12.75" customHeight="1" x14ac:dyDescent="0.25">
      <c r="A63" s="146" t="s">
        <v>119</v>
      </c>
      <c r="B63" s="147" t="s">
        <v>70</v>
      </c>
      <c r="C63" s="148">
        <v>274</v>
      </c>
      <c r="D63" s="141" t="s">
        <v>105</v>
      </c>
      <c r="E63" s="141">
        <v>1390</v>
      </c>
      <c r="F63" s="133">
        <f t="shared" si="2"/>
        <v>380860</v>
      </c>
    </row>
    <row r="64" spans="1:7" s="1" customFormat="1" ht="12.75" customHeight="1" x14ac:dyDescent="0.25">
      <c r="A64" s="130" t="s">
        <v>55</v>
      </c>
      <c r="B64" s="141" t="s">
        <v>59</v>
      </c>
      <c r="C64" s="149">
        <v>2.5</v>
      </c>
      <c r="D64" s="141" t="s">
        <v>102</v>
      </c>
      <c r="E64" s="141">
        <v>10985</v>
      </c>
      <c r="F64" s="150">
        <f>C64*E64</f>
        <v>27462.5</v>
      </c>
    </row>
    <row r="65" spans="1:7" s="1" customFormat="1" ht="12.75" customHeight="1" x14ac:dyDescent="0.25">
      <c r="A65" s="130" t="s">
        <v>101</v>
      </c>
      <c r="B65" s="141" t="s">
        <v>97</v>
      </c>
      <c r="C65" s="151">
        <v>5.3</v>
      </c>
      <c r="D65" s="141" t="s">
        <v>102</v>
      </c>
      <c r="E65" s="141">
        <v>20000</v>
      </c>
      <c r="F65" s="150">
        <f t="shared" ref="F65:F67" si="3">C65*E65</f>
        <v>106000</v>
      </c>
    </row>
    <row r="66" spans="1:7" s="1" customFormat="1" ht="12.75" customHeight="1" x14ac:dyDescent="0.25">
      <c r="A66" s="130" t="s">
        <v>72</v>
      </c>
      <c r="B66" s="141" t="s">
        <v>59</v>
      </c>
      <c r="C66" s="151">
        <v>0.6</v>
      </c>
      <c r="D66" s="141" t="s">
        <v>102</v>
      </c>
      <c r="E66" s="141">
        <v>50000</v>
      </c>
      <c r="F66" s="150">
        <f t="shared" si="3"/>
        <v>30000</v>
      </c>
    </row>
    <row r="67" spans="1:7" s="1" customFormat="1" ht="12.75" customHeight="1" x14ac:dyDescent="0.25">
      <c r="A67" s="130" t="s">
        <v>96</v>
      </c>
      <c r="B67" s="141" t="s">
        <v>97</v>
      </c>
      <c r="C67" s="151">
        <v>0.5</v>
      </c>
      <c r="D67" s="141" t="s">
        <v>102</v>
      </c>
      <c r="E67" s="141">
        <v>78000</v>
      </c>
      <c r="F67" s="150">
        <f t="shared" si="3"/>
        <v>39000</v>
      </c>
    </row>
    <row r="68" spans="1:7" s="1" customFormat="1" ht="12.75" customHeight="1" x14ac:dyDescent="0.25">
      <c r="A68" s="45" t="s">
        <v>29</v>
      </c>
      <c r="B68" s="46"/>
      <c r="C68" s="46"/>
      <c r="D68" s="46"/>
      <c r="E68" s="46"/>
      <c r="F68" s="129">
        <f>SUM(F55:F67)</f>
        <v>4310809.5</v>
      </c>
    </row>
    <row r="69" spans="1:7" s="1" customFormat="1" ht="12" customHeight="1" x14ac:dyDescent="0.25">
      <c r="A69" s="47"/>
      <c r="B69" s="48"/>
      <c r="C69" s="48"/>
      <c r="D69" s="49"/>
      <c r="E69" s="50"/>
      <c r="F69" s="51"/>
    </row>
    <row r="70" spans="1:7" s="1" customFormat="1" ht="12" customHeight="1" x14ac:dyDescent="0.25">
      <c r="A70" s="25" t="s">
        <v>30</v>
      </c>
      <c r="B70" s="26"/>
      <c r="C70" s="27"/>
      <c r="D70" s="27"/>
      <c r="E70" s="28"/>
      <c r="F70" s="29"/>
    </row>
    <row r="71" spans="1:7" s="1" customFormat="1" ht="24" customHeight="1" x14ac:dyDescent="0.25">
      <c r="A71" s="52" t="s">
        <v>31</v>
      </c>
      <c r="B71" s="43" t="s">
        <v>27</v>
      </c>
      <c r="C71" s="43" t="s">
        <v>28</v>
      </c>
      <c r="D71" s="52"/>
      <c r="E71" s="43" t="s">
        <v>18</v>
      </c>
      <c r="F71" s="52" t="s">
        <v>19</v>
      </c>
    </row>
    <row r="72" spans="1:7" s="1" customFormat="1" ht="14.25" customHeight="1" x14ac:dyDescent="0.25">
      <c r="A72" s="153" t="s">
        <v>69</v>
      </c>
      <c r="B72" s="153" t="s">
        <v>63</v>
      </c>
      <c r="C72" s="153">
        <v>1</v>
      </c>
      <c r="D72" s="154" t="s">
        <v>103</v>
      </c>
      <c r="E72" s="155">
        <v>33000</v>
      </c>
      <c r="F72" s="152">
        <f>E72*C72</f>
        <v>33000</v>
      </c>
    </row>
    <row r="73" spans="1:7" s="1" customFormat="1" ht="13.5" customHeight="1" x14ac:dyDescent="0.25">
      <c r="A73" s="53" t="s">
        <v>32</v>
      </c>
      <c r="B73" s="54"/>
      <c r="C73" s="54"/>
      <c r="D73" s="55"/>
      <c r="E73" s="56"/>
      <c r="F73" s="115">
        <f>F72</f>
        <v>33000</v>
      </c>
      <c r="G73" s="8"/>
    </row>
    <row r="74" spans="1:7" s="1" customFormat="1" ht="12" customHeight="1" x14ac:dyDescent="0.25">
      <c r="A74" s="57"/>
      <c r="B74" s="57"/>
      <c r="C74" s="57"/>
      <c r="D74" s="57"/>
      <c r="E74" s="58"/>
      <c r="F74" s="59"/>
    </row>
    <row r="75" spans="1:7" s="1" customFormat="1" ht="12" customHeight="1" x14ac:dyDescent="0.25">
      <c r="A75" s="99" t="s">
        <v>33</v>
      </c>
      <c r="B75" s="100"/>
      <c r="C75" s="100"/>
      <c r="D75" s="100"/>
      <c r="E75" s="100"/>
      <c r="F75" s="101">
        <f>F37+F42+F51+F68+F73</f>
        <v>8444809.5</v>
      </c>
    </row>
    <row r="76" spans="1:7" s="1" customFormat="1" ht="12" customHeight="1" x14ac:dyDescent="0.25">
      <c r="A76" s="102" t="s">
        <v>34</v>
      </c>
      <c r="B76" s="98"/>
      <c r="C76" s="98"/>
      <c r="D76" s="98"/>
      <c r="E76" s="98"/>
      <c r="F76" s="103">
        <f>F75*0.05</f>
        <v>422240.47500000003</v>
      </c>
    </row>
    <row r="77" spans="1:7" s="1" customFormat="1" ht="12" customHeight="1" x14ac:dyDescent="0.25">
      <c r="A77" s="104" t="s">
        <v>35</v>
      </c>
      <c r="B77" s="97"/>
      <c r="C77" s="97"/>
      <c r="D77" s="97"/>
      <c r="E77" s="97"/>
      <c r="F77" s="105">
        <f>F76+F75</f>
        <v>8867049.9749999996</v>
      </c>
    </row>
    <row r="78" spans="1:7" s="1" customFormat="1" ht="12" customHeight="1" x14ac:dyDescent="0.25">
      <c r="A78" s="102" t="s">
        <v>36</v>
      </c>
      <c r="B78" s="98"/>
      <c r="C78" s="98"/>
      <c r="D78" s="98"/>
      <c r="E78" s="98"/>
      <c r="F78" s="103">
        <f>F12</f>
        <v>13212000</v>
      </c>
    </row>
    <row r="79" spans="1:7" s="1" customFormat="1" ht="12" customHeight="1" x14ac:dyDescent="0.25">
      <c r="A79" s="106" t="s">
        <v>37</v>
      </c>
      <c r="B79" s="107"/>
      <c r="C79" s="107"/>
      <c r="D79" s="107"/>
      <c r="E79" s="107"/>
      <c r="F79" s="108">
        <f>F78-F77</f>
        <v>4344950.0250000004</v>
      </c>
    </row>
    <row r="80" spans="1:7" s="1" customFormat="1" ht="12" customHeight="1" x14ac:dyDescent="0.25">
      <c r="A80" s="60" t="s">
        <v>56</v>
      </c>
      <c r="B80" s="61"/>
      <c r="C80" s="61"/>
      <c r="D80" s="61"/>
      <c r="E80" s="61"/>
      <c r="F80" s="62"/>
    </row>
    <row r="81" spans="1:6" s="1" customFormat="1" ht="12.75" customHeight="1" thickBot="1" x14ac:dyDescent="0.3">
      <c r="A81" s="63"/>
      <c r="B81" s="61"/>
      <c r="C81" s="61"/>
      <c r="D81" s="61"/>
      <c r="E81" s="61"/>
      <c r="F81" s="62"/>
    </row>
    <row r="82" spans="1:6" s="1" customFormat="1" ht="12" customHeight="1" x14ac:dyDescent="0.25">
      <c r="A82" s="64" t="s">
        <v>57</v>
      </c>
      <c r="B82" s="65"/>
      <c r="C82" s="65"/>
      <c r="D82" s="65"/>
      <c r="E82" s="66"/>
      <c r="F82" s="62"/>
    </row>
    <row r="83" spans="1:6" s="1" customFormat="1" ht="12" customHeight="1" x14ac:dyDescent="0.25">
      <c r="A83" s="67" t="s">
        <v>38</v>
      </c>
      <c r="B83" s="68"/>
      <c r="C83" s="68"/>
      <c r="D83" s="68"/>
      <c r="E83" s="69"/>
      <c r="F83" s="62"/>
    </row>
    <row r="84" spans="1:6" s="1" customFormat="1" ht="12" customHeight="1" x14ac:dyDescent="0.25">
      <c r="A84" s="67" t="s">
        <v>39</v>
      </c>
      <c r="B84" s="68"/>
      <c r="C84" s="68"/>
      <c r="D84" s="68"/>
      <c r="E84" s="69"/>
      <c r="F84" s="62"/>
    </row>
    <row r="85" spans="1:6" s="1" customFormat="1" ht="12" customHeight="1" x14ac:dyDescent="0.25">
      <c r="A85" s="67" t="s">
        <v>40</v>
      </c>
      <c r="B85" s="68"/>
      <c r="C85" s="68"/>
      <c r="D85" s="68"/>
      <c r="E85" s="69"/>
      <c r="F85" s="62"/>
    </row>
    <row r="86" spans="1:6" s="1" customFormat="1" ht="12" customHeight="1" x14ac:dyDescent="0.25">
      <c r="A86" s="67" t="s">
        <v>41</v>
      </c>
      <c r="B86" s="68"/>
      <c r="C86" s="68"/>
      <c r="D86" s="68"/>
      <c r="E86" s="69"/>
      <c r="F86" s="62"/>
    </row>
    <row r="87" spans="1:6" s="1" customFormat="1" ht="12" customHeight="1" x14ac:dyDescent="0.25">
      <c r="A87" s="67" t="s">
        <v>42</v>
      </c>
      <c r="B87" s="68"/>
      <c r="C87" s="68"/>
      <c r="D87" s="68"/>
      <c r="E87" s="69"/>
      <c r="F87" s="62"/>
    </row>
    <row r="88" spans="1:6" s="1" customFormat="1" ht="12.75" customHeight="1" thickBot="1" x14ac:dyDescent="0.3">
      <c r="A88" s="70" t="s">
        <v>43</v>
      </c>
      <c r="B88" s="71"/>
      <c r="C88" s="71"/>
      <c r="D88" s="71"/>
      <c r="E88" s="72"/>
      <c r="F88" s="62"/>
    </row>
    <row r="89" spans="1:6" s="1" customFormat="1" ht="12.75" customHeight="1" x14ac:dyDescent="0.25">
      <c r="A89" s="63"/>
      <c r="B89" s="68"/>
      <c r="C89" s="68"/>
      <c r="D89" s="68"/>
      <c r="E89" s="68"/>
      <c r="F89" s="62"/>
    </row>
    <row r="90" spans="1:6" s="1" customFormat="1" ht="15" customHeight="1" thickBot="1" x14ac:dyDescent="0.3">
      <c r="A90" s="158" t="s">
        <v>44</v>
      </c>
      <c r="B90" s="159"/>
      <c r="C90" s="73"/>
      <c r="D90" s="74"/>
      <c r="E90" s="74"/>
      <c r="F90" s="62"/>
    </row>
    <row r="91" spans="1:6" s="1" customFormat="1" ht="12" customHeight="1" x14ac:dyDescent="0.25">
      <c r="A91" s="75" t="s">
        <v>31</v>
      </c>
      <c r="B91" s="76" t="s">
        <v>61</v>
      </c>
      <c r="C91" s="77" t="s">
        <v>45</v>
      </c>
      <c r="D91" s="74"/>
      <c r="E91" s="74"/>
      <c r="F91" s="62"/>
    </row>
    <row r="92" spans="1:6" s="1" customFormat="1" ht="12" customHeight="1" x14ac:dyDescent="0.25">
      <c r="A92" s="78" t="s">
        <v>46</v>
      </c>
      <c r="B92" s="79">
        <f>F37</f>
        <v>4020000</v>
      </c>
      <c r="C92" s="80">
        <f>(B92/B98)</f>
        <v>0.45336385960765946</v>
      </c>
      <c r="D92" s="74"/>
      <c r="E92" s="74"/>
      <c r="F92" s="62"/>
    </row>
    <row r="93" spans="1:6" s="1" customFormat="1" ht="12" customHeight="1" x14ac:dyDescent="0.25">
      <c r="A93" s="78" t="s">
        <v>47</v>
      </c>
      <c r="B93" s="79">
        <f>F42</f>
        <v>0</v>
      </c>
      <c r="C93" s="80">
        <v>0</v>
      </c>
      <c r="D93" s="74"/>
      <c r="E93" s="74"/>
      <c r="F93" s="62"/>
    </row>
    <row r="94" spans="1:6" s="1" customFormat="1" ht="12" customHeight="1" x14ac:dyDescent="0.25">
      <c r="A94" s="78" t="s">
        <v>48</v>
      </c>
      <c r="B94" s="79">
        <f>F51</f>
        <v>81000</v>
      </c>
      <c r="C94" s="80">
        <f>(B94/B98)</f>
        <v>9.1349434398558249E-3</v>
      </c>
      <c r="D94" s="74"/>
      <c r="E94" s="74"/>
      <c r="F94" s="62"/>
    </row>
    <row r="95" spans="1:6" s="1" customFormat="1" ht="12" customHeight="1" x14ac:dyDescent="0.25">
      <c r="A95" s="78" t="s">
        <v>26</v>
      </c>
      <c r="B95" s="79">
        <f>F68</f>
        <v>4310809.5</v>
      </c>
      <c r="C95" s="80">
        <f>(B95/B98)</f>
        <v>0.48616050570979219</v>
      </c>
      <c r="D95" s="74"/>
      <c r="E95" s="74"/>
      <c r="F95" s="62"/>
    </row>
    <row r="96" spans="1:6" s="1" customFormat="1" ht="12" customHeight="1" x14ac:dyDescent="0.25">
      <c r="A96" s="78" t="s">
        <v>49</v>
      </c>
      <c r="B96" s="81">
        <f>F73</f>
        <v>33000</v>
      </c>
      <c r="C96" s="80">
        <f>(B96/B98)</f>
        <v>3.7216436236449657E-3</v>
      </c>
      <c r="D96" s="82"/>
      <c r="E96" s="82"/>
      <c r="F96" s="62"/>
    </row>
    <row r="97" spans="1:6" s="1" customFormat="1" ht="12" customHeight="1" x14ac:dyDescent="0.25">
      <c r="A97" s="78" t="s">
        <v>50</v>
      </c>
      <c r="B97" s="81">
        <f>F76</f>
        <v>422240.47500000003</v>
      </c>
      <c r="C97" s="80">
        <f>(B97/B98)</f>
        <v>4.7619047619047623E-2</v>
      </c>
      <c r="D97" s="82"/>
      <c r="E97" s="82"/>
      <c r="F97" s="62"/>
    </row>
    <row r="98" spans="1:6" s="1" customFormat="1" ht="12.75" customHeight="1" thickBot="1" x14ac:dyDescent="0.3">
      <c r="A98" s="83" t="s">
        <v>64</v>
      </c>
      <c r="B98" s="84">
        <f>SUM(B92:B97)</f>
        <v>8867049.9749999996</v>
      </c>
      <c r="C98" s="85">
        <f>SUM(C92:C97)</f>
        <v>1</v>
      </c>
      <c r="D98" s="82"/>
      <c r="E98" s="82"/>
      <c r="F98" s="62"/>
    </row>
    <row r="99" spans="1:6" s="1" customFormat="1" ht="12" customHeight="1" x14ac:dyDescent="0.25">
      <c r="A99" s="63"/>
      <c r="B99" s="61"/>
      <c r="C99" s="61"/>
      <c r="D99" s="61"/>
      <c r="E99" s="61"/>
      <c r="F99" s="62"/>
    </row>
    <row r="100" spans="1:6" s="1" customFormat="1" ht="12.75" customHeight="1" thickBot="1" x14ac:dyDescent="0.3">
      <c r="A100" s="10"/>
      <c r="B100" s="61"/>
      <c r="C100" s="61"/>
      <c r="D100" s="61"/>
      <c r="E100" s="61"/>
      <c r="F100" s="62"/>
    </row>
    <row r="101" spans="1:6" s="1" customFormat="1" ht="12" customHeight="1" thickBot="1" x14ac:dyDescent="0.3">
      <c r="A101" s="160" t="s">
        <v>65</v>
      </c>
      <c r="B101" s="161"/>
      <c r="C101" s="161"/>
      <c r="D101" s="162"/>
      <c r="E101" s="82"/>
      <c r="F101" s="62"/>
    </row>
    <row r="102" spans="1:6" s="1" customFormat="1" ht="12" customHeight="1" x14ac:dyDescent="0.25">
      <c r="A102" s="86" t="s">
        <v>66</v>
      </c>
      <c r="B102" s="87">
        <v>35500</v>
      </c>
      <c r="C102" s="87">
        <v>36000</v>
      </c>
      <c r="D102" s="87">
        <v>36500</v>
      </c>
      <c r="E102" s="88"/>
      <c r="F102" s="89"/>
    </row>
    <row r="103" spans="1:6" s="1" customFormat="1" ht="12.75" customHeight="1" thickBot="1" x14ac:dyDescent="0.3">
      <c r="A103" s="83" t="s">
        <v>67</v>
      </c>
      <c r="B103" s="84">
        <f>(F77/B102)</f>
        <v>249.7760556338028</v>
      </c>
      <c r="C103" s="84">
        <f>(F77/C102)</f>
        <v>246.30694374999999</v>
      </c>
      <c r="D103" s="90">
        <f>(F77/D102)</f>
        <v>242.93287602739724</v>
      </c>
      <c r="E103" s="88"/>
      <c r="F103" s="89">
        <v>0</v>
      </c>
    </row>
    <row r="104" spans="1:6" s="1" customFormat="1" ht="15.6" customHeight="1" x14ac:dyDescent="0.25">
      <c r="A104" s="60" t="s">
        <v>51</v>
      </c>
      <c r="B104" s="68"/>
      <c r="C104" s="68"/>
      <c r="D104" s="68"/>
      <c r="E104" s="68"/>
      <c r="F104" s="91"/>
    </row>
  </sheetData>
  <mergeCells count="10">
    <mergeCell ref="A17:F17"/>
    <mergeCell ref="A90:B90"/>
    <mergeCell ref="A101:D101"/>
    <mergeCell ref="D9:E9"/>
    <mergeCell ref="D10:E10"/>
    <mergeCell ref="D11:E11"/>
    <mergeCell ref="D13:E13"/>
    <mergeCell ref="D14:E14"/>
    <mergeCell ref="D15:E15"/>
    <mergeCell ref="D12:E12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REPOLLO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Rebolledo Bahamondes Jenny Iris</cp:lastModifiedBy>
  <dcterms:created xsi:type="dcterms:W3CDTF">2020-11-27T12:49:26Z</dcterms:created>
  <dcterms:modified xsi:type="dcterms:W3CDTF">2023-04-27T13:03:08Z</dcterms:modified>
</cp:coreProperties>
</file>