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velasqu\Desktop\FICHAS MARZO 2023-2024\Agencia de Area Longaví\"/>
    </mc:Choice>
  </mc:AlternateContent>
  <bookViews>
    <workbookView xWindow="0" yWindow="0" windowWidth="28800" windowHeight="12300"/>
  </bookViews>
  <sheets>
    <sheet name="Repollo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62" i="1" l="1"/>
  <c r="G57" i="1"/>
  <c r="G54" i="1"/>
  <c r="G22" i="1" l="1"/>
  <c r="G23" i="1"/>
  <c r="G24" i="1"/>
  <c r="G25" i="1"/>
  <c r="G26" i="1"/>
  <c r="G27" i="1"/>
  <c r="G21" i="1"/>
  <c r="G28" i="1" l="1"/>
  <c r="C87" i="1" s="1"/>
  <c r="G38" i="1"/>
  <c r="G39" i="1"/>
  <c r="G40" i="1"/>
  <c r="G41" i="1"/>
  <c r="G42" i="1"/>
  <c r="G37" i="1"/>
  <c r="G52" i="1"/>
  <c r="G53" i="1"/>
  <c r="G56" i="1"/>
  <c r="G59" i="1"/>
  <c r="G61" i="1"/>
  <c r="G47" i="1"/>
  <c r="G43" i="1" l="1"/>
  <c r="C89" i="1" s="1"/>
  <c r="G67" i="1" l="1"/>
  <c r="G68" i="1" s="1"/>
  <c r="C91" i="1" s="1"/>
  <c r="G50" i="1"/>
  <c r="G49" i="1"/>
  <c r="G12" i="1"/>
  <c r="G73" i="1" s="1"/>
  <c r="G63" i="1" l="1"/>
  <c r="C90" i="1" s="1"/>
  <c r="G70" i="1" l="1"/>
  <c r="G71" i="1" s="1"/>
  <c r="G72" i="1" s="1"/>
  <c r="G74" i="1" s="1"/>
  <c r="C92" i="1" l="1"/>
  <c r="C93" i="1" s="1"/>
  <c r="C98" i="1"/>
  <c r="E98" i="1"/>
  <c r="D98" i="1"/>
  <c r="D90" i="1" l="1"/>
  <c r="D89" i="1"/>
  <c r="D87" i="1"/>
  <c r="D91" i="1"/>
  <c r="D92" i="1"/>
  <c r="D93" i="1" l="1"/>
</calcChain>
</file>

<file path=xl/sharedStrings.xml><?xml version="1.0" encoding="utf-8"?>
<sst xmlns="http://schemas.openxmlformats.org/spreadsheetml/2006/main" count="175" uniqueCount="121">
  <si>
    <t>RUBRO O CULTIVO</t>
  </si>
  <si>
    <t>REPOLLO</t>
  </si>
  <si>
    <t>RENDIMIENTO (Un/Há.)</t>
  </si>
  <si>
    <t>VARIEDAD</t>
  </si>
  <si>
    <t>SAVOY ACE</t>
  </si>
  <si>
    <t>FECHA ESTIMADA  PRECIO VENTA</t>
  </si>
  <si>
    <t>MAYO-JUNIO</t>
  </si>
  <si>
    <t>NIVEL TECNOLÓGICO</t>
  </si>
  <si>
    <t>MEDIO</t>
  </si>
  <si>
    <t>PRECIO ESPERADO ($/UNID)</t>
  </si>
  <si>
    <t>REGIÓN</t>
  </si>
  <si>
    <t>INGRESO ESPERADO, con IVA ($)</t>
  </si>
  <si>
    <t>AGENCIA DE ÁREA</t>
  </si>
  <si>
    <t>DESTINO PRODUCCION</t>
  </si>
  <si>
    <t>CONSUMO</t>
  </si>
  <si>
    <t>COMUNA/LOCALIDAD</t>
  </si>
  <si>
    <t>FECHA DE COSECHA</t>
  </si>
  <si>
    <t>FECHA PRECIO INSUMOS</t>
  </si>
  <si>
    <t>CONTINGENCIA</t>
  </si>
  <si>
    <t>LLUVIAS</t>
  </si>
  <si>
    <t>COSTOS DIRECTOS DE PRODUCCIÓN POR HECTÁREA (INCLUYE IVA)</t>
  </si>
  <si>
    <t>MANO DE OBRA</t>
  </si>
  <si>
    <t>Labores</t>
  </si>
  <si>
    <t>Unidad</t>
  </si>
  <si>
    <t>N° Jornadas/HA</t>
  </si>
  <si>
    <t>Época (Mes)</t>
  </si>
  <si>
    <t xml:space="preserve"> Precio Unitario ($) </t>
  </si>
  <si>
    <t xml:space="preserve"> Sub Total ($) </t>
  </si>
  <si>
    <t>TRANSPLANTE</t>
  </si>
  <si>
    <t>JH</t>
  </si>
  <si>
    <t>ENERO-FEBRERO</t>
  </si>
  <si>
    <t>APLIC. FERTILIZANTE</t>
  </si>
  <si>
    <t>FEBRERO-ABRIL</t>
  </si>
  <si>
    <t>PALEO ACEQUIA</t>
  </si>
  <si>
    <t>ENERO</t>
  </si>
  <si>
    <t>APLIC PESTICIDA</t>
  </si>
  <si>
    <t>ENERO-ABRIL</t>
  </si>
  <si>
    <t>RIEGOS</t>
  </si>
  <si>
    <t>ENERO-MAYO</t>
  </si>
  <si>
    <t>LIMPIEZA MANUAL</t>
  </si>
  <si>
    <t>COSECHA</t>
  </si>
  <si>
    <t>Subtotal Jornadas Hombre</t>
  </si>
  <si>
    <t>JORNADAS ANIMAL</t>
  </si>
  <si>
    <t>N° Jornadas</t>
  </si>
  <si>
    <t>N/A</t>
  </si>
  <si>
    <t>Subtotal Jornadas Animal</t>
  </si>
  <si>
    <t>MAQUINARIA</t>
  </si>
  <si>
    <t>ARADURA</t>
  </si>
  <si>
    <t>DIC-ENERO</t>
  </si>
  <si>
    <t>RASTRAJES(2)</t>
  </si>
  <si>
    <t>ACEQUIADURA</t>
  </si>
  <si>
    <t>ENERO-MARZO</t>
  </si>
  <si>
    <t>CULTIVACION Y FERT.</t>
  </si>
  <si>
    <t>Subtotal Costo Maquinaria</t>
  </si>
  <si>
    <t>INSUMOS</t>
  </si>
  <si>
    <t>Insumos</t>
  </si>
  <si>
    <t>Unidad (Kg/l/u)</t>
  </si>
  <si>
    <t>Cantidad (Kg/l/u)/HA</t>
  </si>
  <si>
    <t>PLANTAS</t>
  </si>
  <si>
    <t>PLANTULAS</t>
  </si>
  <si>
    <t>FERTILIZANTES</t>
  </si>
  <si>
    <t>UREA</t>
  </si>
  <si>
    <t>KG</t>
  </si>
  <si>
    <t>MARZO-ABRIL</t>
  </si>
  <si>
    <t>MEZCLA N P K</t>
  </si>
  <si>
    <t>FEBRERO</t>
  </si>
  <si>
    <t>INSECTICIDAS</t>
  </si>
  <si>
    <t>MURALLA DELTA</t>
  </si>
  <si>
    <t>LIT</t>
  </si>
  <si>
    <t>ZERO</t>
  </si>
  <si>
    <t>MARZO-MAYO</t>
  </si>
  <si>
    <t>KARATE PLUS</t>
  </si>
  <si>
    <t>HERBICIDAS</t>
  </si>
  <si>
    <t>DUAL GOLD 960</t>
  </si>
  <si>
    <t>H1 SUPER</t>
  </si>
  <si>
    <t>MARZO</t>
  </si>
  <si>
    <t>FUNGUICIDAS</t>
  </si>
  <si>
    <t>POLYBEN</t>
  </si>
  <si>
    <t>FERTILIZANTE FOLIAR</t>
  </si>
  <si>
    <t>FOSFIMAX 40-20</t>
  </si>
  <si>
    <t>FRUTALIV</t>
  </si>
  <si>
    <t>Subtotal Insumos</t>
  </si>
  <si>
    <t>OTROS</t>
  </si>
  <si>
    <t>Item</t>
  </si>
  <si>
    <t>Cantidad (Kg/l/u)</t>
  </si>
  <si>
    <t xml:space="preserve">ANALISIS DE SUELOS </t>
  </si>
  <si>
    <t>UNIDAD</t>
  </si>
  <si>
    <t>SEP-OCTUBRE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</si>
  <si>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</si>
  <si>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</si>
  <si>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</si>
  <si>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</si>
  <si>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</si>
  <si>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</si>
  <si>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7"/>
        <color indexed="8"/>
        <rFont val="Arial Narrow"/>
        <family val="2"/>
      </rPr>
      <t>Fuente</t>
    </r>
    <r>
      <rPr>
        <sz val="7"/>
        <color indexed="8"/>
        <rFont val="Arial Narrow"/>
        <family val="2"/>
      </rPr>
      <t>: INDAP</t>
    </r>
  </si>
  <si>
    <r>
      <rPr>
        <b/>
        <u/>
        <sz val="7"/>
        <color indexed="8"/>
        <rFont val="Arial Narrow"/>
        <family val="2"/>
      </rPr>
      <t>Notas</t>
    </r>
    <r>
      <rPr>
        <b/>
        <sz val="7"/>
        <color indexed="8"/>
        <rFont val="Arial Narrow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</si>
  <si>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</si>
  <si>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</si>
  <si>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</si>
  <si>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</si>
  <si>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</si>
  <si>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</si>
  <si>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</si>
  <si>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</si>
  <si>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</si>
  <si>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</si>
  <si>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</si>
  <si>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</si>
  <si>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</si>
  <si>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</si>
  <si>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</si>
  <si>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($/un)</t>
  </si>
  <si>
    <t>Rendimiento (un/hà)</t>
  </si>
  <si>
    <t>Costo unitario ($/un) (*)</t>
  </si>
  <si>
    <t>(*): Este valor representa el valor mìnimo de venta del producto</t>
  </si>
  <si>
    <t>HA</t>
  </si>
  <si>
    <t>PLANTAC. Y FERT.(2)</t>
  </si>
  <si>
    <t>APLICACIÓN FITOSAN (2)</t>
  </si>
  <si>
    <t>DEL  MAULE</t>
  </si>
  <si>
    <t>LONGAVI</t>
  </si>
  <si>
    <t>MARZO/2023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</si>
</sst>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1" formatCode="_ * #,##0_ ;_ * \-#,##0_ ;_ * &quot;-&quot;_ ;_ @_ "/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_-* #,##0.00_-;\-* #,##0.00_-;_-* &quot;-&quot;??_-;_-@_-"/>
    <numFmt numFmtId="167" formatCode="&quot; &quot;* #,##0&quot; &quot;;&quot;-&quot;* #,##0&quot; &quot;;&quot; &quot;* &quot;-&quot;??&quot; &quot;"/>
    <numFmt numFmtId="168" formatCode="_-* #,##0\ _€_-;\-* #,##0\ _€_-;_-* &quot;-&quot;??\ _€_-;_-@_-"/>
  </numFmts>
  <fonts count="20">
    <font>
      <sz val="11"/>
      <color indexed="8"/>
      <name val="Calibri"/>
    </font>
    <font>
      <sz val="11"/>
      <color theme="1"/>
      <name val="Helvetica Neue"/>
      <family val="2"/>
      <scheme val="minor"/>
    </font>
    <font>
      <sz val="11"/>
      <color theme="1"/>
      <name val="Helvetica Neue"/>
      <family val="2"/>
      <scheme val="minor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sz val="8"/>
      <color indexed="8"/>
      <name val="Arial Narrow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sz val="8"/>
      <name val="Arial Narrow"/>
      <family val="2"/>
    </font>
    <font>
      <b/>
      <sz val="9"/>
      <color indexed="9"/>
      <name val="Arial Narrow"/>
      <family val="2"/>
    </font>
    <font>
      <b/>
      <sz val="9"/>
      <color indexed="8"/>
      <name val="Arial Narrow"/>
      <family val="2"/>
    </font>
    <font>
      <sz val="9"/>
      <color indexed="9"/>
      <name val="Arial Narrow"/>
      <family val="2"/>
    </font>
    <font>
      <b/>
      <i/>
      <sz val="9"/>
      <color indexed="9"/>
      <name val="Arial Narrow"/>
      <family val="2"/>
    </font>
    <font>
      <b/>
      <sz val="7"/>
      <color indexed="9"/>
      <name val="Arial Narrow"/>
      <family val="2"/>
    </font>
    <font>
      <b/>
      <sz val="7"/>
      <color indexed="8"/>
      <name val="Arial Narrow"/>
      <family val="2"/>
    </font>
    <font>
      <b/>
      <u/>
      <sz val="7"/>
      <color indexed="8"/>
      <name val="Arial Narrow"/>
      <family val="2"/>
    </font>
    <font>
      <sz val="7"/>
      <color indexed="8"/>
      <name val="Arial Narrow"/>
      <family val="2"/>
    </font>
    <font>
      <b/>
      <sz val="7"/>
      <color indexed="15"/>
      <name val="Arial Narrow"/>
      <family val="2"/>
    </font>
    <font>
      <u/>
      <sz val="7"/>
      <color indexed="8"/>
      <name val="Arial Narrow"/>
      <family val="2"/>
    </font>
    <font>
      <sz val="7"/>
      <color indexed="9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19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 applyNumberFormat="0" applyFill="0" applyBorder="0" applyProtection="0"/>
    <xf numFmtId="0" fontId="2" fillId="0" borderId="1"/>
    <xf numFmtId="166" fontId="2" fillId="0" borderId="1" applyFont="0" applyFill="0" applyBorder="0" applyAlignment="0" applyProtection="0"/>
    <xf numFmtId="0" fontId="1" fillId="0" borderId="1"/>
    <xf numFmtId="166" fontId="1" fillId="0" borderId="1" applyFont="0" applyFill="0" applyBorder="0" applyAlignment="0" applyProtection="0"/>
    <xf numFmtId="41" fontId="6" fillId="0" borderId="0" applyFont="0" applyFill="0" applyBorder="0" applyAlignment="0" applyProtection="0"/>
  </cellStyleXfs>
  <cellXfs count="121">
    <xf numFmtId="0" fontId="0" fillId="0" borderId="0" xfId="0"/>
    <xf numFmtId="0" fontId="0" fillId="0" borderId="0" xfId="0" applyNumberFormat="1"/>
    <xf numFmtId="0" fontId="0" fillId="0" borderId="1" xfId="0" applyNumberFormat="1" applyBorder="1"/>
    <xf numFmtId="0" fontId="0" fillId="2" borderId="1" xfId="0" applyFill="1" applyBorder="1"/>
    <xf numFmtId="0" fontId="7" fillId="0" borderId="0" xfId="0" applyNumberFormat="1" applyFont="1"/>
    <xf numFmtId="0" fontId="7" fillId="0" borderId="0" xfId="0" applyFont="1"/>
    <xf numFmtId="0" fontId="7" fillId="0" borderId="1" xfId="0" applyNumberFormat="1" applyFont="1" applyBorder="1"/>
    <xf numFmtId="0" fontId="3" fillId="0" borderId="10" xfId="3" applyFont="1" applyBorder="1" applyAlignment="1">
      <alignment horizontal="left" wrapText="1"/>
    </xf>
    <xf numFmtId="0" fontId="3" fillId="0" borderId="10" xfId="3" applyFont="1" applyBorder="1" applyAlignment="1">
      <alignment horizontal="center" wrapText="1"/>
    </xf>
    <xf numFmtId="168" fontId="3" fillId="0" borderId="10" xfId="4" applyNumberFormat="1" applyFont="1" applyFill="1" applyBorder="1" applyAlignment="1">
      <alignment horizontal="right" wrapText="1"/>
    </xf>
    <xf numFmtId="0" fontId="8" fillId="0" borderId="10" xfId="3" applyFont="1" applyBorder="1" applyAlignment="1">
      <alignment horizontal="left"/>
    </xf>
    <xf numFmtId="49" fontId="3" fillId="2" borderId="10" xfId="0" applyNumberFormat="1" applyFont="1" applyFill="1" applyBorder="1" applyAlignment="1">
      <alignment horizontal="center" wrapText="1"/>
    </xf>
    <xf numFmtId="3" fontId="3" fillId="2" borderId="10" xfId="0" applyNumberFormat="1" applyFont="1" applyFill="1" applyBorder="1" applyAlignment="1">
      <alignment horizontal="right" wrapText="1"/>
    </xf>
    <xf numFmtId="0" fontId="8" fillId="0" borderId="10" xfId="1" applyFont="1" applyBorder="1"/>
    <xf numFmtId="0" fontId="5" fillId="2" borderId="10" xfId="0" applyFont="1" applyFill="1" applyBorder="1" applyAlignment="1">
      <alignment horizontal="left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right" vertical="center" wrapText="1"/>
    </xf>
    <xf numFmtId="49" fontId="5" fillId="2" borderId="10" xfId="0" applyNumberFormat="1" applyFont="1" applyFill="1" applyBorder="1" applyAlignment="1">
      <alignment horizontal="left" vertical="center" wrapText="1"/>
    </xf>
    <xf numFmtId="49" fontId="3" fillId="2" borderId="10" xfId="0" applyNumberFormat="1" applyFont="1" applyFill="1" applyBorder="1" applyAlignment="1">
      <alignment horizontal="center"/>
    </xf>
    <xf numFmtId="0" fontId="3" fillId="2" borderId="10" xfId="0" applyNumberFormat="1" applyFont="1" applyFill="1" applyBorder="1"/>
    <xf numFmtId="3" fontId="3" fillId="2" borderId="10" xfId="0" applyNumberFormat="1" applyFont="1" applyFill="1" applyBorder="1"/>
    <xf numFmtId="49" fontId="5" fillId="2" borderId="10" xfId="0" applyNumberFormat="1" applyFont="1" applyFill="1" applyBorder="1"/>
    <xf numFmtId="49" fontId="3" fillId="2" borderId="10" xfId="0" applyNumberFormat="1" applyFont="1" applyFill="1" applyBorder="1"/>
    <xf numFmtId="0" fontId="3" fillId="2" borderId="10" xfId="0" applyFont="1" applyFill="1" applyBorder="1" applyAlignment="1">
      <alignment horizontal="center"/>
    </xf>
    <xf numFmtId="0" fontId="3" fillId="2" borderId="10" xfId="0" applyFont="1" applyFill="1" applyBorder="1"/>
    <xf numFmtId="49" fontId="3" fillId="2" borderId="10" xfId="0" applyNumberFormat="1" applyFont="1" applyFill="1" applyBorder="1" applyAlignment="1">
      <alignment vertical="center" wrapText="1"/>
    </xf>
    <xf numFmtId="49" fontId="3" fillId="2" borderId="10" xfId="0" applyNumberFormat="1" applyFont="1" applyFill="1" applyBorder="1" applyAlignment="1">
      <alignment horizontal="right" vertical="center" wrapText="1"/>
    </xf>
    <xf numFmtId="49" fontId="3" fillId="2" borderId="10" xfId="0" applyNumberFormat="1" applyFont="1" applyFill="1" applyBorder="1" applyAlignment="1">
      <alignment horizontal="right"/>
    </xf>
    <xf numFmtId="49" fontId="3" fillId="2" borderId="10" xfId="0" applyNumberFormat="1" applyFont="1" applyFill="1" applyBorder="1" applyAlignment="1">
      <alignment horizontal="right" wrapText="1"/>
    </xf>
    <xf numFmtId="0" fontId="8" fillId="0" borderId="10" xfId="3" applyFont="1" applyBorder="1" applyAlignment="1">
      <alignment horizontal="center"/>
    </xf>
    <xf numFmtId="0" fontId="3" fillId="2" borderId="10" xfId="0" applyNumberFormat="1" applyFont="1" applyFill="1" applyBorder="1" applyAlignment="1">
      <alignment horizontal="center" wrapText="1"/>
    </xf>
    <xf numFmtId="41" fontId="3" fillId="2" borderId="10" xfId="5" applyFont="1" applyFill="1" applyBorder="1" applyAlignment="1">
      <alignment horizontal="right" wrapText="1"/>
    </xf>
    <xf numFmtId="0" fontId="4" fillId="2" borderId="1" xfId="0" applyFont="1" applyFill="1" applyBorder="1"/>
    <xf numFmtId="0" fontId="3" fillId="2" borderId="1" xfId="0" applyFont="1" applyFill="1" applyBorder="1"/>
    <xf numFmtId="0" fontId="7" fillId="2" borderId="1" xfId="0" applyFont="1" applyFill="1" applyBorder="1"/>
    <xf numFmtId="0" fontId="0" fillId="0" borderId="1" xfId="0" applyNumberFormat="1" applyBorder="1" applyAlignment="1">
      <alignment horizontal="right"/>
    </xf>
    <xf numFmtId="3" fontId="4" fillId="2" borderId="1" xfId="0" applyNumberFormat="1" applyFont="1" applyFill="1" applyBorder="1"/>
    <xf numFmtId="0" fontId="4" fillId="2" borderId="1" xfId="0" applyFont="1" applyFill="1" applyBorder="1" applyAlignment="1">
      <alignment horizontal="left"/>
    </xf>
    <xf numFmtId="0" fontId="10" fillId="2" borderId="1" xfId="0" applyFont="1" applyFill="1" applyBorder="1" applyAlignment="1">
      <alignment vertical="center"/>
    </xf>
    <xf numFmtId="0" fontId="10" fillId="2" borderId="1" xfId="0" applyFont="1" applyFill="1" applyBorder="1"/>
    <xf numFmtId="3" fontId="10" fillId="2" borderId="1" xfId="0" applyNumberFormat="1" applyFont="1" applyFill="1" applyBorder="1"/>
    <xf numFmtId="0" fontId="10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vertical="center"/>
    </xf>
    <xf numFmtId="0" fontId="9" fillId="5" borderId="1" xfId="0" applyFont="1" applyFill="1" applyBorder="1" applyAlignment="1">
      <alignment vertical="center"/>
    </xf>
    <xf numFmtId="0" fontId="9" fillId="3" borderId="1" xfId="0" applyFont="1" applyFill="1" applyBorder="1" applyAlignment="1">
      <alignment vertical="center"/>
    </xf>
    <xf numFmtId="0" fontId="13" fillId="2" borderId="1" xfId="0" applyFont="1" applyFill="1" applyBorder="1" applyAlignment="1">
      <alignment vertical="center"/>
    </xf>
    <xf numFmtId="0" fontId="16" fillId="2" borderId="1" xfId="0" applyFont="1" applyFill="1" applyBorder="1"/>
    <xf numFmtId="49" fontId="16" fillId="2" borderId="1" xfId="0" applyNumberFormat="1" applyFont="1" applyFill="1" applyBorder="1" applyAlignment="1">
      <alignment vertical="center"/>
    </xf>
    <xf numFmtId="0" fontId="16" fillId="2" borderId="1" xfId="0" applyFont="1" applyFill="1" applyBorder="1" applyAlignment="1">
      <alignment vertical="center"/>
    </xf>
    <xf numFmtId="0" fontId="16" fillId="6" borderId="1" xfId="0" applyFont="1" applyFill="1" applyBorder="1"/>
    <xf numFmtId="0" fontId="13" fillId="6" borderId="1" xfId="0" applyFont="1" applyFill="1" applyBorder="1" applyAlignment="1">
      <alignment vertical="center"/>
    </xf>
    <xf numFmtId="0" fontId="14" fillId="6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wrapText="1"/>
    </xf>
    <xf numFmtId="14" fontId="3" fillId="2" borderId="1" xfId="0" applyNumberFormat="1" applyFont="1" applyFill="1" applyBorder="1"/>
    <xf numFmtId="0" fontId="3" fillId="2" borderId="1" xfId="0" applyFont="1" applyFill="1" applyBorder="1" applyAlignment="1">
      <alignment horizontal="justify" wrapText="1"/>
    </xf>
    <xf numFmtId="164" fontId="13" fillId="2" borderId="1" xfId="0" applyNumberFormat="1" applyFont="1" applyFill="1" applyBorder="1" applyAlignment="1">
      <alignment vertical="center"/>
    </xf>
    <xf numFmtId="0" fontId="19" fillId="2" borderId="1" xfId="0" applyFont="1" applyFill="1" applyBorder="1" applyAlignment="1">
      <alignment vertical="center"/>
    </xf>
    <xf numFmtId="164" fontId="14" fillId="2" borderId="1" xfId="0" applyNumberFormat="1" applyFont="1" applyFill="1" applyBorder="1" applyAlignment="1">
      <alignment vertical="center"/>
    </xf>
    <xf numFmtId="0" fontId="16" fillId="0" borderId="1" xfId="0" applyNumberFormat="1" applyFont="1" applyBorder="1"/>
    <xf numFmtId="49" fontId="14" fillId="2" borderId="2" xfId="0" applyNumberFormat="1" applyFont="1" applyFill="1" applyBorder="1" applyAlignment="1">
      <alignment vertical="center"/>
    </xf>
    <xf numFmtId="0" fontId="16" fillId="2" borderId="3" xfId="0" applyFont="1" applyFill="1" applyBorder="1"/>
    <xf numFmtId="0" fontId="16" fillId="2" borderId="4" xfId="0" applyFont="1" applyFill="1" applyBorder="1"/>
    <xf numFmtId="49" fontId="16" fillId="2" borderId="5" xfId="0" applyNumberFormat="1" applyFont="1" applyFill="1" applyBorder="1" applyAlignment="1">
      <alignment vertical="center"/>
    </xf>
    <xf numFmtId="0" fontId="16" fillId="2" borderId="6" xfId="0" applyFont="1" applyFill="1" applyBorder="1"/>
    <xf numFmtId="49" fontId="16" fillId="2" borderId="7" xfId="0" applyNumberFormat="1" applyFont="1" applyFill="1" applyBorder="1" applyAlignment="1">
      <alignment vertical="center"/>
    </xf>
    <xf numFmtId="0" fontId="16" fillId="2" borderId="8" xfId="0" applyFont="1" applyFill="1" applyBorder="1"/>
    <xf numFmtId="0" fontId="16" fillId="2" borderId="9" xfId="0" applyFont="1" applyFill="1" applyBorder="1"/>
    <xf numFmtId="0" fontId="16" fillId="8" borderId="10" xfId="0" applyFont="1" applyFill="1" applyBorder="1"/>
    <xf numFmtId="49" fontId="14" fillId="7" borderId="10" xfId="0" applyNumberFormat="1" applyFont="1" applyFill="1" applyBorder="1" applyAlignment="1">
      <alignment vertical="center"/>
    </xf>
    <xf numFmtId="49" fontId="14" fillId="7" borderId="10" xfId="0" applyNumberFormat="1" applyFont="1" applyFill="1" applyBorder="1" applyAlignment="1">
      <alignment horizontal="center" vertical="center"/>
    </xf>
    <xf numFmtId="49" fontId="14" fillId="7" borderId="10" xfId="0" applyNumberFormat="1" applyFont="1" applyFill="1" applyBorder="1"/>
    <xf numFmtId="49" fontId="14" fillId="2" borderId="10" xfId="0" applyNumberFormat="1" applyFont="1" applyFill="1" applyBorder="1" applyAlignment="1">
      <alignment vertical="center"/>
    </xf>
    <xf numFmtId="3" fontId="14" fillId="2" borderId="10" xfId="0" applyNumberFormat="1" applyFont="1" applyFill="1" applyBorder="1" applyAlignment="1">
      <alignment vertical="center"/>
    </xf>
    <xf numFmtId="9" fontId="16" fillId="2" borderId="10" xfId="0" applyNumberFormat="1" applyFont="1" applyFill="1" applyBorder="1"/>
    <xf numFmtId="0" fontId="14" fillId="2" borderId="10" xfId="0" applyNumberFormat="1" applyFont="1" applyFill="1" applyBorder="1" applyAlignment="1">
      <alignment vertical="center"/>
    </xf>
    <xf numFmtId="165" fontId="14" fillId="2" borderId="10" xfId="0" applyNumberFormat="1" applyFont="1" applyFill="1" applyBorder="1" applyAlignment="1">
      <alignment vertical="center"/>
    </xf>
    <xf numFmtId="165" fontId="14" fillId="7" borderId="10" xfId="0" applyNumberFormat="1" applyFont="1" applyFill="1" applyBorder="1" applyAlignment="1">
      <alignment vertical="center"/>
    </xf>
    <xf numFmtId="9" fontId="14" fillId="7" borderId="10" xfId="0" applyNumberFormat="1" applyFont="1" applyFill="1" applyBorder="1" applyAlignment="1">
      <alignment vertical="center"/>
    </xf>
    <xf numFmtId="0" fontId="13" fillId="8" borderId="10" xfId="0" applyFont="1" applyFill="1" applyBorder="1" applyAlignment="1">
      <alignment vertical="center"/>
    </xf>
    <xf numFmtId="49" fontId="17" fillId="8" borderId="10" xfId="0" applyNumberFormat="1" applyFont="1" applyFill="1" applyBorder="1" applyAlignment="1">
      <alignment vertical="center"/>
    </xf>
    <xf numFmtId="41" fontId="14" fillId="7" borderId="10" xfId="5" applyFont="1" applyFill="1" applyBorder="1" applyAlignment="1">
      <alignment vertical="center"/>
    </xf>
    <xf numFmtId="49" fontId="9" fillId="5" borderId="11" xfId="0" applyNumberFormat="1" applyFont="1" applyFill="1" applyBorder="1" applyAlignment="1">
      <alignment vertical="center"/>
    </xf>
    <xf numFmtId="0" fontId="9" fillId="5" borderId="12" xfId="0" applyFont="1" applyFill="1" applyBorder="1" applyAlignment="1">
      <alignment vertical="center"/>
    </xf>
    <xf numFmtId="164" fontId="9" fillId="5" borderId="13" xfId="0" applyNumberFormat="1" applyFont="1" applyFill="1" applyBorder="1" applyAlignment="1">
      <alignment vertical="center"/>
    </xf>
    <xf numFmtId="49" fontId="9" fillId="3" borderId="14" xfId="0" applyNumberFormat="1" applyFont="1" applyFill="1" applyBorder="1" applyAlignment="1">
      <alignment vertical="center"/>
    </xf>
    <xf numFmtId="164" fontId="9" fillId="3" borderId="15" xfId="0" applyNumberFormat="1" applyFont="1" applyFill="1" applyBorder="1" applyAlignment="1">
      <alignment vertical="center"/>
    </xf>
    <xf numFmtId="49" fontId="9" fillId="5" borderId="14" xfId="0" applyNumberFormat="1" applyFont="1" applyFill="1" applyBorder="1" applyAlignment="1">
      <alignment vertical="center"/>
    </xf>
    <xf numFmtId="164" fontId="9" fillId="5" borderId="15" xfId="0" applyNumberFormat="1" applyFont="1" applyFill="1" applyBorder="1" applyAlignment="1">
      <alignment vertical="center"/>
    </xf>
    <xf numFmtId="49" fontId="9" fillId="5" borderId="16" xfId="0" applyNumberFormat="1" applyFont="1" applyFill="1" applyBorder="1" applyAlignment="1">
      <alignment vertical="center"/>
    </xf>
    <xf numFmtId="0" fontId="9" fillId="5" borderId="17" xfId="0" applyFont="1" applyFill="1" applyBorder="1" applyAlignment="1">
      <alignment vertical="center"/>
    </xf>
    <xf numFmtId="164" fontId="9" fillId="5" borderId="18" xfId="0" applyNumberFormat="1" applyFont="1" applyFill="1" applyBorder="1" applyAlignment="1">
      <alignment vertical="center"/>
    </xf>
    <xf numFmtId="49" fontId="9" fillId="5" borderId="10" xfId="0" applyNumberFormat="1" applyFont="1" applyFill="1" applyBorder="1" applyAlignment="1">
      <alignment vertical="center"/>
    </xf>
    <xf numFmtId="49" fontId="9" fillId="3" borderId="10" xfId="0" applyNumberFormat="1" applyFont="1" applyFill="1" applyBorder="1" applyAlignment="1">
      <alignment horizontal="center" vertical="center"/>
    </xf>
    <xf numFmtId="49" fontId="3" fillId="2" borderId="10" xfId="0" applyNumberFormat="1" applyFont="1" applyFill="1" applyBorder="1" applyAlignment="1">
      <alignment wrapText="1"/>
    </xf>
    <xf numFmtId="49" fontId="9" fillId="3" borderId="10" xfId="0" applyNumberFormat="1" applyFont="1" applyFill="1" applyBorder="1" applyAlignment="1">
      <alignment vertical="center"/>
    </xf>
    <xf numFmtId="49" fontId="9" fillId="3" borderId="10" xfId="0" applyNumberFormat="1" applyFont="1" applyFill="1" applyBorder="1" applyAlignment="1">
      <alignment horizontal="center" vertical="center" wrapText="1"/>
    </xf>
    <xf numFmtId="0" fontId="11" fillId="3" borderId="10" xfId="0" applyFont="1" applyFill="1" applyBorder="1" applyAlignment="1">
      <alignment horizontal="center" vertical="center"/>
    </xf>
    <xf numFmtId="0" fontId="11" fillId="3" borderId="10" xfId="0" applyFont="1" applyFill="1" applyBorder="1" applyAlignment="1">
      <alignment vertical="center"/>
    </xf>
    <xf numFmtId="3" fontId="9" fillId="3" borderId="10" xfId="0" applyNumberFormat="1" applyFont="1" applyFill="1" applyBorder="1" applyAlignment="1">
      <alignment vertical="center"/>
    </xf>
    <xf numFmtId="0" fontId="9" fillId="3" borderId="10" xfId="0" applyFont="1" applyFill="1" applyBorder="1" applyAlignment="1">
      <alignment horizontal="center" vertical="center"/>
    </xf>
    <xf numFmtId="0" fontId="9" fillId="3" borderId="10" xfId="0" applyFont="1" applyFill="1" applyBorder="1" applyAlignment="1">
      <alignment vertical="center"/>
    </xf>
    <xf numFmtId="0" fontId="10" fillId="2" borderId="10" xfId="0" applyFont="1" applyFill="1" applyBorder="1" applyAlignment="1">
      <alignment vertical="center"/>
    </xf>
    <xf numFmtId="0" fontId="10" fillId="2" borderId="10" xfId="0" applyFont="1" applyFill="1" applyBorder="1" applyAlignment="1">
      <alignment horizontal="center" vertical="center"/>
    </xf>
    <xf numFmtId="49" fontId="9" fillId="3" borderId="10" xfId="0" applyNumberFormat="1" applyFont="1" applyFill="1" applyBorder="1" applyAlignment="1">
      <alignment vertical="center" wrapText="1"/>
    </xf>
    <xf numFmtId="49" fontId="10" fillId="2" borderId="10" xfId="0" applyNumberFormat="1" applyFont="1" applyFill="1" applyBorder="1" applyAlignment="1">
      <alignment horizontal="right"/>
    </xf>
    <xf numFmtId="3" fontId="4" fillId="2" borderId="10" xfId="0" applyNumberFormat="1" applyFont="1" applyFill="1" applyBorder="1"/>
    <xf numFmtId="167" fontId="3" fillId="2" borderId="10" xfId="0" applyNumberFormat="1" applyFont="1" applyFill="1" applyBorder="1"/>
    <xf numFmtId="0" fontId="3" fillId="2" borderId="10" xfId="0" applyFont="1" applyFill="1" applyBorder="1" applyAlignment="1">
      <alignment vertical="center"/>
    </xf>
    <xf numFmtId="41" fontId="3" fillId="2" borderId="10" xfId="5" applyFont="1" applyFill="1" applyBorder="1" applyAlignment="1">
      <alignment horizontal="right" vertical="center" wrapText="1"/>
    </xf>
    <xf numFmtId="49" fontId="17" fillId="8" borderId="10" xfId="0" applyNumberFormat="1" applyFont="1" applyFill="1" applyBorder="1" applyAlignment="1">
      <alignment vertical="center"/>
    </xf>
    <xf numFmtId="0" fontId="14" fillId="8" borderId="10" xfId="0" applyFont="1" applyFill="1" applyBorder="1" applyAlignment="1">
      <alignment vertical="center"/>
    </xf>
    <xf numFmtId="49" fontId="3" fillId="2" borderId="10" xfId="0" applyNumberFormat="1" applyFont="1" applyFill="1" applyBorder="1" applyAlignment="1">
      <alignment wrapText="1"/>
    </xf>
    <xf numFmtId="0" fontId="3" fillId="2" borderId="10" xfId="0" applyFont="1" applyFill="1" applyBorder="1" applyAlignment="1">
      <alignment wrapText="1"/>
    </xf>
    <xf numFmtId="49" fontId="9" fillId="3" borderId="10" xfId="0" applyNumberFormat="1" applyFont="1" applyFill="1" applyBorder="1" applyAlignment="1">
      <alignment wrapText="1"/>
    </xf>
    <xf numFmtId="0" fontId="9" fillId="4" borderId="10" xfId="0" applyFont="1" applyFill="1" applyBorder="1" applyAlignment="1">
      <alignment wrapText="1"/>
    </xf>
    <xf numFmtId="49" fontId="3" fillId="2" borderId="10" xfId="0" applyNumberFormat="1" applyFont="1" applyFill="1" applyBorder="1" applyAlignment="1"/>
    <xf numFmtId="0" fontId="3" fillId="2" borderId="10" xfId="0" applyFont="1" applyFill="1" applyBorder="1" applyAlignment="1"/>
    <xf numFmtId="49" fontId="12" fillId="3" borderId="10" xfId="0" applyNumberFormat="1" applyFont="1" applyFill="1" applyBorder="1" applyAlignment="1">
      <alignment horizontal="center" vertical="center"/>
    </xf>
    <xf numFmtId="0" fontId="12" fillId="4" borderId="10" xfId="0" applyFont="1" applyFill="1" applyBorder="1" applyAlignment="1">
      <alignment horizontal="center" vertical="center"/>
    </xf>
  </cellXfs>
  <cellStyles count="6">
    <cellStyle name="Millares [0]" xfId="5" builtinId="6"/>
    <cellStyle name="Millares 2" xfId="2"/>
    <cellStyle name="Millares 3" xfId="4"/>
    <cellStyle name="Normal" xfId="0" builtinId="0"/>
    <cellStyle name="Normal 2" xfId="1"/>
    <cellStyle name="Normal 3" xfId="3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6</xdr:col>
      <xdr:colOff>794951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1895" y="192036"/>
          <a:ext cx="5768770" cy="118430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100"/>
  <sheetViews>
    <sheetView showGridLines="0" tabSelected="1" zoomScale="166" zoomScaleNormal="166" workbookViewId="0">
      <selection activeCell="C12" sqref="C12:C15"/>
    </sheetView>
  </sheetViews>
  <sheetFormatPr baseColWidth="10" defaultColWidth="10.85546875" defaultRowHeight="11.25" customHeight="1"/>
  <cols>
    <col min="1" max="1" width="11.28515625" style="2" customWidth="1"/>
    <col min="2" max="2" width="21.85546875" style="2" customWidth="1"/>
    <col min="3" max="3" width="18.28515625" style="2" customWidth="1"/>
    <col min="4" max="4" width="9" style="2" customWidth="1"/>
    <col min="5" max="5" width="14.42578125" style="2" customWidth="1"/>
    <col min="6" max="6" width="11" style="2" customWidth="1"/>
    <col min="7" max="7" width="12.42578125" style="2" customWidth="1"/>
    <col min="8" max="8" width="10.85546875" style="2" customWidth="1"/>
    <col min="9" max="255" width="10.85546875" style="1" customWidth="1"/>
  </cols>
  <sheetData>
    <row r="1" spans="1:7" ht="15" customHeight="1">
      <c r="A1" s="3"/>
      <c r="B1" s="3"/>
      <c r="C1" s="3"/>
      <c r="D1" s="3"/>
      <c r="E1" s="3"/>
      <c r="F1" s="3"/>
      <c r="G1" s="3"/>
    </row>
    <row r="2" spans="1:7" ht="15" customHeight="1">
      <c r="A2" s="3"/>
      <c r="B2" s="3"/>
      <c r="C2" s="3"/>
      <c r="D2" s="3"/>
      <c r="E2" s="3"/>
      <c r="F2" s="3"/>
      <c r="G2" s="3"/>
    </row>
    <row r="3" spans="1:7" ht="15" customHeight="1">
      <c r="A3" s="3"/>
      <c r="B3" s="3"/>
      <c r="C3" s="3"/>
      <c r="D3" s="3"/>
      <c r="E3" s="3"/>
      <c r="F3" s="3"/>
      <c r="G3" s="3"/>
    </row>
    <row r="4" spans="1:7" ht="15" customHeight="1">
      <c r="A4" s="3"/>
      <c r="B4" s="3"/>
      <c r="C4" s="3"/>
      <c r="D4" s="3"/>
      <c r="E4" s="3"/>
      <c r="F4" s="3"/>
      <c r="G4" s="3"/>
    </row>
    <row r="5" spans="1:7" ht="15" customHeight="1">
      <c r="A5" s="3"/>
      <c r="B5" s="3"/>
      <c r="C5" s="3"/>
      <c r="D5" s="3"/>
      <c r="E5" s="3"/>
      <c r="F5" s="3"/>
      <c r="G5" s="3"/>
    </row>
    <row r="6" spans="1:7" ht="15" customHeight="1">
      <c r="A6" s="3"/>
      <c r="B6" s="3"/>
      <c r="C6" s="3"/>
      <c r="D6" s="3"/>
      <c r="E6" s="3"/>
      <c r="F6" s="3"/>
      <c r="G6" s="3"/>
    </row>
    <row r="7" spans="1:7" ht="15" customHeight="1">
      <c r="A7" s="3"/>
      <c r="B7" s="3"/>
      <c r="C7" s="3"/>
      <c r="D7" s="3"/>
      <c r="E7" s="3"/>
      <c r="F7" s="3"/>
      <c r="G7" s="3"/>
    </row>
    <row r="8" spans="1:7" ht="15" customHeight="1">
      <c r="A8" s="3"/>
      <c r="B8" s="3"/>
      <c r="C8" s="3"/>
      <c r="D8" s="3"/>
      <c r="E8" s="3"/>
      <c r="F8" s="3"/>
      <c r="G8" s="3"/>
    </row>
    <row r="9" spans="1:7" ht="12" customHeight="1">
      <c r="A9" s="3"/>
      <c r="B9" s="105" t="s">
        <v>0</v>
      </c>
      <c r="C9" s="106" t="s">
        <v>1</v>
      </c>
      <c r="D9" s="32"/>
      <c r="E9" s="115" t="s">
        <v>2</v>
      </c>
      <c r="F9" s="116"/>
      <c r="G9" s="107">
        <v>25000</v>
      </c>
    </row>
    <row r="10" spans="1:7" ht="15">
      <c r="A10" s="3"/>
      <c r="B10" s="25" t="s">
        <v>3</v>
      </c>
      <c r="C10" s="26" t="s">
        <v>4</v>
      </c>
      <c r="D10" s="33"/>
      <c r="E10" s="113" t="s">
        <v>5</v>
      </c>
      <c r="F10" s="114"/>
      <c r="G10" s="27" t="s">
        <v>6</v>
      </c>
    </row>
    <row r="11" spans="1:7" ht="15">
      <c r="A11" s="3"/>
      <c r="B11" s="25" t="s">
        <v>7</v>
      </c>
      <c r="C11" s="27" t="s">
        <v>8</v>
      </c>
      <c r="D11" s="33"/>
      <c r="E11" s="113" t="s">
        <v>9</v>
      </c>
      <c r="F11" s="114"/>
      <c r="G11" s="108">
        <v>350</v>
      </c>
    </row>
    <row r="12" spans="1:7" ht="11.25" customHeight="1">
      <c r="A12" s="3"/>
      <c r="B12" s="25" t="s">
        <v>10</v>
      </c>
      <c r="C12" s="28" t="s">
        <v>118</v>
      </c>
      <c r="D12" s="33"/>
      <c r="E12" s="22" t="s">
        <v>11</v>
      </c>
      <c r="F12" s="24"/>
      <c r="G12" s="12">
        <f>(G9*G11)</f>
        <v>8750000</v>
      </c>
    </row>
    <row r="13" spans="1:7" ht="11.25" customHeight="1">
      <c r="A13" s="3"/>
      <c r="B13" s="25" t="s">
        <v>12</v>
      </c>
      <c r="C13" s="28" t="s">
        <v>119</v>
      </c>
      <c r="D13" s="33"/>
      <c r="E13" s="113" t="s">
        <v>13</v>
      </c>
      <c r="F13" s="114"/>
      <c r="G13" s="27" t="s">
        <v>14</v>
      </c>
    </row>
    <row r="14" spans="1:7" ht="29.25" customHeight="1">
      <c r="A14" s="3"/>
      <c r="B14" s="25" t="s">
        <v>15</v>
      </c>
      <c r="C14" s="28" t="s">
        <v>119</v>
      </c>
      <c r="D14" s="33"/>
      <c r="E14" s="113" t="s">
        <v>16</v>
      </c>
      <c r="F14" s="114"/>
      <c r="G14" s="27" t="s">
        <v>6</v>
      </c>
    </row>
    <row r="15" spans="1:7" ht="12" customHeight="1">
      <c r="A15" s="3"/>
      <c r="B15" s="25" t="s">
        <v>17</v>
      </c>
      <c r="C15" s="28" t="s">
        <v>120</v>
      </c>
      <c r="D15" s="33"/>
      <c r="E15" s="117" t="s">
        <v>18</v>
      </c>
      <c r="F15" s="118"/>
      <c r="G15" s="28" t="s">
        <v>19</v>
      </c>
    </row>
    <row r="16" spans="1:7" ht="12" customHeight="1">
      <c r="A16" s="3"/>
      <c r="B16" s="54"/>
      <c r="C16" s="55"/>
      <c r="D16" s="33"/>
      <c r="E16" s="33"/>
      <c r="F16" s="33"/>
      <c r="G16" s="56"/>
    </row>
    <row r="17" spans="1:255" ht="12" customHeight="1">
      <c r="A17" s="3"/>
      <c r="B17" s="119" t="s">
        <v>20</v>
      </c>
      <c r="C17" s="120"/>
      <c r="D17" s="120"/>
      <c r="E17" s="120"/>
      <c r="F17" s="120"/>
      <c r="G17" s="120"/>
    </row>
    <row r="18" spans="1:255" ht="12" customHeight="1">
      <c r="A18" s="3"/>
      <c r="B18" s="32"/>
      <c r="C18" s="37"/>
      <c r="D18" s="37"/>
      <c r="E18" s="37"/>
      <c r="F18" s="32"/>
      <c r="G18" s="32"/>
    </row>
    <row r="19" spans="1:255" s="5" customFormat="1" ht="12" customHeight="1">
      <c r="A19" s="34"/>
      <c r="B19" s="93" t="s">
        <v>21</v>
      </c>
      <c r="C19" s="38"/>
      <c r="D19" s="38"/>
      <c r="E19" s="38"/>
      <c r="F19" s="38"/>
      <c r="G19" s="38"/>
      <c r="H19" s="6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4"/>
    </row>
    <row r="20" spans="1:255" s="5" customFormat="1" ht="24" customHeight="1">
      <c r="A20" s="34"/>
      <c r="B20" s="97" t="s">
        <v>22</v>
      </c>
      <c r="C20" s="97" t="s">
        <v>23</v>
      </c>
      <c r="D20" s="97" t="s">
        <v>24</v>
      </c>
      <c r="E20" s="97" t="s">
        <v>25</v>
      </c>
      <c r="F20" s="97" t="s">
        <v>26</v>
      </c>
      <c r="G20" s="97" t="s">
        <v>27</v>
      </c>
      <c r="H20" s="6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4"/>
    </row>
    <row r="21" spans="1:255" ht="12.75" customHeight="1">
      <c r="A21" s="3"/>
      <c r="B21" s="10" t="s">
        <v>28</v>
      </c>
      <c r="C21" s="8" t="s">
        <v>29</v>
      </c>
      <c r="D21" s="29">
        <v>5</v>
      </c>
      <c r="E21" s="8" t="s">
        <v>30</v>
      </c>
      <c r="F21" s="9">
        <v>35000</v>
      </c>
      <c r="G21" s="9">
        <f>D21*F21</f>
        <v>175000</v>
      </c>
      <c r="H21" s="35"/>
    </row>
    <row r="22" spans="1:255" ht="12.75" customHeight="1">
      <c r="A22" s="3"/>
      <c r="B22" s="7" t="s">
        <v>31</v>
      </c>
      <c r="C22" s="8" t="s">
        <v>29</v>
      </c>
      <c r="D22" s="8">
        <v>5</v>
      </c>
      <c r="E22" s="8" t="s">
        <v>32</v>
      </c>
      <c r="F22" s="9">
        <v>35000</v>
      </c>
      <c r="G22" s="9">
        <f t="shared" ref="G22:G27" si="0">D22*F22</f>
        <v>175000</v>
      </c>
    </row>
    <row r="23" spans="1:255" ht="15">
      <c r="A23" s="3"/>
      <c r="B23" s="7" t="s">
        <v>33</v>
      </c>
      <c r="C23" s="8" t="s">
        <v>29</v>
      </c>
      <c r="D23" s="8">
        <v>2</v>
      </c>
      <c r="E23" s="8" t="s">
        <v>34</v>
      </c>
      <c r="F23" s="9">
        <v>35000</v>
      </c>
      <c r="G23" s="9">
        <f t="shared" si="0"/>
        <v>70000</v>
      </c>
      <c r="H23" s="35"/>
    </row>
    <row r="24" spans="1:255" ht="12.75" customHeight="1">
      <c r="A24" s="3"/>
      <c r="B24" s="7" t="s">
        <v>35</v>
      </c>
      <c r="C24" s="8" t="s">
        <v>29</v>
      </c>
      <c r="D24" s="8">
        <v>3</v>
      </c>
      <c r="E24" s="8" t="s">
        <v>36</v>
      </c>
      <c r="F24" s="9">
        <v>35000</v>
      </c>
      <c r="G24" s="9">
        <f t="shared" si="0"/>
        <v>105000</v>
      </c>
      <c r="H24" s="35"/>
    </row>
    <row r="25" spans="1:255" ht="12.75" customHeight="1">
      <c r="A25" s="3"/>
      <c r="B25" s="10" t="s">
        <v>37</v>
      </c>
      <c r="C25" s="8" t="s">
        <v>29</v>
      </c>
      <c r="D25" s="29">
        <v>6</v>
      </c>
      <c r="E25" s="8" t="s">
        <v>38</v>
      </c>
      <c r="F25" s="9">
        <v>35000</v>
      </c>
      <c r="G25" s="9">
        <f t="shared" si="0"/>
        <v>210000</v>
      </c>
      <c r="H25" s="35"/>
    </row>
    <row r="26" spans="1:255" ht="12.75" customHeight="1">
      <c r="A26" s="3"/>
      <c r="B26" s="10" t="s">
        <v>39</v>
      </c>
      <c r="C26" s="8" t="s">
        <v>29</v>
      </c>
      <c r="D26" s="29">
        <v>6</v>
      </c>
      <c r="E26" s="8" t="s">
        <v>38</v>
      </c>
      <c r="F26" s="9">
        <v>35000</v>
      </c>
      <c r="G26" s="9">
        <f t="shared" si="0"/>
        <v>210000</v>
      </c>
      <c r="H26" s="35"/>
    </row>
    <row r="27" spans="1:255" ht="12.75" customHeight="1">
      <c r="A27" s="3"/>
      <c r="B27" s="10" t="s">
        <v>40</v>
      </c>
      <c r="C27" s="8" t="s">
        <v>29</v>
      </c>
      <c r="D27" s="29">
        <v>25</v>
      </c>
      <c r="E27" s="29" t="s">
        <v>6</v>
      </c>
      <c r="F27" s="9">
        <v>35000</v>
      </c>
      <c r="G27" s="9">
        <f t="shared" si="0"/>
        <v>875000</v>
      </c>
      <c r="H27" s="35"/>
    </row>
    <row r="28" spans="1:255" s="5" customFormat="1" ht="12.75" customHeight="1">
      <c r="A28" s="34"/>
      <c r="B28" s="96" t="s">
        <v>41</v>
      </c>
      <c r="C28" s="101"/>
      <c r="D28" s="101"/>
      <c r="E28" s="101"/>
      <c r="F28" s="102"/>
      <c r="G28" s="100">
        <f>SUM(G21:G27)</f>
        <v>1820000</v>
      </c>
      <c r="H28" s="6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4"/>
    </row>
    <row r="29" spans="1:255" s="5" customFormat="1" ht="12" customHeight="1">
      <c r="A29" s="34"/>
      <c r="B29" s="39"/>
      <c r="C29" s="39"/>
      <c r="D29" s="39"/>
      <c r="E29" s="39"/>
      <c r="F29" s="40"/>
      <c r="G29" s="40"/>
      <c r="H29" s="6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</row>
    <row r="30" spans="1:255" s="5" customFormat="1" ht="12" customHeight="1">
      <c r="A30" s="34"/>
      <c r="B30" s="93" t="s">
        <v>42</v>
      </c>
      <c r="C30" s="41"/>
      <c r="D30" s="41"/>
      <c r="E30" s="41"/>
      <c r="F30" s="38"/>
      <c r="G30" s="38"/>
      <c r="H30" s="6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  <c r="IU30" s="4"/>
    </row>
    <row r="31" spans="1:255" s="5" customFormat="1" ht="24" customHeight="1">
      <c r="A31" s="34"/>
      <c r="B31" s="94" t="s">
        <v>22</v>
      </c>
      <c r="C31" s="97" t="s">
        <v>23</v>
      </c>
      <c r="D31" s="97" t="s">
        <v>43</v>
      </c>
      <c r="E31" s="94" t="s">
        <v>25</v>
      </c>
      <c r="F31" s="97" t="s">
        <v>26</v>
      </c>
      <c r="G31" s="94" t="s">
        <v>27</v>
      </c>
      <c r="H31" s="6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  <c r="IU31" s="4"/>
    </row>
    <row r="32" spans="1:255" s="5" customFormat="1" ht="12" customHeight="1">
      <c r="A32" s="34"/>
      <c r="B32" s="109" t="s">
        <v>44</v>
      </c>
      <c r="C32" s="104"/>
      <c r="D32" s="104"/>
      <c r="E32" s="104"/>
      <c r="F32" s="103"/>
      <c r="G32" s="103"/>
      <c r="H32" s="6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  <c r="IU32" s="4"/>
    </row>
    <row r="33" spans="1:255" s="5" customFormat="1" ht="12" customHeight="1">
      <c r="A33" s="34"/>
      <c r="B33" s="96" t="s">
        <v>45</v>
      </c>
      <c r="C33" s="101"/>
      <c r="D33" s="101"/>
      <c r="E33" s="101"/>
      <c r="F33" s="102"/>
      <c r="G33" s="102"/>
      <c r="H33" s="6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</row>
    <row r="34" spans="1:255" s="5" customFormat="1" ht="12" customHeight="1">
      <c r="A34" s="34"/>
      <c r="B34" s="39"/>
      <c r="C34" s="39"/>
      <c r="D34" s="39"/>
      <c r="E34" s="39"/>
      <c r="F34" s="40"/>
      <c r="G34" s="40"/>
      <c r="H34" s="6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4"/>
      <c r="IM34" s="4"/>
      <c r="IN34" s="4"/>
      <c r="IO34" s="4"/>
      <c r="IP34" s="4"/>
      <c r="IQ34" s="4"/>
      <c r="IR34" s="4"/>
      <c r="IS34" s="4"/>
      <c r="IT34" s="4"/>
      <c r="IU34" s="4"/>
    </row>
    <row r="35" spans="1:255" s="5" customFormat="1" ht="12" customHeight="1">
      <c r="A35" s="34"/>
      <c r="B35" s="93" t="s">
        <v>46</v>
      </c>
      <c r="C35" s="41"/>
      <c r="D35" s="41"/>
      <c r="E35" s="41"/>
      <c r="F35" s="38"/>
      <c r="G35" s="38"/>
      <c r="H35" s="6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  <c r="IA35" s="4"/>
      <c r="IB35" s="4"/>
      <c r="IC35" s="4"/>
      <c r="ID35" s="4"/>
      <c r="IE35" s="4"/>
      <c r="IF35" s="4"/>
      <c r="IG35" s="4"/>
      <c r="IH35" s="4"/>
      <c r="II35" s="4"/>
      <c r="IJ35" s="4"/>
      <c r="IK35" s="4"/>
      <c r="IL35" s="4"/>
      <c r="IM35" s="4"/>
      <c r="IN35" s="4"/>
      <c r="IO35" s="4"/>
      <c r="IP35" s="4"/>
      <c r="IQ35" s="4"/>
      <c r="IR35" s="4"/>
      <c r="IS35" s="4"/>
      <c r="IT35" s="4"/>
      <c r="IU35" s="4"/>
    </row>
    <row r="36" spans="1:255" s="5" customFormat="1" ht="24" customHeight="1">
      <c r="A36" s="34"/>
      <c r="B36" s="94" t="s">
        <v>22</v>
      </c>
      <c r="C36" s="94" t="s">
        <v>23</v>
      </c>
      <c r="D36" s="94" t="s">
        <v>43</v>
      </c>
      <c r="E36" s="94" t="s">
        <v>25</v>
      </c>
      <c r="F36" s="97" t="s">
        <v>26</v>
      </c>
      <c r="G36" s="94" t="s">
        <v>27</v>
      </c>
      <c r="H36" s="6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</row>
    <row r="37" spans="1:255" ht="12.75" customHeight="1">
      <c r="A37" s="3"/>
      <c r="B37" s="13" t="s">
        <v>47</v>
      </c>
      <c r="C37" s="11" t="s">
        <v>115</v>
      </c>
      <c r="D37" s="30">
        <v>1</v>
      </c>
      <c r="E37" s="11" t="s">
        <v>48</v>
      </c>
      <c r="F37" s="31">
        <v>75000</v>
      </c>
      <c r="G37" s="12">
        <f>D37*F37</f>
        <v>75000</v>
      </c>
    </row>
    <row r="38" spans="1:255" ht="12.75" customHeight="1">
      <c r="A38" s="3"/>
      <c r="B38" s="13" t="s">
        <v>49</v>
      </c>
      <c r="C38" s="11" t="s">
        <v>115</v>
      </c>
      <c r="D38" s="30">
        <v>2</v>
      </c>
      <c r="E38" s="11" t="s">
        <v>30</v>
      </c>
      <c r="F38" s="31">
        <v>55000</v>
      </c>
      <c r="G38" s="12">
        <f t="shared" ref="G38:G42" si="1">D38*F38</f>
        <v>110000</v>
      </c>
    </row>
    <row r="39" spans="1:255" ht="12.75" customHeight="1">
      <c r="A39" s="3"/>
      <c r="B39" s="13" t="s">
        <v>116</v>
      </c>
      <c r="C39" s="11" t="s">
        <v>115</v>
      </c>
      <c r="D39" s="30">
        <v>2</v>
      </c>
      <c r="E39" s="11" t="s">
        <v>30</v>
      </c>
      <c r="F39" s="31">
        <v>50000</v>
      </c>
      <c r="G39" s="12">
        <f t="shared" si="1"/>
        <v>100000</v>
      </c>
    </row>
    <row r="40" spans="1:255" ht="12.75" customHeight="1">
      <c r="A40" s="3"/>
      <c r="B40" s="13" t="s">
        <v>50</v>
      </c>
      <c r="C40" s="11" t="s">
        <v>115</v>
      </c>
      <c r="D40" s="30">
        <v>1</v>
      </c>
      <c r="E40" s="11" t="s">
        <v>51</v>
      </c>
      <c r="F40" s="31">
        <v>25000</v>
      </c>
      <c r="G40" s="12">
        <f t="shared" si="1"/>
        <v>25000</v>
      </c>
    </row>
    <row r="41" spans="1:255" ht="12.75" customHeight="1">
      <c r="A41" s="3"/>
      <c r="B41" s="13" t="s">
        <v>52</v>
      </c>
      <c r="C41" s="11" t="s">
        <v>115</v>
      </c>
      <c r="D41" s="30">
        <v>1</v>
      </c>
      <c r="E41" s="11" t="s">
        <v>36</v>
      </c>
      <c r="F41" s="31">
        <v>40000</v>
      </c>
      <c r="G41" s="12">
        <f t="shared" si="1"/>
        <v>40000</v>
      </c>
    </row>
    <row r="42" spans="1:255" ht="12.75" customHeight="1">
      <c r="A42" s="3"/>
      <c r="B42" s="13" t="s">
        <v>117</v>
      </c>
      <c r="C42" s="11" t="s">
        <v>115</v>
      </c>
      <c r="D42" s="30">
        <v>2</v>
      </c>
      <c r="E42" s="11" t="s">
        <v>38</v>
      </c>
      <c r="F42" s="31">
        <v>25000</v>
      </c>
      <c r="G42" s="12">
        <f t="shared" si="1"/>
        <v>50000</v>
      </c>
    </row>
    <row r="43" spans="1:255" s="5" customFormat="1" ht="12.75" customHeight="1">
      <c r="A43" s="34"/>
      <c r="B43" s="96" t="s">
        <v>53</v>
      </c>
      <c r="C43" s="101"/>
      <c r="D43" s="101"/>
      <c r="E43" s="101"/>
      <c r="F43" s="102"/>
      <c r="G43" s="100">
        <f>SUM(G37:G42)</f>
        <v>400000</v>
      </c>
      <c r="H43" s="6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  <c r="CA43" s="4"/>
      <c r="CB43" s="4"/>
      <c r="CC43" s="4"/>
      <c r="CD43" s="4"/>
      <c r="CE43" s="4"/>
      <c r="CF43" s="4"/>
      <c r="CG43" s="4"/>
      <c r="CH43" s="4"/>
      <c r="CI43" s="4"/>
      <c r="CJ43" s="4"/>
      <c r="CK43" s="4"/>
      <c r="CL43" s="4"/>
      <c r="CM43" s="4"/>
      <c r="CN43" s="4"/>
      <c r="CO43" s="4"/>
      <c r="CP43" s="4"/>
      <c r="CQ43" s="4"/>
      <c r="CR43" s="4"/>
      <c r="CS43" s="4"/>
      <c r="CT43" s="4"/>
      <c r="CU43" s="4"/>
      <c r="CV43" s="4"/>
      <c r="CW43" s="4"/>
      <c r="CX43" s="4"/>
      <c r="CY43" s="4"/>
      <c r="CZ43" s="4"/>
      <c r="DA43" s="4"/>
      <c r="DB43" s="4"/>
      <c r="DC43" s="4"/>
      <c r="DD43" s="4"/>
      <c r="DE43" s="4"/>
      <c r="DF43" s="4"/>
      <c r="DG43" s="4"/>
      <c r="DH43" s="4"/>
      <c r="DI43" s="4"/>
      <c r="DJ43" s="4"/>
      <c r="DK43" s="4"/>
      <c r="DL43" s="4"/>
      <c r="DM43" s="4"/>
      <c r="DN43" s="4"/>
      <c r="DO43" s="4"/>
      <c r="DP43" s="4"/>
      <c r="DQ43" s="4"/>
      <c r="DR43" s="4"/>
      <c r="DS43" s="4"/>
      <c r="DT43" s="4"/>
      <c r="DU43" s="4"/>
      <c r="DV43" s="4"/>
      <c r="DW43" s="4"/>
      <c r="DX43" s="4"/>
      <c r="DY43" s="4"/>
      <c r="DZ43" s="4"/>
      <c r="EA43" s="4"/>
      <c r="EB43" s="4"/>
      <c r="EC43" s="4"/>
      <c r="ED43" s="4"/>
      <c r="EE43" s="4"/>
      <c r="EF43" s="4"/>
      <c r="EG43" s="4"/>
      <c r="EH43" s="4"/>
      <c r="EI43" s="4"/>
      <c r="EJ43" s="4"/>
      <c r="EK43" s="4"/>
      <c r="EL43" s="4"/>
      <c r="EM43" s="4"/>
      <c r="EN43" s="4"/>
      <c r="EO43" s="4"/>
      <c r="EP43" s="4"/>
      <c r="EQ43" s="4"/>
      <c r="ER43" s="4"/>
      <c r="ES43" s="4"/>
      <c r="ET43" s="4"/>
      <c r="EU43" s="4"/>
      <c r="EV43" s="4"/>
      <c r="EW43" s="4"/>
      <c r="EX43" s="4"/>
      <c r="EY43" s="4"/>
      <c r="EZ43" s="4"/>
      <c r="FA43" s="4"/>
      <c r="FB43" s="4"/>
      <c r="FC43" s="4"/>
      <c r="FD43" s="4"/>
      <c r="FE43" s="4"/>
      <c r="FF43" s="4"/>
      <c r="FG43" s="4"/>
      <c r="FH43" s="4"/>
      <c r="FI43" s="4"/>
      <c r="FJ43" s="4"/>
      <c r="FK43" s="4"/>
      <c r="FL43" s="4"/>
      <c r="FM43" s="4"/>
      <c r="FN43" s="4"/>
      <c r="FO43" s="4"/>
      <c r="FP43" s="4"/>
      <c r="FQ43" s="4"/>
      <c r="FR43" s="4"/>
      <c r="FS43" s="4"/>
      <c r="FT43" s="4"/>
      <c r="FU43" s="4"/>
      <c r="FV43" s="4"/>
      <c r="FW43" s="4"/>
      <c r="FX43" s="4"/>
      <c r="FY43" s="4"/>
      <c r="FZ43" s="4"/>
      <c r="GA43" s="4"/>
      <c r="GB43" s="4"/>
      <c r="GC43" s="4"/>
      <c r="GD43" s="4"/>
      <c r="GE43" s="4"/>
      <c r="GF43" s="4"/>
      <c r="GG43" s="4"/>
      <c r="GH43" s="4"/>
      <c r="GI43" s="4"/>
      <c r="GJ43" s="4"/>
      <c r="GK43" s="4"/>
      <c r="GL43" s="4"/>
      <c r="GM43" s="4"/>
      <c r="GN43" s="4"/>
      <c r="GO43" s="4"/>
      <c r="GP43" s="4"/>
      <c r="GQ43" s="4"/>
      <c r="GR43" s="4"/>
      <c r="GS43" s="4"/>
      <c r="GT43" s="4"/>
      <c r="GU43" s="4"/>
      <c r="GV43" s="4"/>
      <c r="GW43" s="4"/>
      <c r="GX43" s="4"/>
      <c r="GY43" s="4"/>
      <c r="GZ43" s="4"/>
      <c r="HA43" s="4"/>
      <c r="HB43" s="4"/>
      <c r="HC43" s="4"/>
      <c r="HD43" s="4"/>
      <c r="HE43" s="4"/>
      <c r="HF43" s="4"/>
      <c r="HG43" s="4"/>
      <c r="HH43" s="4"/>
      <c r="HI43" s="4"/>
      <c r="HJ43" s="4"/>
      <c r="HK43" s="4"/>
      <c r="HL43" s="4"/>
      <c r="HM43" s="4"/>
      <c r="HN43" s="4"/>
      <c r="HO43" s="4"/>
      <c r="HP43" s="4"/>
      <c r="HQ43" s="4"/>
      <c r="HR43" s="4"/>
      <c r="HS43" s="4"/>
      <c r="HT43" s="4"/>
      <c r="HU43" s="4"/>
      <c r="HV43" s="4"/>
      <c r="HW43" s="4"/>
      <c r="HX43" s="4"/>
      <c r="HY43" s="4"/>
      <c r="HZ43" s="4"/>
      <c r="IA43" s="4"/>
      <c r="IB43" s="4"/>
      <c r="IC43" s="4"/>
      <c r="ID43" s="4"/>
      <c r="IE43" s="4"/>
      <c r="IF43" s="4"/>
      <c r="IG43" s="4"/>
      <c r="IH43" s="4"/>
      <c r="II43" s="4"/>
      <c r="IJ43" s="4"/>
      <c r="IK43" s="4"/>
      <c r="IL43" s="4"/>
      <c r="IM43" s="4"/>
      <c r="IN43" s="4"/>
      <c r="IO43" s="4"/>
      <c r="IP43" s="4"/>
      <c r="IQ43" s="4"/>
      <c r="IR43" s="4"/>
      <c r="IS43" s="4"/>
      <c r="IT43" s="4"/>
      <c r="IU43" s="4"/>
    </row>
    <row r="44" spans="1:255" s="5" customFormat="1" ht="12" customHeight="1">
      <c r="A44" s="34"/>
      <c r="B44" s="39"/>
      <c r="C44" s="39"/>
      <c r="D44" s="39"/>
      <c r="E44" s="39"/>
      <c r="F44" s="40"/>
      <c r="G44" s="40"/>
      <c r="H44" s="6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  <c r="CD44" s="4"/>
      <c r="CE44" s="4"/>
      <c r="CF44" s="4"/>
      <c r="CG44" s="4"/>
      <c r="CH44" s="4"/>
      <c r="CI44" s="4"/>
      <c r="CJ44" s="4"/>
      <c r="CK44" s="4"/>
      <c r="CL44" s="4"/>
      <c r="CM44" s="4"/>
      <c r="CN44" s="4"/>
      <c r="CO44" s="4"/>
      <c r="CP44" s="4"/>
      <c r="CQ44" s="4"/>
      <c r="CR44" s="4"/>
      <c r="CS44" s="4"/>
      <c r="CT44" s="4"/>
      <c r="CU44" s="4"/>
      <c r="CV44" s="4"/>
      <c r="CW44" s="4"/>
      <c r="CX44" s="4"/>
      <c r="CY44" s="4"/>
      <c r="CZ44" s="4"/>
      <c r="DA44" s="4"/>
      <c r="DB44" s="4"/>
      <c r="DC44" s="4"/>
      <c r="DD44" s="4"/>
      <c r="DE44" s="4"/>
      <c r="DF44" s="4"/>
      <c r="DG44" s="4"/>
      <c r="DH44" s="4"/>
      <c r="DI44" s="4"/>
      <c r="DJ44" s="4"/>
      <c r="DK44" s="4"/>
      <c r="DL44" s="4"/>
      <c r="DM44" s="4"/>
      <c r="DN44" s="4"/>
      <c r="DO44" s="4"/>
      <c r="DP44" s="4"/>
      <c r="DQ44" s="4"/>
      <c r="DR44" s="4"/>
      <c r="DS44" s="4"/>
      <c r="DT44" s="4"/>
      <c r="DU44" s="4"/>
      <c r="DV44" s="4"/>
      <c r="DW44" s="4"/>
      <c r="DX44" s="4"/>
      <c r="DY44" s="4"/>
      <c r="DZ44" s="4"/>
      <c r="EA44" s="4"/>
      <c r="EB44" s="4"/>
      <c r="EC44" s="4"/>
      <c r="ED44" s="4"/>
      <c r="EE44" s="4"/>
      <c r="EF44" s="4"/>
      <c r="EG44" s="4"/>
      <c r="EH44" s="4"/>
      <c r="EI44" s="4"/>
      <c r="EJ44" s="4"/>
      <c r="EK44" s="4"/>
      <c r="EL44" s="4"/>
      <c r="EM44" s="4"/>
      <c r="EN44" s="4"/>
      <c r="EO44" s="4"/>
      <c r="EP44" s="4"/>
      <c r="EQ44" s="4"/>
      <c r="ER44" s="4"/>
      <c r="ES44" s="4"/>
      <c r="ET44" s="4"/>
      <c r="EU44" s="4"/>
      <c r="EV44" s="4"/>
      <c r="EW44" s="4"/>
      <c r="EX44" s="4"/>
      <c r="EY44" s="4"/>
      <c r="EZ44" s="4"/>
      <c r="FA44" s="4"/>
      <c r="FB44" s="4"/>
      <c r="FC44" s="4"/>
      <c r="FD44" s="4"/>
      <c r="FE44" s="4"/>
      <c r="FF44" s="4"/>
      <c r="FG44" s="4"/>
      <c r="FH44" s="4"/>
      <c r="FI44" s="4"/>
      <c r="FJ44" s="4"/>
      <c r="FK44" s="4"/>
      <c r="FL44" s="4"/>
      <c r="FM44" s="4"/>
      <c r="FN44" s="4"/>
      <c r="FO44" s="4"/>
      <c r="FP44" s="4"/>
      <c r="FQ44" s="4"/>
      <c r="FR44" s="4"/>
      <c r="FS44" s="4"/>
      <c r="FT44" s="4"/>
      <c r="FU44" s="4"/>
      <c r="FV44" s="4"/>
      <c r="FW44" s="4"/>
      <c r="FX44" s="4"/>
      <c r="FY44" s="4"/>
      <c r="FZ44" s="4"/>
      <c r="GA44" s="4"/>
      <c r="GB44" s="4"/>
      <c r="GC44" s="4"/>
      <c r="GD44" s="4"/>
      <c r="GE44" s="4"/>
      <c r="GF44" s="4"/>
      <c r="GG44" s="4"/>
      <c r="GH44" s="4"/>
      <c r="GI44" s="4"/>
      <c r="GJ44" s="4"/>
      <c r="GK44" s="4"/>
      <c r="GL44" s="4"/>
      <c r="GM44" s="4"/>
      <c r="GN44" s="4"/>
      <c r="GO44" s="4"/>
      <c r="GP44" s="4"/>
      <c r="GQ44" s="4"/>
      <c r="GR44" s="4"/>
      <c r="GS44" s="4"/>
      <c r="GT44" s="4"/>
      <c r="GU44" s="4"/>
      <c r="GV44" s="4"/>
      <c r="GW44" s="4"/>
      <c r="GX44" s="4"/>
      <c r="GY44" s="4"/>
      <c r="GZ44" s="4"/>
      <c r="HA44" s="4"/>
      <c r="HB44" s="4"/>
      <c r="HC44" s="4"/>
      <c r="HD44" s="4"/>
      <c r="HE44" s="4"/>
      <c r="HF44" s="4"/>
      <c r="HG44" s="4"/>
      <c r="HH44" s="4"/>
      <c r="HI44" s="4"/>
      <c r="HJ44" s="4"/>
      <c r="HK44" s="4"/>
      <c r="HL44" s="4"/>
      <c r="HM44" s="4"/>
      <c r="HN44" s="4"/>
      <c r="HO44" s="4"/>
      <c r="HP44" s="4"/>
      <c r="HQ44" s="4"/>
      <c r="HR44" s="4"/>
      <c r="HS44" s="4"/>
      <c r="HT44" s="4"/>
      <c r="HU44" s="4"/>
      <c r="HV44" s="4"/>
      <c r="HW44" s="4"/>
      <c r="HX44" s="4"/>
      <c r="HY44" s="4"/>
      <c r="HZ44" s="4"/>
      <c r="IA44" s="4"/>
      <c r="IB44" s="4"/>
      <c r="IC44" s="4"/>
      <c r="ID44" s="4"/>
      <c r="IE44" s="4"/>
      <c r="IF44" s="4"/>
      <c r="IG44" s="4"/>
      <c r="IH44" s="4"/>
      <c r="II44" s="4"/>
      <c r="IJ44" s="4"/>
      <c r="IK44" s="4"/>
      <c r="IL44" s="4"/>
      <c r="IM44" s="4"/>
      <c r="IN44" s="4"/>
      <c r="IO44" s="4"/>
      <c r="IP44" s="4"/>
      <c r="IQ44" s="4"/>
      <c r="IR44" s="4"/>
      <c r="IS44" s="4"/>
      <c r="IT44" s="4"/>
      <c r="IU44" s="4"/>
    </row>
    <row r="45" spans="1:255" s="5" customFormat="1" ht="12" customHeight="1">
      <c r="A45" s="34"/>
      <c r="B45" s="93" t="s">
        <v>54</v>
      </c>
      <c r="C45" s="41"/>
      <c r="D45" s="41"/>
      <c r="E45" s="41"/>
      <c r="F45" s="38"/>
      <c r="G45" s="38"/>
      <c r="H45" s="6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  <c r="CA45" s="4"/>
      <c r="CB45" s="4"/>
      <c r="CC45" s="4"/>
      <c r="CD45" s="4"/>
      <c r="CE45" s="4"/>
      <c r="CF45" s="4"/>
      <c r="CG45" s="4"/>
      <c r="CH45" s="4"/>
      <c r="CI45" s="4"/>
      <c r="CJ45" s="4"/>
      <c r="CK45" s="4"/>
      <c r="CL45" s="4"/>
      <c r="CM45" s="4"/>
      <c r="CN45" s="4"/>
      <c r="CO45" s="4"/>
      <c r="CP45" s="4"/>
      <c r="CQ45" s="4"/>
      <c r="CR45" s="4"/>
      <c r="CS45" s="4"/>
      <c r="CT45" s="4"/>
      <c r="CU45" s="4"/>
      <c r="CV45" s="4"/>
      <c r="CW45" s="4"/>
      <c r="CX45" s="4"/>
      <c r="CY45" s="4"/>
      <c r="CZ45" s="4"/>
      <c r="DA45" s="4"/>
      <c r="DB45" s="4"/>
      <c r="DC45" s="4"/>
      <c r="DD45" s="4"/>
      <c r="DE45" s="4"/>
      <c r="DF45" s="4"/>
      <c r="DG45" s="4"/>
      <c r="DH45" s="4"/>
      <c r="DI45" s="4"/>
      <c r="DJ45" s="4"/>
      <c r="DK45" s="4"/>
      <c r="DL45" s="4"/>
      <c r="DM45" s="4"/>
      <c r="DN45" s="4"/>
      <c r="DO45" s="4"/>
      <c r="DP45" s="4"/>
      <c r="DQ45" s="4"/>
      <c r="DR45" s="4"/>
      <c r="DS45" s="4"/>
      <c r="DT45" s="4"/>
      <c r="DU45" s="4"/>
      <c r="DV45" s="4"/>
      <c r="DW45" s="4"/>
      <c r="DX45" s="4"/>
      <c r="DY45" s="4"/>
      <c r="DZ45" s="4"/>
      <c r="EA45" s="4"/>
      <c r="EB45" s="4"/>
      <c r="EC45" s="4"/>
      <c r="ED45" s="4"/>
      <c r="EE45" s="4"/>
      <c r="EF45" s="4"/>
      <c r="EG45" s="4"/>
      <c r="EH45" s="4"/>
      <c r="EI45" s="4"/>
      <c r="EJ45" s="4"/>
      <c r="EK45" s="4"/>
      <c r="EL45" s="4"/>
      <c r="EM45" s="4"/>
      <c r="EN45" s="4"/>
      <c r="EO45" s="4"/>
      <c r="EP45" s="4"/>
      <c r="EQ45" s="4"/>
      <c r="ER45" s="4"/>
      <c r="ES45" s="4"/>
      <c r="ET45" s="4"/>
      <c r="EU45" s="4"/>
      <c r="EV45" s="4"/>
      <c r="EW45" s="4"/>
      <c r="EX45" s="4"/>
      <c r="EY45" s="4"/>
      <c r="EZ45" s="4"/>
      <c r="FA45" s="4"/>
      <c r="FB45" s="4"/>
      <c r="FC45" s="4"/>
      <c r="FD45" s="4"/>
      <c r="FE45" s="4"/>
      <c r="FF45" s="4"/>
      <c r="FG45" s="4"/>
      <c r="FH45" s="4"/>
      <c r="FI45" s="4"/>
      <c r="FJ45" s="4"/>
      <c r="FK45" s="4"/>
      <c r="FL45" s="4"/>
      <c r="FM45" s="4"/>
      <c r="FN45" s="4"/>
      <c r="FO45" s="4"/>
      <c r="FP45" s="4"/>
      <c r="FQ45" s="4"/>
      <c r="FR45" s="4"/>
      <c r="FS45" s="4"/>
      <c r="FT45" s="4"/>
      <c r="FU45" s="4"/>
      <c r="FV45" s="4"/>
      <c r="FW45" s="4"/>
      <c r="FX45" s="4"/>
      <c r="FY45" s="4"/>
      <c r="FZ45" s="4"/>
      <c r="GA45" s="4"/>
      <c r="GB45" s="4"/>
      <c r="GC45" s="4"/>
      <c r="GD45" s="4"/>
      <c r="GE45" s="4"/>
      <c r="GF45" s="4"/>
      <c r="GG45" s="4"/>
      <c r="GH45" s="4"/>
      <c r="GI45" s="4"/>
      <c r="GJ45" s="4"/>
      <c r="GK45" s="4"/>
      <c r="GL45" s="4"/>
      <c r="GM45" s="4"/>
      <c r="GN45" s="4"/>
      <c r="GO45" s="4"/>
      <c r="GP45" s="4"/>
      <c r="GQ45" s="4"/>
      <c r="GR45" s="4"/>
      <c r="GS45" s="4"/>
      <c r="GT45" s="4"/>
      <c r="GU45" s="4"/>
      <c r="GV45" s="4"/>
      <c r="GW45" s="4"/>
      <c r="GX45" s="4"/>
      <c r="GY45" s="4"/>
      <c r="GZ45" s="4"/>
      <c r="HA45" s="4"/>
      <c r="HB45" s="4"/>
      <c r="HC45" s="4"/>
      <c r="HD45" s="4"/>
      <c r="HE45" s="4"/>
      <c r="HF45" s="4"/>
      <c r="HG45" s="4"/>
      <c r="HH45" s="4"/>
      <c r="HI45" s="4"/>
      <c r="HJ45" s="4"/>
      <c r="HK45" s="4"/>
      <c r="HL45" s="4"/>
      <c r="HM45" s="4"/>
      <c r="HN45" s="4"/>
      <c r="HO45" s="4"/>
      <c r="HP45" s="4"/>
      <c r="HQ45" s="4"/>
      <c r="HR45" s="4"/>
      <c r="HS45" s="4"/>
      <c r="HT45" s="4"/>
      <c r="HU45" s="4"/>
      <c r="HV45" s="4"/>
      <c r="HW45" s="4"/>
      <c r="HX45" s="4"/>
      <c r="HY45" s="4"/>
      <c r="HZ45" s="4"/>
      <c r="IA45" s="4"/>
      <c r="IB45" s="4"/>
      <c r="IC45" s="4"/>
      <c r="ID45" s="4"/>
      <c r="IE45" s="4"/>
      <c r="IF45" s="4"/>
      <c r="IG45" s="4"/>
      <c r="IH45" s="4"/>
      <c r="II45" s="4"/>
      <c r="IJ45" s="4"/>
      <c r="IK45" s="4"/>
      <c r="IL45" s="4"/>
      <c r="IM45" s="4"/>
      <c r="IN45" s="4"/>
      <c r="IO45" s="4"/>
      <c r="IP45" s="4"/>
      <c r="IQ45" s="4"/>
      <c r="IR45" s="4"/>
      <c r="IS45" s="4"/>
      <c r="IT45" s="4"/>
      <c r="IU45" s="4"/>
    </row>
    <row r="46" spans="1:255" s="5" customFormat="1" ht="24" customHeight="1">
      <c r="A46" s="34"/>
      <c r="B46" s="97" t="s">
        <v>55</v>
      </c>
      <c r="C46" s="97" t="s">
        <v>56</v>
      </c>
      <c r="D46" s="97" t="s">
        <v>57</v>
      </c>
      <c r="E46" s="97" t="s">
        <v>25</v>
      </c>
      <c r="F46" s="97" t="s">
        <v>26</v>
      </c>
      <c r="G46" s="97" t="s">
        <v>27</v>
      </c>
      <c r="H46" s="6"/>
      <c r="I46" s="4"/>
      <c r="J46" s="4"/>
      <c r="K46" s="6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  <c r="CA46" s="4"/>
      <c r="CB46" s="4"/>
      <c r="CC46" s="4"/>
      <c r="CD46" s="4"/>
      <c r="CE46" s="4"/>
      <c r="CF46" s="4"/>
      <c r="CG46" s="4"/>
      <c r="CH46" s="4"/>
      <c r="CI46" s="4"/>
      <c r="CJ46" s="4"/>
      <c r="CK46" s="4"/>
      <c r="CL46" s="4"/>
      <c r="CM46" s="4"/>
      <c r="CN46" s="4"/>
      <c r="CO46" s="4"/>
      <c r="CP46" s="4"/>
      <c r="CQ46" s="4"/>
      <c r="CR46" s="4"/>
      <c r="CS46" s="4"/>
      <c r="CT46" s="4"/>
      <c r="CU46" s="4"/>
      <c r="CV46" s="4"/>
      <c r="CW46" s="4"/>
      <c r="CX46" s="4"/>
      <c r="CY46" s="4"/>
      <c r="CZ46" s="4"/>
      <c r="DA46" s="4"/>
      <c r="DB46" s="4"/>
      <c r="DC46" s="4"/>
      <c r="DD46" s="4"/>
      <c r="DE46" s="4"/>
      <c r="DF46" s="4"/>
      <c r="DG46" s="4"/>
      <c r="DH46" s="4"/>
      <c r="DI46" s="4"/>
      <c r="DJ46" s="4"/>
      <c r="DK46" s="4"/>
      <c r="DL46" s="4"/>
      <c r="DM46" s="4"/>
      <c r="DN46" s="4"/>
      <c r="DO46" s="4"/>
      <c r="DP46" s="4"/>
      <c r="DQ46" s="4"/>
      <c r="DR46" s="4"/>
      <c r="DS46" s="4"/>
      <c r="DT46" s="4"/>
      <c r="DU46" s="4"/>
      <c r="DV46" s="4"/>
      <c r="DW46" s="4"/>
      <c r="DX46" s="4"/>
      <c r="DY46" s="4"/>
      <c r="DZ46" s="4"/>
      <c r="EA46" s="4"/>
      <c r="EB46" s="4"/>
      <c r="EC46" s="4"/>
      <c r="ED46" s="4"/>
      <c r="EE46" s="4"/>
      <c r="EF46" s="4"/>
      <c r="EG46" s="4"/>
      <c r="EH46" s="4"/>
      <c r="EI46" s="4"/>
      <c r="EJ46" s="4"/>
      <c r="EK46" s="4"/>
      <c r="EL46" s="4"/>
      <c r="EM46" s="4"/>
      <c r="EN46" s="4"/>
      <c r="EO46" s="4"/>
      <c r="EP46" s="4"/>
      <c r="EQ46" s="4"/>
      <c r="ER46" s="4"/>
      <c r="ES46" s="4"/>
      <c r="ET46" s="4"/>
      <c r="EU46" s="4"/>
      <c r="EV46" s="4"/>
      <c r="EW46" s="4"/>
      <c r="EX46" s="4"/>
      <c r="EY46" s="4"/>
      <c r="EZ46" s="4"/>
      <c r="FA46" s="4"/>
      <c r="FB46" s="4"/>
      <c r="FC46" s="4"/>
      <c r="FD46" s="4"/>
      <c r="FE46" s="4"/>
      <c r="FF46" s="4"/>
      <c r="FG46" s="4"/>
      <c r="FH46" s="4"/>
      <c r="FI46" s="4"/>
      <c r="FJ46" s="4"/>
      <c r="FK46" s="4"/>
      <c r="FL46" s="4"/>
      <c r="FM46" s="4"/>
      <c r="FN46" s="4"/>
      <c r="FO46" s="4"/>
      <c r="FP46" s="4"/>
      <c r="FQ46" s="4"/>
      <c r="FR46" s="4"/>
      <c r="FS46" s="4"/>
      <c r="FT46" s="4"/>
      <c r="FU46" s="4"/>
      <c r="FV46" s="4"/>
      <c r="FW46" s="4"/>
      <c r="FX46" s="4"/>
      <c r="FY46" s="4"/>
      <c r="FZ46" s="4"/>
      <c r="GA46" s="4"/>
      <c r="GB46" s="4"/>
      <c r="GC46" s="4"/>
      <c r="GD46" s="4"/>
      <c r="GE46" s="4"/>
      <c r="GF46" s="4"/>
      <c r="GG46" s="4"/>
      <c r="GH46" s="4"/>
      <c r="GI46" s="4"/>
      <c r="GJ46" s="4"/>
      <c r="GK46" s="4"/>
      <c r="GL46" s="4"/>
      <c r="GM46" s="4"/>
      <c r="GN46" s="4"/>
      <c r="GO46" s="4"/>
      <c r="GP46" s="4"/>
      <c r="GQ46" s="4"/>
      <c r="GR46" s="4"/>
      <c r="GS46" s="4"/>
      <c r="GT46" s="4"/>
      <c r="GU46" s="4"/>
      <c r="GV46" s="4"/>
      <c r="GW46" s="4"/>
      <c r="GX46" s="4"/>
      <c r="GY46" s="4"/>
      <c r="GZ46" s="4"/>
      <c r="HA46" s="4"/>
      <c r="HB46" s="4"/>
      <c r="HC46" s="4"/>
      <c r="HD46" s="4"/>
      <c r="HE46" s="4"/>
      <c r="HF46" s="4"/>
      <c r="HG46" s="4"/>
      <c r="HH46" s="4"/>
      <c r="HI46" s="4"/>
      <c r="HJ46" s="4"/>
      <c r="HK46" s="4"/>
      <c r="HL46" s="4"/>
      <c r="HM46" s="4"/>
      <c r="HN46" s="4"/>
      <c r="HO46" s="4"/>
      <c r="HP46" s="4"/>
      <c r="HQ46" s="4"/>
      <c r="HR46" s="4"/>
      <c r="HS46" s="4"/>
      <c r="HT46" s="4"/>
      <c r="HU46" s="4"/>
      <c r="HV46" s="4"/>
      <c r="HW46" s="4"/>
      <c r="HX46" s="4"/>
      <c r="HY46" s="4"/>
      <c r="HZ46" s="4"/>
      <c r="IA46" s="4"/>
      <c r="IB46" s="4"/>
      <c r="IC46" s="4"/>
      <c r="ID46" s="4"/>
      <c r="IE46" s="4"/>
      <c r="IF46" s="4"/>
      <c r="IG46" s="4"/>
      <c r="IH46" s="4"/>
      <c r="II46" s="4"/>
      <c r="IJ46" s="4"/>
      <c r="IK46" s="4"/>
      <c r="IL46" s="4"/>
      <c r="IM46" s="4"/>
      <c r="IN46" s="4"/>
      <c r="IO46" s="4"/>
      <c r="IP46" s="4"/>
      <c r="IQ46" s="4"/>
      <c r="IR46" s="4"/>
      <c r="IS46" s="4"/>
      <c r="IT46" s="4"/>
      <c r="IU46" s="4"/>
    </row>
    <row r="47" spans="1:255" ht="12.75" customHeight="1">
      <c r="A47" s="3"/>
      <c r="B47" s="17" t="s">
        <v>58</v>
      </c>
      <c r="C47" s="15" t="s">
        <v>59</v>
      </c>
      <c r="D47" s="110">
        <v>30000</v>
      </c>
      <c r="E47" s="15" t="s">
        <v>30</v>
      </c>
      <c r="F47" s="16">
        <v>70</v>
      </c>
      <c r="G47" s="110">
        <f>D47*F47</f>
        <v>2100000</v>
      </c>
      <c r="K47" s="2"/>
    </row>
    <row r="48" spans="1:255" ht="12.75" customHeight="1">
      <c r="A48" s="3"/>
      <c r="B48" s="17" t="s">
        <v>60</v>
      </c>
      <c r="C48" s="14"/>
      <c r="D48" s="14"/>
      <c r="E48" s="14"/>
      <c r="F48" s="14"/>
      <c r="G48" s="14"/>
      <c r="K48" s="2"/>
    </row>
    <row r="49" spans="1:7" ht="12.75" customHeight="1">
      <c r="A49" s="3"/>
      <c r="B49" s="13" t="s">
        <v>61</v>
      </c>
      <c r="C49" s="18" t="s">
        <v>62</v>
      </c>
      <c r="D49" s="19">
        <v>400</v>
      </c>
      <c r="E49" s="18" t="s">
        <v>63</v>
      </c>
      <c r="F49" s="20">
        <v>1000</v>
      </c>
      <c r="G49" s="20">
        <f>(D49*F49)</f>
        <v>400000</v>
      </c>
    </row>
    <row r="50" spans="1:7" ht="12.75" customHeight="1">
      <c r="A50" s="3"/>
      <c r="B50" s="13" t="s">
        <v>64</v>
      </c>
      <c r="C50" s="18" t="s">
        <v>62</v>
      </c>
      <c r="D50" s="19">
        <v>400</v>
      </c>
      <c r="E50" s="18" t="s">
        <v>65</v>
      </c>
      <c r="F50" s="20">
        <v>1140</v>
      </c>
      <c r="G50" s="20">
        <f>(D50*F50)</f>
        <v>456000</v>
      </c>
    </row>
    <row r="51" spans="1:7" ht="12.75" customHeight="1">
      <c r="A51" s="3"/>
      <c r="B51" s="21" t="s">
        <v>66</v>
      </c>
      <c r="C51" s="18"/>
      <c r="D51" s="19"/>
      <c r="E51" s="18"/>
      <c r="F51" s="20"/>
      <c r="G51" s="20"/>
    </row>
    <row r="52" spans="1:7" ht="12.75" customHeight="1">
      <c r="A52" s="3"/>
      <c r="B52" s="22" t="s">
        <v>67</v>
      </c>
      <c r="C52" s="23" t="s">
        <v>68</v>
      </c>
      <c r="D52" s="24">
        <v>1</v>
      </c>
      <c r="E52" s="18" t="s">
        <v>51</v>
      </c>
      <c r="F52" s="20">
        <v>71200</v>
      </c>
      <c r="G52" s="20">
        <f t="shared" ref="G52:G62" si="2">(D52*F52)</f>
        <v>71200</v>
      </c>
    </row>
    <row r="53" spans="1:7" ht="12.75" customHeight="1">
      <c r="A53" s="3"/>
      <c r="B53" s="22" t="s">
        <v>69</v>
      </c>
      <c r="C53" s="23" t="s">
        <v>68</v>
      </c>
      <c r="D53" s="24">
        <v>0.5</v>
      </c>
      <c r="E53" s="18" t="s">
        <v>70</v>
      </c>
      <c r="F53" s="20">
        <v>56000</v>
      </c>
      <c r="G53" s="20">
        <f t="shared" si="2"/>
        <v>28000</v>
      </c>
    </row>
    <row r="54" spans="1:7" ht="12.75" customHeight="1">
      <c r="A54" s="3"/>
      <c r="B54" s="22" t="s">
        <v>71</v>
      </c>
      <c r="C54" s="23" t="s">
        <v>68</v>
      </c>
      <c r="D54" s="24">
        <v>1</v>
      </c>
      <c r="E54" s="18" t="s">
        <v>70</v>
      </c>
      <c r="F54" s="20">
        <v>49000</v>
      </c>
      <c r="G54" s="20">
        <f t="shared" si="2"/>
        <v>49000</v>
      </c>
    </row>
    <row r="55" spans="1:7" ht="12.75" customHeight="1">
      <c r="A55" s="3"/>
      <c r="B55" s="21" t="s">
        <v>72</v>
      </c>
      <c r="C55" s="23"/>
      <c r="D55" s="24"/>
      <c r="E55" s="23"/>
      <c r="F55" s="20"/>
      <c r="G55" s="20"/>
    </row>
    <row r="56" spans="1:7" ht="12.75" customHeight="1">
      <c r="A56" s="3"/>
      <c r="B56" s="22" t="s">
        <v>73</v>
      </c>
      <c r="C56" s="23" t="s">
        <v>68</v>
      </c>
      <c r="D56" s="24">
        <v>1.5</v>
      </c>
      <c r="E56" s="23" t="s">
        <v>65</v>
      </c>
      <c r="F56" s="20">
        <v>47000</v>
      </c>
      <c r="G56" s="20">
        <f t="shared" si="2"/>
        <v>70500</v>
      </c>
    </row>
    <row r="57" spans="1:7" ht="12.75" customHeight="1">
      <c r="A57" s="3"/>
      <c r="B57" s="22" t="s">
        <v>74</v>
      </c>
      <c r="C57" s="23" t="s">
        <v>68</v>
      </c>
      <c r="D57" s="24">
        <v>2</v>
      </c>
      <c r="E57" s="23" t="s">
        <v>75</v>
      </c>
      <c r="F57" s="20">
        <v>47000</v>
      </c>
      <c r="G57" s="20">
        <f t="shared" si="2"/>
        <v>94000</v>
      </c>
    </row>
    <row r="58" spans="1:7" ht="12.75" customHeight="1">
      <c r="A58" s="3"/>
      <c r="B58" s="21" t="s">
        <v>76</v>
      </c>
      <c r="C58" s="23"/>
      <c r="D58" s="24"/>
      <c r="E58" s="23"/>
      <c r="F58" s="20"/>
      <c r="G58" s="20"/>
    </row>
    <row r="59" spans="1:7" ht="12.75" customHeight="1">
      <c r="A59" s="3"/>
      <c r="B59" s="22" t="s">
        <v>77</v>
      </c>
      <c r="C59" s="23" t="s">
        <v>62</v>
      </c>
      <c r="D59" s="24">
        <v>2</v>
      </c>
      <c r="E59" s="23" t="s">
        <v>63</v>
      </c>
      <c r="F59" s="20">
        <v>21900</v>
      </c>
      <c r="G59" s="20">
        <f t="shared" si="2"/>
        <v>43800</v>
      </c>
    </row>
    <row r="60" spans="1:7" ht="12.75" customHeight="1">
      <c r="A60" s="3"/>
      <c r="B60" s="21" t="s">
        <v>78</v>
      </c>
      <c r="C60" s="18"/>
      <c r="D60" s="19"/>
      <c r="E60" s="18"/>
      <c r="F60" s="20"/>
      <c r="G60" s="20"/>
    </row>
    <row r="61" spans="1:7" ht="12.75" customHeight="1">
      <c r="A61" s="3"/>
      <c r="B61" s="22" t="s">
        <v>79</v>
      </c>
      <c r="C61" s="18" t="s">
        <v>68</v>
      </c>
      <c r="D61" s="19">
        <v>5</v>
      </c>
      <c r="E61" s="18" t="s">
        <v>36</v>
      </c>
      <c r="F61" s="20">
        <v>11000</v>
      </c>
      <c r="G61" s="20">
        <f t="shared" si="2"/>
        <v>55000</v>
      </c>
    </row>
    <row r="62" spans="1:7" ht="12.75" customHeight="1">
      <c r="A62" s="3"/>
      <c r="B62" s="22" t="s">
        <v>80</v>
      </c>
      <c r="C62" s="18" t="s">
        <v>68</v>
      </c>
      <c r="D62" s="19">
        <v>4</v>
      </c>
      <c r="E62" s="18" t="s">
        <v>36</v>
      </c>
      <c r="F62" s="20">
        <v>14500</v>
      </c>
      <c r="G62" s="20">
        <f t="shared" si="2"/>
        <v>58000</v>
      </c>
    </row>
    <row r="63" spans="1:7" ht="13.5" customHeight="1">
      <c r="A63" s="3"/>
      <c r="B63" s="96" t="s">
        <v>81</v>
      </c>
      <c r="C63" s="98"/>
      <c r="D63" s="98"/>
      <c r="E63" s="98"/>
      <c r="F63" s="99"/>
      <c r="G63" s="100">
        <f>SUM(G47:G62)</f>
        <v>3425500</v>
      </c>
    </row>
    <row r="64" spans="1:7" ht="12" customHeight="1">
      <c r="A64" s="3"/>
      <c r="B64" s="32"/>
      <c r="C64" s="32"/>
      <c r="D64" s="32"/>
      <c r="E64" s="42"/>
      <c r="F64" s="36"/>
      <c r="G64" s="36"/>
    </row>
    <row r="65" spans="1:255" ht="12" customHeight="1">
      <c r="A65" s="3"/>
      <c r="B65" s="93" t="s">
        <v>82</v>
      </c>
      <c r="C65" s="43"/>
      <c r="D65" s="43"/>
      <c r="E65" s="43"/>
      <c r="F65" s="44"/>
      <c r="G65" s="44"/>
    </row>
    <row r="66" spans="1:255" ht="24" customHeight="1">
      <c r="A66" s="3"/>
      <c r="B66" s="94" t="s">
        <v>83</v>
      </c>
      <c r="C66" s="97" t="s">
        <v>56</v>
      </c>
      <c r="D66" s="97" t="s">
        <v>84</v>
      </c>
      <c r="E66" s="94" t="s">
        <v>25</v>
      </c>
      <c r="F66" s="97" t="s">
        <v>26</v>
      </c>
      <c r="G66" s="94" t="s">
        <v>27</v>
      </c>
    </row>
    <row r="67" spans="1:255" ht="12.75" customHeight="1">
      <c r="A67" s="3"/>
      <c r="B67" s="95" t="s">
        <v>85</v>
      </c>
      <c r="C67" s="18" t="s">
        <v>86</v>
      </c>
      <c r="D67" s="20">
        <v>1</v>
      </c>
      <c r="E67" s="11" t="s">
        <v>87</v>
      </c>
      <c r="F67" s="20">
        <v>33515</v>
      </c>
      <c r="G67" s="20">
        <f>(D67*F67)</f>
        <v>33515</v>
      </c>
    </row>
    <row r="68" spans="1:255" ht="13.5" customHeight="1">
      <c r="A68" s="3"/>
      <c r="B68" s="96" t="s">
        <v>88</v>
      </c>
      <c r="C68" s="98"/>
      <c r="D68" s="98"/>
      <c r="E68" s="98"/>
      <c r="F68" s="99"/>
      <c r="G68" s="100">
        <f>SUM(G67:G67)</f>
        <v>33515</v>
      </c>
    </row>
    <row r="69" spans="1:255" ht="12" customHeight="1">
      <c r="A69" s="3"/>
      <c r="B69" s="32"/>
      <c r="C69" s="32"/>
      <c r="D69" s="32"/>
      <c r="E69" s="32"/>
      <c r="F69" s="36"/>
      <c r="G69" s="36"/>
    </row>
    <row r="70" spans="1:255" s="5" customFormat="1" ht="12" customHeight="1">
      <c r="A70" s="34"/>
      <c r="B70" s="83" t="s">
        <v>89</v>
      </c>
      <c r="C70" s="84"/>
      <c r="D70" s="84"/>
      <c r="E70" s="84"/>
      <c r="F70" s="84"/>
      <c r="G70" s="85">
        <f>G28+G43+G63+G68</f>
        <v>5679015</v>
      </c>
      <c r="H70" s="6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  <c r="BO70" s="4"/>
      <c r="BP70" s="4"/>
      <c r="BQ70" s="4"/>
      <c r="BR70" s="4"/>
      <c r="BS70" s="4"/>
      <c r="BT70" s="4"/>
      <c r="BU70" s="4"/>
      <c r="BV70" s="4"/>
      <c r="BW70" s="4"/>
      <c r="BX70" s="4"/>
      <c r="BY70" s="4"/>
      <c r="BZ70" s="4"/>
      <c r="CA70" s="4"/>
      <c r="CB70" s="4"/>
      <c r="CC70" s="4"/>
      <c r="CD70" s="4"/>
      <c r="CE70" s="4"/>
      <c r="CF70" s="4"/>
      <c r="CG70" s="4"/>
      <c r="CH70" s="4"/>
      <c r="CI70" s="4"/>
      <c r="CJ70" s="4"/>
      <c r="CK70" s="4"/>
      <c r="CL70" s="4"/>
      <c r="CM70" s="4"/>
      <c r="CN70" s="4"/>
      <c r="CO70" s="4"/>
      <c r="CP70" s="4"/>
      <c r="CQ70" s="4"/>
      <c r="CR70" s="4"/>
      <c r="CS70" s="4"/>
      <c r="CT70" s="4"/>
      <c r="CU70" s="4"/>
      <c r="CV70" s="4"/>
      <c r="CW70" s="4"/>
      <c r="CX70" s="4"/>
      <c r="CY70" s="4"/>
      <c r="CZ70" s="4"/>
      <c r="DA70" s="4"/>
      <c r="DB70" s="4"/>
      <c r="DC70" s="4"/>
      <c r="DD70" s="4"/>
      <c r="DE70" s="4"/>
      <c r="DF70" s="4"/>
      <c r="DG70" s="4"/>
      <c r="DH70" s="4"/>
      <c r="DI70" s="4"/>
      <c r="DJ70" s="4"/>
      <c r="DK70" s="4"/>
      <c r="DL70" s="4"/>
      <c r="DM70" s="4"/>
      <c r="DN70" s="4"/>
      <c r="DO70" s="4"/>
      <c r="DP70" s="4"/>
      <c r="DQ70" s="4"/>
      <c r="DR70" s="4"/>
      <c r="DS70" s="4"/>
      <c r="DT70" s="4"/>
      <c r="DU70" s="4"/>
      <c r="DV70" s="4"/>
      <c r="DW70" s="4"/>
      <c r="DX70" s="4"/>
      <c r="DY70" s="4"/>
      <c r="DZ70" s="4"/>
      <c r="EA70" s="4"/>
      <c r="EB70" s="4"/>
      <c r="EC70" s="4"/>
      <c r="ED70" s="4"/>
      <c r="EE70" s="4"/>
      <c r="EF70" s="4"/>
      <c r="EG70" s="4"/>
      <c r="EH70" s="4"/>
      <c r="EI70" s="4"/>
      <c r="EJ70" s="4"/>
      <c r="EK70" s="4"/>
      <c r="EL70" s="4"/>
      <c r="EM70" s="4"/>
      <c r="EN70" s="4"/>
      <c r="EO70" s="4"/>
      <c r="EP70" s="4"/>
      <c r="EQ70" s="4"/>
      <c r="ER70" s="4"/>
      <c r="ES70" s="4"/>
      <c r="ET70" s="4"/>
      <c r="EU70" s="4"/>
      <c r="EV70" s="4"/>
      <c r="EW70" s="4"/>
      <c r="EX70" s="4"/>
      <c r="EY70" s="4"/>
      <c r="EZ70" s="4"/>
      <c r="FA70" s="4"/>
      <c r="FB70" s="4"/>
      <c r="FC70" s="4"/>
      <c r="FD70" s="4"/>
      <c r="FE70" s="4"/>
      <c r="FF70" s="4"/>
      <c r="FG70" s="4"/>
      <c r="FH70" s="4"/>
      <c r="FI70" s="4"/>
      <c r="FJ70" s="4"/>
      <c r="FK70" s="4"/>
      <c r="FL70" s="4"/>
      <c r="FM70" s="4"/>
      <c r="FN70" s="4"/>
      <c r="FO70" s="4"/>
      <c r="FP70" s="4"/>
      <c r="FQ70" s="4"/>
      <c r="FR70" s="4"/>
      <c r="FS70" s="4"/>
      <c r="FT70" s="4"/>
      <c r="FU70" s="4"/>
      <c r="FV70" s="4"/>
      <c r="FW70" s="4"/>
      <c r="FX70" s="4"/>
      <c r="FY70" s="4"/>
      <c r="FZ70" s="4"/>
      <c r="GA70" s="4"/>
      <c r="GB70" s="4"/>
      <c r="GC70" s="4"/>
      <c r="GD70" s="4"/>
      <c r="GE70" s="4"/>
      <c r="GF70" s="4"/>
      <c r="GG70" s="4"/>
      <c r="GH70" s="4"/>
      <c r="GI70" s="4"/>
      <c r="GJ70" s="4"/>
      <c r="GK70" s="4"/>
      <c r="GL70" s="4"/>
      <c r="GM70" s="4"/>
      <c r="GN70" s="4"/>
      <c r="GO70" s="4"/>
      <c r="GP70" s="4"/>
      <c r="GQ70" s="4"/>
      <c r="GR70" s="4"/>
      <c r="GS70" s="4"/>
      <c r="GT70" s="4"/>
      <c r="GU70" s="4"/>
      <c r="GV70" s="4"/>
      <c r="GW70" s="4"/>
      <c r="GX70" s="4"/>
      <c r="GY70" s="4"/>
      <c r="GZ70" s="4"/>
      <c r="HA70" s="4"/>
      <c r="HB70" s="4"/>
      <c r="HC70" s="4"/>
      <c r="HD70" s="4"/>
      <c r="HE70" s="4"/>
      <c r="HF70" s="4"/>
      <c r="HG70" s="4"/>
      <c r="HH70" s="4"/>
      <c r="HI70" s="4"/>
      <c r="HJ70" s="4"/>
      <c r="HK70" s="4"/>
      <c r="HL70" s="4"/>
      <c r="HM70" s="4"/>
      <c r="HN70" s="4"/>
      <c r="HO70" s="4"/>
      <c r="HP70" s="4"/>
      <c r="HQ70" s="4"/>
      <c r="HR70" s="4"/>
      <c r="HS70" s="4"/>
      <c r="HT70" s="4"/>
      <c r="HU70" s="4"/>
      <c r="HV70" s="4"/>
      <c r="HW70" s="4"/>
      <c r="HX70" s="4"/>
      <c r="HY70" s="4"/>
      <c r="HZ70" s="4"/>
      <c r="IA70" s="4"/>
      <c r="IB70" s="4"/>
      <c r="IC70" s="4"/>
      <c r="ID70" s="4"/>
      <c r="IE70" s="4"/>
      <c r="IF70" s="4"/>
      <c r="IG70" s="4"/>
      <c r="IH70" s="4"/>
      <c r="II70" s="4"/>
      <c r="IJ70" s="4"/>
      <c r="IK70" s="4"/>
      <c r="IL70" s="4"/>
      <c r="IM70" s="4"/>
      <c r="IN70" s="4"/>
      <c r="IO70" s="4"/>
      <c r="IP70" s="4"/>
      <c r="IQ70" s="4"/>
      <c r="IR70" s="4"/>
      <c r="IS70" s="4"/>
      <c r="IT70" s="4"/>
      <c r="IU70" s="4"/>
    </row>
    <row r="71" spans="1:255" s="5" customFormat="1" ht="12" customHeight="1">
      <c r="A71" s="34"/>
      <c r="B71" s="86" t="s">
        <v>90</v>
      </c>
      <c r="C71" s="46"/>
      <c r="D71" s="46"/>
      <c r="E71" s="46"/>
      <c r="F71" s="46"/>
      <c r="G71" s="87">
        <f>G70*0.05</f>
        <v>283950.75</v>
      </c>
      <c r="H71" s="6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  <c r="BO71" s="4"/>
      <c r="BP71" s="4"/>
      <c r="BQ71" s="4"/>
      <c r="BR71" s="4"/>
      <c r="BS71" s="4"/>
      <c r="BT71" s="4"/>
      <c r="BU71" s="4"/>
      <c r="BV71" s="4"/>
      <c r="BW71" s="4"/>
      <c r="BX71" s="4"/>
      <c r="BY71" s="4"/>
      <c r="BZ71" s="4"/>
      <c r="CA71" s="4"/>
      <c r="CB71" s="4"/>
      <c r="CC71" s="4"/>
      <c r="CD71" s="4"/>
      <c r="CE71" s="4"/>
      <c r="CF71" s="4"/>
      <c r="CG71" s="4"/>
      <c r="CH71" s="4"/>
      <c r="CI71" s="4"/>
      <c r="CJ71" s="4"/>
      <c r="CK71" s="4"/>
      <c r="CL71" s="4"/>
      <c r="CM71" s="4"/>
      <c r="CN71" s="4"/>
      <c r="CO71" s="4"/>
      <c r="CP71" s="4"/>
      <c r="CQ71" s="4"/>
      <c r="CR71" s="4"/>
      <c r="CS71" s="4"/>
      <c r="CT71" s="4"/>
      <c r="CU71" s="4"/>
      <c r="CV71" s="4"/>
      <c r="CW71" s="4"/>
      <c r="CX71" s="4"/>
      <c r="CY71" s="4"/>
      <c r="CZ71" s="4"/>
      <c r="DA71" s="4"/>
      <c r="DB71" s="4"/>
      <c r="DC71" s="4"/>
      <c r="DD71" s="4"/>
      <c r="DE71" s="4"/>
      <c r="DF71" s="4"/>
      <c r="DG71" s="4"/>
      <c r="DH71" s="4"/>
      <c r="DI71" s="4"/>
      <c r="DJ71" s="4"/>
      <c r="DK71" s="4"/>
      <c r="DL71" s="4"/>
      <c r="DM71" s="4"/>
      <c r="DN71" s="4"/>
      <c r="DO71" s="4"/>
      <c r="DP71" s="4"/>
      <c r="DQ71" s="4"/>
      <c r="DR71" s="4"/>
      <c r="DS71" s="4"/>
      <c r="DT71" s="4"/>
      <c r="DU71" s="4"/>
      <c r="DV71" s="4"/>
      <c r="DW71" s="4"/>
      <c r="DX71" s="4"/>
      <c r="DY71" s="4"/>
      <c r="DZ71" s="4"/>
      <c r="EA71" s="4"/>
      <c r="EB71" s="4"/>
      <c r="EC71" s="4"/>
      <c r="ED71" s="4"/>
      <c r="EE71" s="4"/>
      <c r="EF71" s="4"/>
      <c r="EG71" s="4"/>
      <c r="EH71" s="4"/>
      <c r="EI71" s="4"/>
      <c r="EJ71" s="4"/>
      <c r="EK71" s="4"/>
      <c r="EL71" s="4"/>
      <c r="EM71" s="4"/>
      <c r="EN71" s="4"/>
      <c r="EO71" s="4"/>
      <c r="EP71" s="4"/>
      <c r="EQ71" s="4"/>
      <c r="ER71" s="4"/>
      <c r="ES71" s="4"/>
      <c r="ET71" s="4"/>
      <c r="EU71" s="4"/>
      <c r="EV71" s="4"/>
      <c r="EW71" s="4"/>
      <c r="EX71" s="4"/>
      <c r="EY71" s="4"/>
      <c r="EZ71" s="4"/>
      <c r="FA71" s="4"/>
      <c r="FB71" s="4"/>
      <c r="FC71" s="4"/>
      <c r="FD71" s="4"/>
      <c r="FE71" s="4"/>
      <c r="FF71" s="4"/>
      <c r="FG71" s="4"/>
      <c r="FH71" s="4"/>
      <c r="FI71" s="4"/>
      <c r="FJ71" s="4"/>
      <c r="FK71" s="4"/>
      <c r="FL71" s="4"/>
      <c r="FM71" s="4"/>
      <c r="FN71" s="4"/>
      <c r="FO71" s="4"/>
      <c r="FP71" s="4"/>
      <c r="FQ71" s="4"/>
      <c r="FR71" s="4"/>
      <c r="FS71" s="4"/>
      <c r="FT71" s="4"/>
      <c r="FU71" s="4"/>
      <c r="FV71" s="4"/>
      <c r="FW71" s="4"/>
      <c r="FX71" s="4"/>
      <c r="FY71" s="4"/>
      <c r="FZ71" s="4"/>
      <c r="GA71" s="4"/>
      <c r="GB71" s="4"/>
      <c r="GC71" s="4"/>
      <c r="GD71" s="4"/>
      <c r="GE71" s="4"/>
      <c r="GF71" s="4"/>
      <c r="GG71" s="4"/>
      <c r="GH71" s="4"/>
      <c r="GI71" s="4"/>
      <c r="GJ71" s="4"/>
      <c r="GK71" s="4"/>
      <c r="GL71" s="4"/>
      <c r="GM71" s="4"/>
      <c r="GN71" s="4"/>
      <c r="GO71" s="4"/>
      <c r="GP71" s="4"/>
      <c r="GQ71" s="4"/>
      <c r="GR71" s="4"/>
      <c r="GS71" s="4"/>
      <c r="GT71" s="4"/>
      <c r="GU71" s="4"/>
      <c r="GV71" s="4"/>
      <c r="GW71" s="4"/>
      <c r="GX71" s="4"/>
      <c r="GY71" s="4"/>
      <c r="GZ71" s="4"/>
      <c r="HA71" s="4"/>
      <c r="HB71" s="4"/>
      <c r="HC71" s="4"/>
      <c r="HD71" s="4"/>
      <c r="HE71" s="4"/>
      <c r="HF71" s="4"/>
      <c r="HG71" s="4"/>
      <c r="HH71" s="4"/>
      <c r="HI71" s="4"/>
      <c r="HJ71" s="4"/>
      <c r="HK71" s="4"/>
      <c r="HL71" s="4"/>
      <c r="HM71" s="4"/>
      <c r="HN71" s="4"/>
      <c r="HO71" s="4"/>
      <c r="HP71" s="4"/>
      <c r="HQ71" s="4"/>
      <c r="HR71" s="4"/>
      <c r="HS71" s="4"/>
      <c r="HT71" s="4"/>
      <c r="HU71" s="4"/>
      <c r="HV71" s="4"/>
      <c r="HW71" s="4"/>
      <c r="HX71" s="4"/>
      <c r="HY71" s="4"/>
      <c r="HZ71" s="4"/>
      <c r="IA71" s="4"/>
      <c r="IB71" s="4"/>
      <c r="IC71" s="4"/>
      <c r="ID71" s="4"/>
      <c r="IE71" s="4"/>
      <c r="IF71" s="4"/>
      <c r="IG71" s="4"/>
      <c r="IH71" s="4"/>
      <c r="II71" s="4"/>
      <c r="IJ71" s="4"/>
      <c r="IK71" s="4"/>
      <c r="IL71" s="4"/>
      <c r="IM71" s="4"/>
      <c r="IN71" s="4"/>
      <c r="IO71" s="4"/>
      <c r="IP71" s="4"/>
      <c r="IQ71" s="4"/>
      <c r="IR71" s="4"/>
      <c r="IS71" s="4"/>
      <c r="IT71" s="4"/>
      <c r="IU71" s="4"/>
    </row>
    <row r="72" spans="1:255" s="5" customFormat="1" ht="12" customHeight="1">
      <c r="A72" s="34"/>
      <c r="B72" s="88" t="s">
        <v>91</v>
      </c>
      <c r="C72" s="45"/>
      <c r="D72" s="45"/>
      <c r="E72" s="45"/>
      <c r="F72" s="45"/>
      <c r="G72" s="89">
        <f>G71+G70</f>
        <v>5962965.75</v>
      </c>
      <c r="H72" s="6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  <c r="BO72" s="4"/>
      <c r="BP72" s="4"/>
      <c r="BQ72" s="4"/>
      <c r="BR72" s="4"/>
      <c r="BS72" s="4"/>
      <c r="BT72" s="4"/>
      <c r="BU72" s="4"/>
      <c r="BV72" s="4"/>
      <c r="BW72" s="4"/>
      <c r="BX72" s="4"/>
      <c r="BY72" s="4"/>
      <c r="BZ72" s="4"/>
      <c r="CA72" s="4"/>
      <c r="CB72" s="4"/>
      <c r="CC72" s="4"/>
      <c r="CD72" s="4"/>
      <c r="CE72" s="4"/>
      <c r="CF72" s="4"/>
      <c r="CG72" s="4"/>
      <c r="CH72" s="4"/>
      <c r="CI72" s="4"/>
      <c r="CJ72" s="4"/>
      <c r="CK72" s="4"/>
      <c r="CL72" s="4"/>
      <c r="CM72" s="4"/>
      <c r="CN72" s="4"/>
      <c r="CO72" s="4"/>
      <c r="CP72" s="4"/>
      <c r="CQ72" s="4"/>
      <c r="CR72" s="4"/>
      <c r="CS72" s="4"/>
      <c r="CT72" s="4"/>
      <c r="CU72" s="4"/>
      <c r="CV72" s="4"/>
      <c r="CW72" s="4"/>
      <c r="CX72" s="4"/>
      <c r="CY72" s="4"/>
      <c r="CZ72" s="4"/>
      <c r="DA72" s="4"/>
      <c r="DB72" s="4"/>
      <c r="DC72" s="4"/>
      <c r="DD72" s="4"/>
      <c r="DE72" s="4"/>
      <c r="DF72" s="4"/>
      <c r="DG72" s="4"/>
      <c r="DH72" s="4"/>
      <c r="DI72" s="4"/>
      <c r="DJ72" s="4"/>
      <c r="DK72" s="4"/>
      <c r="DL72" s="4"/>
      <c r="DM72" s="4"/>
      <c r="DN72" s="4"/>
      <c r="DO72" s="4"/>
      <c r="DP72" s="4"/>
      <c r="DQ72" s="4"/>
      <c r="DR72" s="4"/>
      <c r="DS72" s="4"/>
      <c r="DT72" s="4"/>
      <c r="DU72" s="4"/>
      <c r="DV72" s="4"/>
      <c r="DW72" s="4"/>
      <c r="DX72" s="4"/>
      <c r="DY72" s="4"/>
      <c r="DZ72" s="4"/>
      <c r="EA72" s="4"/>
      <c r="EB72" s="4"/>
      <c r="EC72" s="4"/>
      <c r="ED72" s="4"/>
      <c r="EE72" s="4"/>
      <c r="EF72" s="4"/>
      <c r="EG72" s="4"/>
      <c r="EH72" s="4"/>
      <c r="EI72" s="4"/>
      <c r="EJ72" s="4"/>
      <c r="EK72" s="4"/>
      <c r="EL72" s="4"/>
      <c r="EM72" s="4"/>
      <c r="EN72" s="4"/>
      <c r="EO72" s="4"/>
      <c r="EP72" s="4"/>
      <c r="EQ72" s="4"/>
      <c r="ER72" s="4"/>
      <c r="ES72" s="4"/>
      <c r="ET72" s="4"/>
      <c r="EU72" s="4"/>
      <c r="EV72" s="4"/>
      <c r="EW72" s="4"/>
      <c r="EX72" s="4"/>
      <c r="EY72" s="4"/>
      <c r="EZ72" s="4"/>
      <c r="FA72" s="4"/>
      <c r="FB72" s="4"/>
      <c r="FC72" s="4"/>
      <c r="FD72" s="4"/>
      <c r="FE72" s="4"/>
      <c r="FF72" s="4"/>
      <c r="FG72" s="4"/>
      <c r="FH72" s="4"/>
      <c r="FI72" s="4"/>
      <c r="FJ72" s="4"/>
      <c r="FK72" s="4"/>
      <c r="FL72" s="4"/>
      <c r="FM72" s="4"/>
      <c r="FN72" s="4"/>
      <c r="FO72" s="4"/>
      <c r="FP72" s="4"/>
      <c r="FQ72" s="4"/>
      <c r="FR72" s="4"/>
      <c r="FS72" s="4"/>
      <c r="FT72" s="4"/>
      <c r="FU72" s="4"/>
      <c r="FV72" s="4"/>
      <c r="FW72" s="4"/>
      <c r="FX72" s="4"/>
      <c r="FY72" s="4"/>
      <c r="FZ72" s="4"/>
      <c r="GA72" s="4"/>
      <c r="GB72" s="4"/>
      <c r="GC72" s="4"/>
      <c r="GD72" s="4"/>
      <c r="GE72" s="4"/>
      <c r="GF72" s="4"/>
      <c r="GG72" s="4"/>
      <c r="GH72" s="4"/>
      <c r="GI72" s="4"/>
      <c r="GJ72" s="4"/>
      <c r="GK72" s="4"/>
      <c r="GL72" s="4"/>
      <c r="GM72" s="4"/>
      <c r="GN72" s="4"/>
      <c r="GO72" s="4"/>
      <c r="GP72" s="4"/>
      <c r="GQ72" s="4"/>
      <c r="GR72" s="4"/>
      <c r="GS72" s="4"/>
      <c r="GT72" s="4"/>
      <c r="GU72" s="4"/>
      <c r="GV72" s="4"/>
      <c r="GW72" s="4"/>
      <c r="GX72" s="4"/>
      <c r="GY72" s="4"/>
      <c r="GZ72" s="4"/>
      <c r="HA72" s="4"/>
      <c r="HB72" s="4"/>
      <c r="HC72" s="4"/>
      <c r="HD72" s="4"/>
      <c r="HE72" s="4"/>
      <c r="HF72" s="4"/>
      <c r="HG72" s="4"/>
      <c r="HH72" s="4"/>
      <c r="HI72" s="4"/>
      <c r="HJ72" s="4"/>
      <c r="HK72" s="4"/>
      <c r="HL72" s="4"/>
      <c r="HM72" s="4"/>
      <c r="HN72" s="4"/>
      <c r="HO72" s="4"/>
      <c r="HP72" s="4"/>
      <c r="HQ72" s="4"/>
      <c r="HR72" s="4"/>
      <c r="HS72" s="4"/>
      <c r="HT72" s="4"/>
      <c r="HU72" s="4"/>
      <c r="HV72" s="4"/>
      <c r="HW72" s="4"/>
      <c r="HX72" s="4"/>
      <c r="HY72" s="4"/>
      <c r="HZ72" s="4"/>
      <c r="IA72" s="4"/>
      <c r="IB72" s="4"/>
      <c r="IC72" s="4"/>
      <c r="ID72" s="4"/>
      <c r="IE72" s="4"/>
      <c r="IF72" s="4"/>
      <c r="IG72" s="4"/>
      <c r="IH72" s="4"/>
      <c r="II72" s="4"/>
      <c r="IJ72" s="4"/>
      <c r="IK72" s="4"/>
      <c r="IL72" s="4"/>
      <c r="IM72" s="4"/>
      <c r="IN72" s="4"/>
      <c r="IO72" s="4"/>
      <c r="IP72" s="4"/>
      <c r="IQ72" s="4"/>
      <c r="IR72" s="4"/>
      <c r="IS72" s="4"/>
      <c r="IT72" s="4"/>
      <c r="IU72" s="4"/>
    </row>
    <row r="73" spans="1:255" s="5" customFormat="1" ht="12" customHeight="1">
      <c r="A73" s="34"/>
      <c r="B73" s="86" t="s">
        <v>92</v>
      </c>
      <c r="C73" s="46"/>
      <c r="D73" s="46"/>
      <c r="E73" s="46"/>
      <c r="F73" s="46"/>
      <c r="G73" s="87">
        <f>G12</f>
        <v>8750000</v>
      </c>
      <c r="H73" s="6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  <c r="BO73" s="4"/>
      <c r="BP73" s="4"/>
      <c r="BQ73" s="4"/>
      <c r="BR73" s="4"/>
      <c r="BS73" s="4"/>
      <c r="BT73" s="4"/>
      <c r="BU73" s="4"/>
      <c r="BV73" s="4"/>
      <c r="BW73" s="4"/>
      <c r="BX73" s="4"/>
      <c r="BY73" s="4"/>
      <c r="BZ73" s="4"/>
      <c r="CA73" s="4"/>
      <c r="CB73" s="4"/>
      <c r="CC73" s="4"/>
      <c r="CD73" s="4"/>
      <c r="CE73" s="4"/>
      <c r="CF73" s="4"/>
      <c r="CG73" s="4"/>
      <c r="CH73" s="4"/>
      <c r="CI73" s="4"/>
      <c r="CJ73" s="4"/>
      <c r="CK73" s="4"/>
      <c r="CL73" s="4"/>
      <c r="CM73" s="4"/>
      <c r="CN73" s="4"/>
      <c r="CO73" s="4"/>
      <c r="CP73" s="4"/>
      <c r="CQ73" s="4"/>
      <c r="CR73" s="4"/>
      <c r="CS73" s="4"/>
      <c r="CT73" s="4"/>
      <c r="CU73" s="4"/>
      <c r="CV73" s="4"/>
      <c r="CW73" s="4"/>
      <c r="CX73" s="4"/>
      <c r="CY73" s="4"/>
      <c r="CZ73" s="4"/>
      <c r="DA73" s="4"/>
      <c r="DB73" s="4"/>
      <c r="DC73" s="4"/>
      <c r="DD73" s="4"/>
      <c r="DE73" s="4"/>
      <c r="DF73" s="4"/>
      <c r="DG73" s="4"/>
      <c r="DH73" s="4"/>
      <c r="DI73" s="4"/>
      <c r="DJ73" s="4"/>
      <c r="DK73" s="4"/>
      <c r="DL73" s="4"/>
      <c r="DM73" s="4"/>
      <c r="DN73" s="4"/>
      <c r="DO73" s="4"/>
      <c r="DP73" s="4"/>
      <c r="DQ73" s="4"/>
      <c r="DR73" s="4"/>
      <c r="DS73" s="4"/>
      <c r="DT73" s="4"/>
      <c r="DU73" s="4"/>
      <c r="DV73" s="4"/>
      <c r="DW73" s="4"/>
      <c r="DX73" s="4"/>
      <c r="DY73" s="4"/>
      <c r="DZ73" s="4"/>
      <c r="EA73" s="4"/>
      <c r="EB73" s="4"/>
      <c r="EC73" s="4"/>
      <c r="ED73" s="4"/>
      <c r="EE73" s="4"/>
      <c r="EF73" s="4"/>
      <c r="EG73" s="4"/>
      <c r="EH73" s="4"/>
      <c r="EI73" s="4"/>
      <c r="EJ73" s="4"/>
      <c r="EK73" s="4"/>
      <c r="EL73" s="4"/>
      <c r="EM73" s="4"/>
      <c r="EN73" s="4"/>
      <c r="EO73" s="4"/>
      <c r="EP73" s="4"/>
      <c r="EQ73" s="4"/>
      <c r="ER73" s="4"/>
      <c r="ES73" s="4"/>
      <c r="ET73" s="4"/>
      <c r="EU73" s="4"/>
      <c r="EV73" s="4"/>
      <c r="EW73" s="4"/>
      <c r="EX73" s="4"/>
      <c r="EY73" s="4"/>
      <c r="EZ73" s="4"/>
      <c r="FA73" s="4"/>
      <c r="FB73" s="4"/>
      <c r="FC73" s="4"/>
      <c r="FD73" s="4"/>
      <c r="FE73" s="4"/>
      <c r="FF73" s="4"/>
      <c r="FG73" s="4"/>
      <c r="FH73" s="4"/>
      <c r="FI73" s="4"/>
      <c r="FJ73" s="4"/>
      <c r="FK73" s="4"/>
      <c r="FL73" s="4"/>
      <c r="FM73" s="4"/>
      <c r="FN73" s="4"/>
      <c r="FO73" s="4"/>
      <c r="FP73" s="4"/>
      <c r="FQ73" s="4"/>
      <c r="FR73" s="4"/>
      <c r="FS73" s="4"/>
      <c r="FT73" s="4"/>
      <c r="FU73" s="4"/>
      <c r="FV73" s="4"/>
      <c r="FW73" s="4"/>
      <c r="FX73" s="4"/>
      <c r="FY73" s="4"/>
      <c r="FZ73" s="4"/>
      <c r="GA73" s="4"/>
      <c r="GB73" s="4"/>
      <c r="GC73" s="4"/>
      <c r="GD73" s="4"/>
      <c r="GE73" s="4"/>
      <c r="GF73" s="4"/>
      <c r="GG73" s="4"/>
      <c r="GH73" s="4"/>
      <c r="GI73" s="4"/>
      <c r="GJ73" s="4"/>
      <c r="GK73" s="4"/>
      <c r="GL73" s="4"/>
      <c r="GM73" s="4"/>
      <c r="GN73" s="4"/>
      <c r="GO73" s="4"/>
      <c r="GP73" s="4"/>
      <c r="GQ73" s="4"/>
      <c r="GR73" s="4"/>
      <c r="GS73" s="4"/>
      <c r="GT73" s="4"/>
      <c r="GU73" s="4"/>
      <c r="GV73" s="4"/>
      <c r="GW73" s="4"/>
      <c r="GX73" s="4"/>
      <c r="GY73" s="4"/>
      <c r="GZ73" s="4"/>
      <c r="HA73" s="4"/>
      <c r="HB73" s="4"/>
      <c r="HC73" s="4"/>
      <c r="HD73" s="4"/>
      <c r="HE73" s="4"/>
      <c r="HF73" s="4"/>
      <c r="HG73" s="4"/>
      <c r="HH73" s="4"/>
      <c r="HI73" s="4"/>
      <c r="HJ73" s="4"/>
      <c r="HK73" s="4"/>
      <c r="HL73" s="4"/>
      <c r="HM73" s="4"/>
      <c r="HN73" s="4"/>
      <c r="HO73" s="4"/>
      <c r="HP73" s="4"/>
      <c r="HQ73" s="4"/>
      <c r="HR73" s="4"/>
      <c r="HS73" s="4"/>
      <c r="HT73" s="4"/>
      <c r="HU73" s="4"/>
      <c r="HV73" s="4"/>
      <c r="HW73" s="4"/>
      <c r="HX73" s="4"/>
      <c r="HY73" s="4"/>
      <c r="HZ73" s="4"/>
      <c r="IA73" s="4"/>
      <c r="IB73" s="4"/>
      <c r="IC73" s="4"/>
      <c r="ID73" s="4"/>
      <c r="IE73" s="4"/>
      <c r="IF73" s="4"/>
      <c r="IG73" s="4"/>
      <c r="IH73" s="4"/>
      <c r="II73" s="4"/>
      <c r="IJ73" s="4"/>
      <c r="IK73" s="4"/>
      <c r="IL73" s="4"/>
      <c r="IM73" s="4"/>
      <c r="IN73" s="4"/>
      <c r="IO73" s="4"/>
      <c r="IP73" s="4"/>
      <c r="IQ73" s="4"/>
      <c r="IR73" s="4"/>
      <c r="IS73" s="4"/>
      <c r="IT73" s="4"/>
      <c r="IU73" s="4"/>
    </row>
    <row r="74" spans="1:255" s="5" customFormat="1" ht="12" customHeight="1">
      <c r="A74" s="34"/>
      <c r="B74" s="90" t="s">
        <v>93</v>
      </c>
      <c r="C74" s="91"/>
      <c r="D74" s="91"/>
      <c r="E74" s="91"/>
      <c r="F74" s="91"/>
      <c r="G74" s="92">
        <f>G73-G72</f>
        <v>2787034.25</v>
      </c>
      <c r="H74" s="6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  <c r="BO74" s="4"/>
      <c r="BP74" s="4"/>
      <c r="BQ74" s="4"/>
      <c r="BR74" s="4"/>
      <c r="BS74" s="4"/>
      <c r="BT74" s="4"/>
      <c r="BU74" s="4"/>
      <c r="BV74" s="4"/>
      <c r="BW74" s="4"/>
      <c r="BX74" s="4"/>
      <c r="BY74" s="4"/>
      <c r="BZ74" s="4"/>
      <c r="CA74" s="4"/>
      <c r="CB74" s="4"/>
      <c r="CC74" s="4"/>
      <c r="CD74" s="4"/>
      <c r="CE74" s="4"/>
      <c r="CF74" s="4"/>
      <c r="CG74" s="4"/>
      <c r="CH74" s="4"/>
      <c r="CI74" s="4"/>
      <c r="CJ74" s="4"/>
      <c r="CK74" s="4"/>
      <c r="CL74" s="4"/>
      <c r="CM74" s="4"/>
      <c r="CN74" s="4"/>
      <c r="CO74" s="4"/>
      <c r="CP74" s="4"/>
      <c r="CQ74" s="4"/>
      <c r="CR74" s="4"/>
      <c r="CS74" s="4"/>
      <c r="CT74" s="4"/>
      <c r="CU74" s="4"/>
      <c r="CV74" s="4"/>
      <c r="CW74" s="4"/>
      <c r="CX74" s="4"/>
      <c r="CY74" s="4"/>
      <c r="CZ74" s="4"/>
      <c r="DA74" s="4"/>
      <c r="DB74" s="4"/>
      <c r="DC74" s="4"/>
      <c r="DD74" s="4"/>
      <c r="DE74" s="4"/>
      <c r="DF74" s="4"/>
      <c r="DG74" s="4"/>
      <c r="DH74" s="4"/>
      <c r="DI74" s="4"/>
      <c r="DJ74" s="4"/>
      <c r="DK74" s="4"/>
      <c r="DL74" s="4"/>
      <c r="DM74" s="4"/>
      <c r="DN74" s="4"/>
      <c r="DO74" s="4"/>
      <c r="DP74" s="4"/>
      <c r="DQ74" s="4"/>
      <c r="DR74" s="4"/>
      <c r="DS74" s="4"/>
      <c r="DT74" s="4"/>
      <c r="DU74" s="4"/>
      <c r="DV74" s="4"/>
      <c r="DW74" s="4"/>
      <c r="DX74" s="4"/>
      <c r="DY74" s="4"/>
      <c r="DZ74" s="4"/>
      <c r="EA74" s="4"/>
      <c r="EB74" s="4"/>
      <c r="EC74" s="4"/>
      <c r="ED74" s="4"/>
      <c r="EE74" s="4"/>
      <c r="EF74" s="4"/>
      <c r="EG74" s="4"/>
      <c r="EH74" s="4"/>
      <c r="EI74" s="4"/>
      <c r="EJ74" s="4"/>
      <c r="EK74" s="4"/>
      <c r="EL74" s="4"/>
      <c r="EM74" s="4"/>
      <c r="EN74" s="4"/>
      <c r="EO74" s="4"/>
      <c r="EP74" s="4"/>
      <c r="EQ74" s="4"/>
      <c r="ER74" s="4"/>
      <c r="ES74" s="4"/>
      <c r="ET74" s="4"/>
      <c r="EU74" s="4"/>
      <c r="EV74" s="4"/>
      <c r="EW74" s="4"/>
      <c r="EX74" s="4"/>
      <c r="EY74" s="4"/>
      <c r="EZ74" s="4"/>
      <c r="FA74" s="4"/>
      <c r="FB74" s="4"/>
      <c r="FC74" s="4"/>
      <c r="FD74" s="4"/>
      <c r="FE74" s="4"/>
      <c r="FF74" s="4"/>
      <c r="FG74" s="4"/>
      <c r="FH74" s="4"/>
      <c r="FI74" s="4"/>
      <c r="FJ74" s="4"/>
      <c r="FK74" s="4"/>
      <c r="FL74" s="4"/>
      <c r="FM74" s="4"/>
      <c r="FN74" s="4"/>
      <c r="FO74" s="4"/>
      <c r="FP74" s="4"/>
      <c r="FQ74" s="4"/>
      <c r="FR74" s="4"/>
      <c r="FS74" s="4"/>
      <c r="FT74" s="4"/>
      <c r="FU74" s="4"/>
      <c r="FV74" s="4"/>
      <c r="FW74" s="4"/>
      <c r="FX74" s="4"/>
      <c r="FY74" s="4"/>
      <c r="FZ74" s="4"/>
      <c r="GA74" s="4"/>
      <c r="GB74" s="4"/>
      <c r="GC74" s="4"/>
      <c r="GD74" s="4"/>
      <c r="GE74" s="4"/>
      <c r="GF74" s="4"/>
      <c r="GG74" s="4"/>
      <c r="GH74" s="4"/>
      <c r="GI74" s="4"/>
      <c r="GJ74" s="4"/>
      <c r="GK74" s="4"/>
      <c r="GL74" s="4"/>
      <c r="GM74" s="4"/>
      <c r="GN74" s="4"/>
      <c r="GO74" s="4"/>
      <c r="GP74" s="4"/>
      <c r="GQ74" s="4"/>
      <c r="GR74" s="4"/>
      <c r="GS74" s="4"/>
      <c r="GT74" s="4"/>
      <c r="GU74" s="4"/>
      <c r="GV74" s="4"/>
      <c r="GW74" s="4"/>
      <c r="GX74" s="4"/>
      <c r="GY74" s="4"/>
      <c r="GZ74" s="4"/>
      <c r="HA74" s="4"/>
      <c r="HB74" s="4"/>
      <c r="HC74" s="4"/>
      <c r="HD74" s="4"/>
      <c r="HE74" s="4"/>
      <c r="HF74" s="4"/>
      <c r="HG74" s="4"/>
      <c r="HH74" s="4"/>
      <c r="HI74" s="4"/>
      <c r="HJ74" s="4"/>
      <c r="HK74" s="4"/>
      <c r="HL74" s="4"/>
      <c r="HM74" s="4"/>
      <c r="HN74" s="4"/>
      <c r="HO74" s="4"/>
      <c r="HP74" s="4"/>
      <c r="HQ74" s="4"/>
      <c r="HR74" s="4"/>
      <c r="HS74" s="4"/>
      <c r="HT74" s="4"/>
      <c r="HU74" s="4"/>
      <c r="HV74" s="4"/>
      <c r="HW74" s="4"/>
      <c r="HX74" s="4"/>
      <c r="HY74" s="4"/>
      <c r="HZ74" s="4"/>
      <c r="IA74" s="4"/>
      <c r="IB74" s="4"/>
      <c r="IC74" s="4"/>
      <c r="ID74" s="4"/>
      <c r="IE74" s="4"/>
      <c r="IF74" s="4"/>
      <c r="IG74" s="4"/>
      <c r="IH74" s="4"/>
      <c r="II74" s="4"/>
      <c r="IJ74" s="4"/>
      <c r="IK74" s="4"/>
      <c r="IL74" s="4"/>
      <c r="IM74" s="4"/>
      <c r="IN74" s="4"/>
      <c r="IO74" s="4"/>
      <c r="IP74" s="4"/>
      <c r="IQ74" s="4"/>
      <c r="IR74" s="4"/>
      <c r="IS74" s="4"/>
      <c r="IT74" s="4"/>
      <c r="IU74" s="4"/>
    </row>
    <row r="75" spans="1:255" ht="12" customHeight="1">
      <c r="A75" s="3"/>
      <c r="B75" s="49" t="s">
        <v>94</v>
      </c>
      <c r="C75" s="47"/>
      <c r="D75" s="47"/>
      <c r="E75" s="47"/>
      <c r="F75" s="47"/>
      <c r="G75" s="57"/>
    </row>
    <row r="76" spans="1:255" ht="12.75" customHeight="1" thickBot="1">
      <c r="A76" s="3"/>
      <c r="B76" s="50"/>
      <c r="C76" s="47"/>
      <c r="D76" s="47"/>
      <c r="E76" s="47"/>
      <c r="F76" s="47"/>
      <c r="G76" s="57"/>
    </row>
    <row r="77" spans="1:255" ht="12" customHeight="1">
      <c r="A77" s="3"/>
      <c r="B77" s="61" t="s">
        <v>95</v>
      </c>
      <c r="C77" s="62"/>
      <c r="D77" s="62"/>
      <c r="E77" s="62"/>
      <c r="F77" s="63"/>
      <c r="G77" s="57"/>
    </row>
    <row r="78" spans="1:255" ht="12" customHeight="1">
      <c r="A78" s="3"/>
      <c r="B78" s="64" t="s">
        <v>96</v>
      </c>
      <c r="C78" s="48"/>
      <c r="D78" s="48"/>
      <c r="E78" s="48"/>
      <c r="F78" s="65"/>
      <c r="G78" s="57"/>
    </row>
    <row r="79" spans="1:255" ht="12" customHeight="1">
      <c r="A79" s="3"/>
      <c r="B79" s="64" t="s">
        <v>97</v>
      </c>
      <c r="C79" s="48"/>
      <c r="D79" s="48"/>
      <c r="E79" s="48"/>
      <c r="F79" s="65"/>
      <c r="G79" s="57"/>
    </row>
    <row r="80" spans="1:255" ht="12" customHeight="1">
      <c r="A80" s="3"/>
      <c r="B80" s="64" t="s">
        <v>98</v>
      </c>
      <c r="C80" s="48"/>
      <c r="D80" s="48"/>
      <c r="E80" s="48"/>
      <c r="F80" s="65"/>
      <c r="G80" s="57"/>
    </row>
    <row r="81" spans="1:7" ht="12" customHeight="1">
      <c r="A81" s="3"/>
      <c r="B81" s="64" t="s">
        <v>99</v>
      </c>
      <c r="C81" s="48"/>
      <c r="D81" s="48"/>
      <c r="E81" s="48"/>
      <c r="F81" s="65"/>
      <c r="G81" s="57"/>
    </row>
    <row r="82" spans="1:7" ht="12" customHeight="1">
      <c r="A82" s="3"/>
      <c r="B82" s="64" t="s">
        <v>100</v>
      </c>
      <c r="C82" s="48"/>
      <c r="D82" s="48"/>
      <c r="E82" s="48"/>
      <c r="F82" s="65"/>
      <c r="G82" s="57"/>
    </row>
    <row r="83" spans="1:7" ht="12.75" customHeight="1" thickBot="1">
      <c r="A83" s="3"/>
      <c r="B83" s="66" t="s">
        <v>101</v>
      </c>
      <c r="C83" s="67"/>
      <c r="D83" s="67"/>
      <c r="E83" s="67"/>
      <c r="F83" s="68"/>
      <c r="G83" s="57"/>
    </row>
    <row r="84" spans="1:7" ht="12.75" customHeight="1">
      <c r="A84" s="3"/>
      <c r="B84" s="50"/>
      <c r="C84" s="48"/>
      <c r="D84" s="48"/>
      <c r="E84" s="48"/>
      <c r="F84" s="48"/>
      <c r="G84" s="57"/>
    </row>
    <row r="85" spans="1:7" ht="15" customHeight="1">
      <c r="A85" s="3"/>
      <c r="B85" s="111" t="s">
        <v>102</v>
      </c>
      <c r="C85" s="112"/>
      <c r="D85" s="69"/>
      <c r="E85" s="51"/>
      <c r="F85" s="51"/>
      <c r="G85" s="57"/>
    </row>
    <row r="86" spans="1:7" ht="12" customHeight="1">
      <c r="A86" s="3"/>
      <c r="B86" s="70" t="s">
        <v>83</v>
      </c>
      <c r="C86" s="71" t="s">
        <v>103</v>
      </c>
      <c r="D86" s="72" t="s">
        <v>104</v>
      </c>
      <c r="E86" s="51"/>
      <c r="F86" s="51"/>
      <c r="G86" s="57"/>
    </row>
    <row r="87" spans="1:7" ht="12" customHeight="1">
      <c r="A87" s="3"/>
      <c r="B87" s="73" t="s">
        <v>105</v>
      </c>
      <c r="C87" s="74">
        <f>G28</f>
        <v>1820000</v>
      </c>
      <c r="D87" s="75">
        <f>(C87/C93)</f>
        <v>0.30521724864845989</v>
      </c>
      <c r="E87" s="51"/>
      <c r="F87" s="51"/>
      <c r="G87" s="57"/>
    </row>
    <row r="88" spans="1:7" ht="12" customHeight="1">
      <c r="A88" s="3"/>
      <c r="B88" s="73" t="s">
        <v>106</v>
      </c>
      <c r="C88" s="76">
        <v>0</v>
      </c>
      <c r="D88" s="75">
        <v>0</v>
      </c>
      <c r="E88" s="51"/>
      <c r="F88" s="51"/>
      <c r="G88" s="57"/>
    </row>
    <row r="89" spans="1:7" ht="12" customHeight="1">
      <c r="A89" s="3"/>
      <c r="B89" s="73" t="s">
        <v>107</v>
      </c>
      <c r="C89" s="74">
        <f>G43</f>
        <v>400000</v>
      </c>
      <c r="D89" s="75">
        <f>(C89/C93)</f>
        <v>6.7080713988672505E-2</v>
      </c>
      <c r="E89" s="51"/>
      <c r="F89" s="51"/>
      <c r="G89" s="57"/>
    </row>
    <row r="90" spans="1:7" ht="12" customHeight="1">
      <c r="A90" s="3"/>
      <c r="B90" s="73" t="s">
        <v>55</v>
      </c>
      <c r="C90" s="74">
        <f>G63</f>
        <v>3425500</v>
      </c>
      <c r="D90" s="75">
        <f>(C90/C93)</f>
        <v>0.57446246442049409</v>
      </c>
      <c r="E90" s="51"/>
      <c r="F90" s="51"/>
      <c r="G90" s="57"/>
    </row>
    <row r="91" spans="1:7" ht="12" customHeight="1">
      <c r="A91" s="3"/>
      <c r="B91" s="73" t="s">
        <v>108</v>
      </c>
      <c r="C91" s="77">
        <f>G68</f>
        <v>33515</v>
      </c>
      <c r="D91" s="75">
        <f>(C91/C93)</f>
        <v>5.6205253233258968E-3</v>
      </c>
      <c r="E91" s="52"/>
      <c r="F91" s="52"/>
      <c r="G91" s="57"/>
    </row>
    <row r="92" spans="1:7" ht="12" customHeight="1">
      <c r="A92" s="3"/>
      <c r="B92" s="73" t="s">
        <v>109</v>
      </c>
      <c r="C92" s="77">
        <f>G71</f>
        <v>283950.75</v>
      </c>
      <c r="D92" s="75">
        <f>(C92/C93)</f>
        <v>4.7619047619047616E-2</v>
      </c>
      <c r="E92" s="52"/>
      <c r="F92" s="52"/>
      <c r="G92" s="57"/>
    </row>
    <row r="93" spans="1:7" ht="12.75" customHeight="1">
      <c r="A93" s="3"/>
      <c r="B93" s="70" t="s">
        <v>110</v>
      </c>
      <c r="C93" s="78">
        <f>SUM(C87:C92)</f>
        <v>5962965.75</v>
      </c>
      <c r="D93" s="79">
        <f>SUM(D87:D92)</f>
        <v>1</v>
      </c>
      <c r="E93" s="52"/>
      <c r="F93" s="52"/>
      <c r="G93" s="57"/>
    </row>
    <row r="94" spans="1:7" ht="12" customHeight="1">
      <c r="A94" s="3"/>
      <c r="B94" s="50"/>
      <c r="C94" s="47"/>
      <c r="D94" s="47"/>
      <c r="E94" s="47"/>
      <c r="F94" s="47"/>
      <c r="G94" s="57"/>
    </row>
    <row r="95" spans="1:7" ht="12.75" customHeight="1">
      <c r="A95" s="3"/>
      <c r="B95" s="58"/>
      <c r="C95" s="47"/>
      <c r="D95" s="47"/>
      <c r="E95" s="47"/>
      <c r="F95" s="47"/>
      <c r="G95" s="57"/>
    </row>
    <row r="96" spans="1:7" ht="12" customHeight="1">
      <c r="A96" s="3"/>
      <c r="B96" s="80"/>
      <c r="C96" s="81" t="s">
        <v>111</v>
      </c>
      <c r="D96" s="80"/>
      <c r="E96" s="80"/>
      <c r="F96" s="52"/>
      <c r="G96" s="57"/>
    </row>
    <row r="97" spans="1:7" ht="12" customHeight="1">
      <c r="A97" s="3"/>
      <c r="B97" s="70" t="s">
        <v>112</v>
      </c>
      <c r="C97" s="82">
        <v>20000</v>
      </c>
      <c r="D97" s="82">
        <v>25000</v>
      </c>
      <c r="E97" s="82">
        <v>30000</v>
      </c>
      <c r="F97" s="53"/>
      <c r="G97" s="59"/>
    </row>
    <row r="98" spans="1:7" ht="12.75" customHeight="1">
      <c r="A98" s="3"/>
      <c r="B98" s="70" t="s">
        <v>113</v>
      </c>
      <c r="C98" s="82">
        <f>(G72/C97)</f>
        <v>298.14828749999998</v>
      </c>
      <c r="D98" s="82">
        <f>(G72/D97)</f>
        <v>238.51863</v>
      </c>
      <c r="E98" s="82">
        <f>(G72/E97)</f>
        <v>198.765525</v>
      </c>
      <c r="F98" s="53"/>
      <c r="G98" s="59"/>
    </row>
    <row r="99" spans="1:7" ht="15.6" customHeight="1">
      <c r="A99" s="3"/>
      <c r="B99" s="49" t="s">
        <v>114</v>
      </c>
      <c r="C99" s="48"/>
      <c r="D99" s="48"/>
      <c r="E99" s="48"/>
      <c r="F99" s="48"/>
      <c r="G99" s="48"/>
    </row>
    <row r="100" spans="1:7" ht="11.25" customHeight="1">
      <c r="B100" s="60"/>
      <c r="C100" s="60"/>
      <c r="D100" s="60"/>
      <c r="E100" s="60"/>
      <c r="F100" s="60"/>
      <c r="G100" s="60"/>
    </row>
  </sheetData>
  <mergeCells count="8">
    <mergeCell ref="B85:C85"/>
    <mergeCell ref="E13:F13"/>
    <mergeCell ref="E11:F11"/>
    <mergeCell ref="E10:F10"/>
    <mergeCell ref="E9:F9"/>
    <mergeCell ref="E14:F14"/>
    <mergeCell ref="E15:F15"/>
    <mergeCell ref="B17:G17"/>
  </mergeCells>
  <pageMargins left="0.74803149606299213" right="0.74803149606299213" top="0.78740157480314965" bottom="1.1811023622047245" header="0" footer="0"/>
  <pageSetup paperSize="5" scale="63" fitToHeight="2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Repollo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Carlos Campos Olivares</dc:creator>
  <cp:keywords/>
  <dc:description/>
  <cp:lastModifiedBy>Velasquez Godoy Jose Victor</cp:lastModifiedBy>
  <cp:revision/>
  <cp:lastPrinted>2023-02-13T15:23:05Z</cp:lastPrinted>
  <dcterms:created xsi:type="dcterms:W3CDTF">2020-11-27T12:49:26Z</dcterms:created>
  <dcterms:modified xsi:type="dcterms:W3CDTF">2023-03-20T13:10:44Z</dcterms:modified>
  <cp:category/>
  <cp:contentStatus/>
</cp:coreProperties>
</file>