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E 2023\"/>
    </mc:Choice>
  </mc:AlternateContent>
  <bookViews>
    <workbookView xWindow="0" yWindow="0" windowWidth="28800" windowHeight="12435"/>
  </bookViews>
  <sheets>
    <sheet name=" SANDIA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6" l="1"/>
  <c r="C102" i="6"/>
  <c r="G81" i="6"/>
  <c r="G80" i="6"/>
  <c r="G75" i="6"/>
  <c r="G74" i="6"/>
  <c r="G73" i="6"/>
  <c r="G72" i="6"/>
  <c r="G71" i="6"/>
  <c r="G69" i="6"/>
  <c r="G68" i="6"/>
  <c r="G67" i="6"/>
  <c r="G66" i="6"/>
  <c r="G64" i="6"/>
  <c r="G63" i="6"/>
  <c r="G61" i="6"/>
  <c r="G60" i="6"/>
  <c r="G59" i="6"/>
  <c r="G58" i="6"/>
  <c r="G56" i="6"/>
  <c r="G55" i="6"/>
  <c r="G54" i="6"/>
  <c r="G53" i="6"/>
  <c r="G51" i="6"/>
  <c r="G46" i="6"/>
  <c r="G45" i="6"/>
  <c r="G44" i="6"/>
  <c r="G43" i="6"/>
  <c r="G32" i="6"/>
  <c r="G31" i="6"/>
  <c r="G30" i="6"/>
  <c r="G29" i="6"/>
  <c r="G28" i="6"/>
  <c r="G27" i="6"/>
  <c r="G26" i="6"/>
  <c r="G25" i="6"/>
  <c r="G24" i="6"/>
  <c r="G23" i="6"/>
  <c r="G22" i="6"/>
  <c r="G21" i="6"/>
  <c r="G12" i="6"/>
  <c r="G87" i="6" s="1"/>
  <c r="G33" i="6" l="1"/>
  <c r="G76" i="6"/>
  <c r="G47" i="6"/>
  <c r="C104" i="6"/>
  <c r="G82" i="6"/>
  <c r="C105" i="6" s="1"/>
  <c r="C103" i="6"/>
  <c r="C101" i="6"/>
  <c r="G84" i="6" l="1"/>
  <c r="G85" i="6" s="1"/>
  <c r="C106" i="6" s="1"/>
  <c r="G86" i="6" l="1"/>
  <c r="E112" i="6" s="1"/>
  <c r="C107" i="6"/>
  <c r="G88" i="6" l="1"/>
  <c r="C112" i="6"/>
  <c r="D112" i="6"/>
  <c r="D103" i="6"/>
  <c r="D104" i="6"/>
  <c r="D105" i="6"/>
  <c r="D101" i="6"/>
  <c r="D106" i="6"/>
  <c r="D107" i="6" l="1"/>
</calcChain>
</file>

<file path=xl/sharedStrings.xml><?xml version="1.0" encoding="utf-8"?>
<sst xmlns="http://schemas.openxmlformats.org/spreadsheetml/2006/main" count="224" uniqueCount="133">
  <si>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</si>
  <si>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</si>
  <si>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</si>
  <si>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</si>
  <si>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</si>
  <si>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</si>
  <si>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</si>
  <si>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</si>
  <si>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</si>
  <si>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</si>
  <si>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</si>
  <si>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</si>
  <si>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</si>
  <si>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</si>
  <si>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</si>
  <si>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</si>
  <si>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</si>
  <si>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</si>
  <si>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</si>
  <si>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</si>
  <si>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</si>
  <si>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</si>
  <si>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</si>
  <si>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</si>
  <si>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</si>
  <si>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</si>
  <si>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</si>
  <si>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</si>
  <si>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</si>
  <si>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</si>
  <si>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</si>
  <si>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</si>
  <si>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</si>
  <si>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</si>
  <si>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</si>
  <si>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</si>
  <si>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</si>
  <si>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</si>
  <si>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</si>
  <si>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</si>
  <si>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</si>
  <si>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</si>
  <si>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</si>
  <si>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</si>
  <si>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</si>
  <si>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</si>
  <si>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</si>
  <si>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</si>
  <si>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</si>
  <si>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</si>
  <si>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</si>
  <si>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</si>
  <si>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</si>
  <si>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</si>
  <si>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</si>
  <si>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</si>
  <si>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</si>
  <si>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</si>
  <si>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MERCADO INTERNO</t>
  </si>
  <si>
    <t>Aplicación Fertilizante</t>
  </si>
  <si>
    <t>Sep-Oct</t>
  </si>
  <si>
    <t xml:space="preserve"> </t>
  </si>
  <si>
    <t>FERTILIZANTE</t>
  </si>
  <si>
    <t>Urea</t>
  </si>
  <si>
    <t>FUNGICIDA</t>
  </si>
  <si>
    <t>INSECTICIDA</t>
  </si>
  <si>
    <t>Riego pre-transplante/siembra</t>
  </si>
  <si>
    <t>Transplante/siembra</t>
  </si>
  <si>
    <t>Dic-Ene</t>
  </si>
  <si>
    <t>Aplicación fertilizante</t>
  </si>
  <si>
    <t>Limpia manual</t>
  </si>
  <si>
    <t>Aplicación pesticidas</t>
  </si>
  <si>
    <t>Oct -Nov</t>
  </si>
  <si>
    <t>Oct - Dic</t>
  </si>
  <si>
    <t>Corta y carga</t>
  </si>
  <si>
    <t>Dic-Feb</t>
  </si>
  <si>
    <t>Aradura</t>
  </si>
  <si>
    <t>Rastraje</t>
  </si>
  <si>
    <t>PLANTINES</t>
  </si>
  <si>
    <t>u</t>
  </si>
  <si>
    <t>kg</t>
  </si>
  <si>
    <t>Muriato de potasio</t>
  </si>
  <si>
    <t>Nitrato de potasio</t>
  </si>
  <si>
    <t>Oct-Dic</t>
  </si>
  <si>
    <t>Karate Zeon</t>
  </si>
  <si>
    <t>Oct-DIc</t>
  </si>
  <si>
    <t>Lt</t>
  </si>
  <si>
    <t>RENDIMIENTO (Unidades/ha)</t>
  </si>
  <si>
    <t>PRECIO ESPERADO ($/Unidades)</t>
  </si>
  <si>
    <t>Rendimiento  (Unidades/hà)</t>
  </si>
  <si>
    <t>ESCENARIOS COSTO UNITARIO  ($/unidades)</t>
  </si>
  <si>
    <t>Sept</t>
  </si>
  <si>
    <t>Oct.</t>
  </si>
  <si>
    <t>Nov.</t>
  </si>
  <si>
    <t>Oct</t>
  </si>
  <si>
    <t>Ago</t>
  </si>
  <si>
    <t>Feb</t>
  </si>
  <si>
    <t>Aliette</t>
  </si>
  <si>
    <t>Frutaliv</t>
  </si>
  <si>
    <t>Ingreso a Lo Valledor</t>
  </si>
  <si>
    <t xml:space="preserve">SANDIA </t>
  </si>
  <si>
    <t>LADY</t>
  </si>
  <si>
    <t>O"HIGGINS</t>
  </si>
  <si>
    <t>RENGO</t>
  </si>
  <si>
    <t>QUINTA DE TILCOCO</t>
  </si>
  <si>
    <t>HELADAS y LLUVIA</t>
  </si>
  <si>
    <t>Limpieza acequia riego</t>
  </si>
  <si>
    <t>Colocar Mulch</t>
  </si>
  <si>
    <t>Junio - Julio</t>
  </si>
  <si>
    <t>Melgadura y Acequiadura</t>
  </si>
  <si>
    <t>Julio - Agosto</t>
  </si>
  <si>
    <t>Vitra Desarrollo y Produccion</t>
  </si>
  <si>
    <t>Previcur Energy</t>
  </si>
  <si>
    <t>Bravo 720</t>
  </si>
  <si>
    <t>Metalaxil</t>
  </si>
  <si>
    <t>ADHERENTE</t>
  </si>
  <si>
    <t>Induce PH</t>
  </si>
  <si>
    <t>Sep-Ene</t>
  </si>
  <si>
    <t>Break</t>
  </si>
  <si>
    <t>BIOESTIMULANTE</t>
  </si>
  <si>
    <t>Fosfimax</t>
  </si>
  <si>
    <t>Kendal</t>
  </si>
  <si>
    <t>Biotron</t>
  </si>
  <si>
    <t>Ciromazina</t>
  </si>
  <si>
    <t>gr</t>
  </si>
  <si>
    <t>Balazo</t>
  </si>
  <si>
    <t>Zero 5 EC</t>
  </si>
  <si>
    <t>Abamectina</t>
  </si>
  <si>
    <t>Fletes</t>
  </si>
  <si>
    <t>c/u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</si>
  <si>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 (Agricultores de Quinta de Tilcoco)</t>
    </r>
  </si>
  <si>
    <t xml:space="preserve">Riegos </t>
  </si>
  <si>
    <t>Costo unitario ($/Unidades)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</si>
</sst>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rgb="FF000000"/>
      <name val="Calibri"/>
      <family val="2"/>
    </font>
    <font>
      <b/>
      <sz val="8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auto="1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5" fillId="0" borderId="17"/>
    <xf numFmtId="9" fontId="17" fillId="0" borderId="17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3" fontId="2" fillId="2" borderId="12" xfId="0" applyNumberFormat="1" applyFont="1" applyFill="1" applyBorder="1" applyAlignment="1"/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1" fillId="6" borderId="17" xfId="0" applyFont="1" applyFill="1" applyBorder="1" applyAlignment="1"/>
    <xf numFmtId="3" fontId="9" fillId="2" borderId="6" xfId="0" applyNumberFormat="1" applyFont="1" applyFill="1" applyBorder="1" applyAlignment="1">
      <alignment vertical="center"/>
    </xf>
    <xf numFmtId="165" fontId="9" fillId="2" borderId="6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0" fontId="11" fillId="2" borderId="17" xfId="0" applyFont="1" applyFill="1" applyBorder="1" applyAlignment="1"/>
    <xf numFmtId="0" fontId="0" fillId="2" borderId="19" xfId="0" applyFont="1" applyFill="1" applyBorder="1" applyAlignment="1"/>
    <xf numFmtId="0" fontId="6" fillId="2" borderId="17" xfId="0" applyFont="1" applyFill="1" applyBorder="1" applyAlignment="1">
      <alignment vertical="center"/>
    </xf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6" fillId="5" borderId="26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49" fontId="9" fillId="7" borderId="27" xfId="0" applyNumberFormat="1" applyFont="1" applyFill="1" applyBorder="1" applyAlignment="1">
      <alignment vertical="center"/>
    </xf>
    <xf numFmtId="49" fontId="9" fillId="2" borderId="29" xfId="0" applyNumberFormat="1" applyFont="1" applyFill="1" applyBorder="1" applyAlignment="1">
      <alignment vertical="center"/>
    </xf>
    <xf numFmtId="9" fontId="11" fillId="2" borderId="30" xfId="0" applyNumberFormat="1" applyFont="1" applyFill="1" applyBorder="1" applyAlignment="1"/>
    <xf numFmtId="49" fontId="9" fillId="7" borderId="31" xfId="0" applyNumberFormat="1" applyFont="1" applyFill="1" applyBorder="1" applyAlignment="1">
      <alignment vertical="center"/>
    </xf>
    <xf numFmtId="165" fontId="9" fillId="7" borderId="32" xfId="0" applyNumberFormat="1" applyFont="1" applyFill="1" applyBorder="1" applyAlignment="1">
      <alignment vertical="center"/>
    </xf>
    <xf numFmtId="9" fontId="9" fillId="7" borderId="33" xfId="0" applyNumberFormat="1" applyFont="1" applyFill="1" applyBorder="1" applyAlignment="1">
      <alignment vertical="center"/>
    </xf>
    <xf numFmtId="0" fontId="11" fillId="8" borderId="36" xfId="0" applyFont="1" applyFill="1" applyBorder="1" applyAlignment="1"/>
    <xf numFmtId="0" fontId="11" fillId="2" borderId="17" xfId="0" applyFont="1" applyFill="1" applyBorder="1" applyAlignment="1">
      <alignment vertical="center"/>
    </xf>
    <xf numFmtId="49" fontId="11" fillId="2" borderId="17" xfId="0" applyNumberFormat="1" applyFont="1" applyFill="1" applyBorder="1" applyAlignment="1">
      <alignment vertical="center"/>
    </xf>
    <xf numFmtId="49" fontId="9" fillId="2" borderId="37" xfId="0" applyNumberFormat="1" applyFont="1" applyFill="1" applyBorder="1" applyAlignment="1">
      <alignment vertical="center"/>
    </xf>
    <xf numFmtId="0" fontId="11" fillId="2" borderId="38" xfId="0" applyFont="1" applyFill="1" applyBorder="1" applyAlignment="1"/>
    <xf numFmtId="0" fontId="11" fillId="2" borderId="39" xfId="0" applyFont="1" applyFill="1" applyBorder="1" applyAlignment="1"/>
    <xf numFmtId="49" fontId="11" fillId="2" borderId="40" xfId="0" applyNumberFormat="1" applyFont="1" applyFill="1" applyBorder="1" applyAlignment="1">
      <alignment vertical="center"/>
    </xf>
    <xf numFmtId="0" fontId="11" fillId="2" borderId="41" xfId="0" applyFont="1" applyFill="1" applyBorder="1" applyAlignment="1"/>
    <xf numFmtId="49" fontId="11" fillId="2" borderId="42" xfId="0" applyNumberFormat="1" applyFont="1" applyFill="1" applyBorder="1" applyAlignment="1">
      <alignment vertical="center"/>
    </xf>
    <xf numFmtId="0" fontId="11" fillId="2" borderId="43" xfId="0" applyFont="1" applyFill="1" applyBorder="1" applyAlignment="1"/>
    <xf numFmtId="0" fontId="11" fillId="2" borderId="44" xfId="0" applyFont="1" applyFill="1" applyBorder="1" applyAlignment="1"/>
    <xf numFmtId="0" fontId="9" fillId="6" borderId="17" xfId="0" applyFont="1" applyFill="1" applyBorder="1" applyAlignment="1">
      <alignment vertical="center"/>
    </xf>
    <xf numFmtId="49" fontId="9" fillId="7" borderId="45" xfId="0" applyNumberFormat="1" applyFont="1" applyFill="1" applyBorder="1" applyAlignment="1">
      <alignment vertical="center"/>
    </xf>
    <xf numFmtId="165" fontId="9" fillId="7" borderId="33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 vertical="center"/>
    </xf>
    <xf numFmtId="164" fontId="13" fillId="2" borderId="17" xfId="0" applyNumberFormat="1" applyFont="1" applyFill="1" applyBorder="1" applyAlignment="1">
      <alignment horizontal="right" vertical="center"/>
    </xf>
    <xf numFmtId="0" fontId="11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9" fillId="7" borderId="46" xfId="0" applyNumberFormat="1" applyFont="1" applyFill="1" applyBorder="1" applyAlignment="1">
      <alignment vertical="center"/>
    </xf>
    <xf numFmtId="49" fontId="9" fillId="7" borderId="18" xfId="0" applyNumberFormat="1" applyFont="1" applyFill="1" applyBorder="1" applyAlignment="1">
      <alignment horizontal="center" vertical="center"/>
    </xf>
    <xf numFmtId="49" fontId="11" fillId="7" borderId="28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14" fillId="8" borderId="34" xfId="0" applyNumberFormat="1" applyFont="1" applyFill="1" applyBorder="1" applyAlignment="1">
      <alignment vertical="center"/>
    </xf>
    <xf numFmtId="0" fontId="9" fillId="8" borderId="35" xfId="0" applyFont="1" applyFill="1" applyBorder="1" applyAlignment="1">
      <alignment vertical="center"/>
    </xf>
    <xf numFmtId="49" fontId="14" fillId="8" borderId="47" xfId="0" applyNumberFormat="1" applyFont="1" applyFill="1" applyBorder="1" applyAlignment="1">
      <alignment horizontal="center" vertical="center"/>
    </xf>
    <xf numFmtId="49" fontId="14" fillId="8" borderId="48" xfId="0" applyNumberFormat="1" applyFont="1" applyFill="1" applyBorder="1" applyAlignment="1">
      <alignment horizontal="center" vertical="center"/>
    </xf>
    <xf numFmtId="49" fontId="14" fillId="8" borderId="49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0" fillId="2" borderId="4" xfId="0" applyFill="1" applyBorder="1"/>
    <xf numFmtId="49" fontId="18" fillId="3" borderId="5" xfId="0" applyNumberFormat="1" applyFont="1" applyFill="1" applyBorder="1" applyAlignment="1">
      <alignment vertical="center" wrapText="1"/>
    </xf>
    <xf numFmtId="0" fontId="3" fillId="9" borderId="50" xfId="0" applyFont="1" applyFill="1" applyBorder="1" applyAlignment="1">
      <alignment horizontal="right"/>
    </xf>
    <xf numFmtId="0" fontId="3" fillId="2" borderId="7" xfId="0" applyFont="1" applyFill="1" applyBorder="1"/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3" fontId="3" fillId="0" borderId="50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0" fontId="3" fillId="9" borderId="50" xfId="0" applyFont="1" applyFill="1" applyBorder="1" applyAlignment="1">
      <alignment horizontal="right" vertical="center" wrapText="1"/>
    </xf>
    <xf numFmtId="17" fontId="3" fillId="0" borderId="50" xfId="0" applyNumberFormat="1" applyFont="1" applyFill="1" applyBorder="1" applyAlignment="1">
      <alignment horizontal="right" vertical="center"/>
    </xf>
    <xf numFmtId="0" fontId="3" fillId="9" borderId="50" xfId="0" applyFont="1" applyFill="1" applyBorder="1" applyAlignment="1">
      <alignment horizontal="right" vertical="center"/>
    </xf>
    <xf numFmtId="3" fontId="3" fillId="0" borderId="50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/>
    <xf numFmtId="0" fontId="3" fillId="2" borderId="6" xfId="0" applyFont="1" applyFill="1" applyBorder="1"/>
    <xf numFmtId="3" fontId="3" fillId="0" borderId="50" xfId="0" applyNumberFormat="1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17" fontId="3" fillId="0" borderId="50" xfId="0" applyNumberFormat="1" applyFont="1" applyBorder="1" applyAlignment="1">
      <alignment horizontal="right" vertical="center"/>
    </xf>
    <xf numFmtId="17" fontId="3" fillId="9" borderId="50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/>
    <xf numFmtId="0" fontId="3" fillId="2" borderId="6" xfId="0" applyFont="1" applyFill="1" applyBorder="1"/>
    <xf numFmtId="0" fontId="3" fillId="0" borderId="50" xfId="0" applyFont="1" applyBorder="1" applyAlignment="1">
      <alignment horizontal="right" vertical="center" wrapText="1"/>
    </xf>
    <xf numFmtId="49" fontId="18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3" xfId="0" applyNumberFormat="1" applyFont="1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vertical="center"/>
    </xf>
    <xf numFmtId="3" fontId="5" fillId="3" borderId="13" xfId="0" applyNumberFormat="1" applyFont="1" applyFill="1" applyBorder="1" applyAlignment="1">
      <alignment vertical="center"/>
    </xf>
    <xf numFmtId="0" fontId="3" fillId="2" borderId="1" xfId="0" applyFont="1" applyFill="1" applyBorder="1"/>
    <xf numFmtId="0" fontId="3" fillId="2" borderId="51" xfId="0" applyFont="1" applyFill="1" applyBorder="1"/>
    <xf numFmtId="3" fontId="3" fillId="2" borderId="51" xfId="0" applyNumberFormat="1" applyFont="1" applyFill="1" applyBorder="1"/>
    <xf numFmtId="0" fontId="3" fillId="0" borderId="0" xfId="0" applyNumberFormat="1" applyFont="1"/>
    <xf numFmtId="0" fontId="3" fillId="0" borderId="0" xfId="0" applyFont="1"/>
    <xf numFmtId="164" fontId="1" fillId="10" borderId="52" xfId="0" applyNumberFormat="1" applyFont="1" applyFill="1" applyBorder="1" applyAlignment="1">
      <alignment vertical="center"/>
    </xf>
    <xf numFmtId="0" fontId="3" fillId="2" borderId="19" xfId="0" applyFont="1" applyFill="1" applyBorder="1"/>
    <xf numFmtId="49" fontId="3" fillId="2" borderId="17" xfId="0" applyNumberFormat="1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164" fontId="18" fillId="2" borderId="17" xfId="0" applyNumberFormat="1" applyFont="1" applyFill="1" applyBorder="1" applyAlignment="1">
      <alignment vertical="center"/>
    </xf>
    <xf numFmtId="0" fontId="16" fillId="2" borderId="13" xfId="0" applyFont="1" applyFill="1" applyBorder="1" applyAlignment="1">
      <alignment vertical="center"/>
    </xf>
  </cellXfs>
  <cellStyles count="3">
    <cellStyle name="Normal" xfId="0" builtinId="0"/>
    <cellStyle name="Normal 2" xfId="1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8504</xdr:colOff>
      <xdr:row>6</xdr:row>
      <xdr:rowOff>184484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58013" cy="1145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3"/>
  <sheetViews>
    <sheetView tabSelected="1" topLeftCell="B1" zoomScale="112" zoomScaleNormal="112" workbookViewId="0">
      <selection activeCell="D11" sqref="D11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2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70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61"/>
    </row>
    <row r="2" spans="1:255" ht="15" customHeight="1" x14ac:dyDescent="0.25">
      <c r="A2" s="2"/>
      <c r="B2" s="2"/>
      <c r="C2" s="2"/>
      <c r="D2" s="2"/>
      <c r="E2" s="2"/>
      <c r="F2" s="2"/>
      <c r="G2" s="61"/>
    </row>
    <row r="3" spans="1:255" ht="15" customHeight="1" x14ac:dyDescent="0.25">
      <c r="A3" s="2"/>
      <c r="B3" s="2"/>
      <c r="C3" s="2"/>
      <c r="D3" s="2"/>
      <c r="E3" s="2"/>
      <c r="F3" s="2"/>
      <c r="G3" s="61"/>
    </row>
    <row r="4" spans="1:255" ht="15" customHeight="1" x14ac:dyDescent="0.25">
      <c r="A4" s="2"/>
      <c r="B4" s="2"/>
      <c r="C4" s="2"/>
      <c r="D4" s="2"/>
      <c r="E4" s="2"/>
      <c r="F4" s="2"/>
      <c r="G4" s="61"/>
    </row>
    <row r="5" spans="1:255" ht="15" customHeight="1" x14ac:dyDescent="0.25">
      <c r="A5" s="2"/>
      <c r="B5" s="2"/>
      <c r="C5" s="2"/>
      <c r="D5" s="2"/>
      <c r="E5" s="2"/>
      <c r="F5" s="2"/>
      <c r="G5" s="61"/>
    </row>
    <row r="6" spans="1:255" ht="15" customHeight="1" x14ac:dyDescent="0.25">
      <c r="A6" s="2"/>
      <c r="B6" s="2"/>
      <c r="C6" s="2"/>
      <c r="D6" s="2"/>
      <c r="E6" s="2"/>
      <c r="F6" s="2"/>
      <c r="G6" s="61"/>
    </row>
    <row r="7" spans="1:255" ht="15" customHeight="1" x14ac:dyDescent="0.25">
      <c r="A7" s="2"/>
      <c r="B7" s="2"/>
      <c r="C7" s="2"/>
      <c r="D7" s="2"/>
      <c r="E7" s="2"/>
      <c r="F7" s="2"/>
      <c r="G7" s="61"/>
    </row>
    <row r="8" spans="1:255" ht="15" customHeight="1" x14ac:dyDescent="0.25">
      <c r="A8" s="2"/>
      <c r="B8" s="3"/>
      <c r="C8" s="4"/>
      <c r="D8" s="2"/>
      <c r="E8" s="4"/>
      <c r="F8" s="4"/>
      <c r="G8" s="62"/>
    </row>
    <row r="9" spans="1:255" s="91" customFormat="1" ht="12" customHeight="1" x14ac:dyDescent="0.25">
      <c r="A9" s="83"/>
      <c r="B9" s="84" t="s">
        <v>0</v>
      </c>
      <c r="C9" s="85" t="s">
        <v>100</v>
      </c>
      <c r="D9" s="86"/>
      <c r="E9" s="87" t="s">
        <v>87</v>
      </c>
      <c r="F9" s="88"/>
      <c r="G9" s="89">
        <v>11500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</row>
    <row r="10" spans="1:255" s="91" customFormat="1" ht="25.5" customHeight="1" x14ac:dyDescent="0.25">
      <c r="A10" s="83"/>
      <c r="B10" s="6" t="s">
        <v>1</v>
      </c>
      <c r="C10" s="92" t="s">
        <v>101</v>
      </c>
      <c r="D10" s="86"/>
      <c r="E10" s="81" t="s">
        <v>2</v>
      </c>
      <c r="F10" s="82"/>
      <c r="G10" s="93" t="s">
        <v>75</v>
      </c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</row>
    <row r="11" spans="1:255" s="91" customFormat="1" ht="18" customHeight="1" x14ac:dyDescent="0.25">
      <c r="A11" s="83"/>
      <c r="B11" s="6" t="s">
        <v>3</v>
      </c>
      <c r="C11" s="94" t="s">
        <v>57</v>
      </c>
      <c r="D11" s="86"/>
      <c r="E11" s="81" t="s">
        <v>88</v>
      </c>
      <c r="F11" s="82"/>
      <c r="G11" s="95">
        <v>1100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</row>
    <row r="12" spans="1:255" s="91" customFormat="1" ht="11.25" customHeight="1" x14ac:dyDescent="0.25">
      <c r="A12" s="83"/>
      <c r="B12" s="6" t="s">
        <v>4</v>
      </c>
      <c r="C12" s="94" t="s">
        <v>102</v>
      </c>
      <c r="D12" s="86"/>
      <c r="E12" s="96" t="s">
        <v>5</v>
      </c>
      <c r="F12" s="97"/>
      <c r="G12" s="98">
        <f>G9*G11</f>
        <v>12650000</v>
      </c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</row>
    <row r="13" spans="1:255" s="91" customFormat="1" ht="11.25" customHeight="1" x14ac:dyDescent="0.25">
      <c r="A13" s="83"/>
      <c r="B13" s="6" t="s">
        <v>6</v>
      </c>
      <c r="C13" s="94" t="s">
        <v>103</v>
      </c>
      <c r="D13" s="86"/>
      <c r="E13" s="81" t="s">
        <v>7</v>
      </c>
      <c r="F13" s="82"/>
      <c r="G13" s="99" t="s">
        <v>58</v>
      </c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</row>
    <row r="14" spans="1:255" s="91" customFormat="1" ht="15" x14ac:dyDescent="0.25">
      <c r="A14" s="83"/>
      <c r="B14" s="6" t="s">
        <v>8</v>
      </c>
      <c r="C14" s="92" t="s">
        <v>104</v>
      </c>
      <c r="D14" s="86"/>
      <c r="E14" s="81" t="s">
        <v>9</v>
      </c>
      <c r="F14" s="82"/>
      <c r="G14" s="100" t="s">
        <v>75</v>
      </c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</row>
    <row r="15" spans="1:255" s="91" customFormat="1" ht="25.5" customHeight="1" x14ac:dyDescent="0.25">
      <c r="A15" s="83"/>
      <c r="B15" s="6" t="s">
        <v>10</v>
      </c>
      <c r="C15" s="101">
        <v>44927</v>
      </c>
      <c r="D15" s="86"/>
      <c r="E15" s="102" t="s">
        <v>11</v>
      </c>
      <c r="F15" s="103"/>
      <c r="G15" s="104" t="s">
        <v>105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</row>
    <row r="16" spans="1:255" ht="12" customHeight="1" x14ac:dyDescent="0.25">
      <c r="A16" s="2"/>
      <c r="B16" s="7"/>
      <c r="C16" s="8"/>
      <c r="D16" s="9"/>
      <c r="E16" s="10"/>
      <c r="F16" s="10"/>
      <c r="G16" s="63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11"/>
      <c r="B17" s="74" t="s">
        <v>12</v>
      </c>
      <c r="C17" s="75"/>
      <c r="D17" s="75"/>
      <c r="E17" s="75"/>
      <c r="F17" s="75"/>
      <c r="G17" s="75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2"/>
      <c r="C18" s="13"/>
      <c r="D18" s="13"/>
      <c r="E18" s="13"/>
      <c r="F18" s="14"/>
      <c r="G18" s="64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105" t="s">
        <v>13</v>
      </c>
      <c r="C19" s="106"/>
      <c r="D19" s="107"/>
      <c r="E19" s="107"/>
      <c r="F19" s="108"/>
      <c r="G19" s="109"/>
    </row>
    <row r="20" spans="1:255" ht="24" customHeight="1" x14ac:dyDescent="0.25">
      <c r="A20" s="5"/>
      <c r="B20" s="110" t="s">
        <v>14</v>
      </c>
      <c r="C20" s="111" t="s">
        <v>15</v>
      </c>
      <c r="D20" s="111" t="s">
        <v>16</v>
      </c>
      <c r="E20" s="110" t="s">
        <v>17</v>
      </c>
      <c r="F20" s="111" t="s">
        <v>18</v>
      </c>
      <c r="G20" s="110" t="s">
        <v>19</v>
      </c>
    </row>
    <row r="21" spans="1:255" s="91" customFormat="1" ht="12" customHeight="1" x14ac:dyDescent="0.25">
      <c r="A21" s="83"/>
      <c r="B21" s="112" t="s">
        <v>106</v>
      </c>
      <c r="C21" s="113" t="s">
        <v>20</v>
      </c>
      <c r="D21" s="113">
        <v>1</v>
      </c>
      <c r="E21" s="113" t="s">
        <v>95</v>
      </c>
      <c r="F21" s="114">
        <v>30000</v>
      </c>
      <c r="G21" s="115">
        <f>D21*F21</f>
        <v>30000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</row>
    <row r="22" spans="1:255" s="91" customFormat="1" ht="12" customHeight="1" x14ac:dyDescent="0.25">
      <c r="A22" s="83"/>
      <c r="B22" s="112" t="s">
        <v>66</v>
      </c>
      <c r="C22" s="113" t="s">
        <v>20</v>
      </c>
      <c r="D22" s="113">
        <v>3</v>
      </c>
      <c r="E22" s="113" t="s">
        <v>95</v>
      </c>
      <c r="F22" s="114">
        <v>30000</v>
      </c>
      <c r="G22" s="115">
        <f t="shared" ref="G22:G32" si="0">D22*F22</f>
        <v>90000</v>
      </c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</row>
    <row r="23" spans="1:255" s="91" customFormat="1" ht="12" customHeight="1" x14ac:dyDescent="0.25">
      <c r="A23" s="83"/>
      <c r="B23" s="112" t="s">
        <v>67</v>
      </c>
      <c r="C23" s="113" t="s">
        <v>20</v>
      </c>
      <c r="D23" s="113">
        <v>10</v>
      </c>
      <c r="E23" s="113" t="s">
        <v>95</v>
      </c>
      <c r="F23" s="114">
        <v>30000</v>
      </c>
      <c r="G23" s="115">
        <f t="shared" si="0"/>
        <v>300000</v>
      </c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</row>
    <row r="24" spans="1:255" s="91" customFormat="1" ht="12" customHeight="1" x14ac:dyDescent="0.25">
      <c r="A24" s="83"/>
      <c r="B24" s="112" t="s">
        <v>131</v>
      </c>
      <c r="C24" s="113" t="s">
        <v>20</v>
      </c>
      <c r="D24" s="113">
        <v>6</v>
      </c>
      <c r="E24" s="113" t="s">
        <v>68</v>
      </c>
      <c r="F24" s="114">
        <v>30000</v>
      </c>
      <c r="G24" s="115">
        <f t="shared" si="0"/>
        <v>180000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  <c r="IS24" s="90"/>
      <c r="IT24" s="90"/>
      <c r="IU24" s="90"/>
    </row>
    <row r="25" spans="1:255" s="91" customFormat="1" ht="12" customHeight="1" x14ac:dyDescent="0.25">
      <c r="A25" s="83"/>
      <c r="B25" s="112" t="s">
        <v>69</v>
      </c>
      <c r="C25" s="113" t="s">
        <v>20</v>
      </c>
      <c r="D25" s="113">
        <v>1</v>
      </c>
      <c r="E25" s="113" t="s">
        <v>91</v>
      </c>
      <c r="F25" s="114">
        <v>30000</v>
      </c>
      <c r="G25" s="115">
        <f t="shared" si="0"/>
        <v>30000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0"/>
      <c r="HQ25" s="90"/>
      <c r="HR25" s="90"/>
      <c r="HS25" s="90"/>
      <c r="HT25" s="90"/>
      <c r="HU25" s="90"/>
      <c r="HV25" s="90"/>
      <c r="HW25" s="90"/>
      <c r="HX25" s="90"/>
      <c r="HY25" s="90"/>
      <c r="HZ25" s="90"/>
      <c r="IA25" s="90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  <c r="IR25" s="90"/>
      <c r="IS25" s="90"/>
      <c r="IT25" s="90"/>
      <c r="IU25" s="90"/>
    </row>
    <row r="26" spans="1:255" s="91" customFormat="1" ht="12" customHeight="1" x14ac:dyDescent="0.25">
      <c r="A26" s="83"/>
      <c r="B26" s="112" t="s">
        <v>70</v>
      </c>
      <c r="C26" s="113" t="s">
        <v>20</v>
      </c>
      <c r="D26" s="113">
        <v>7</v>
      </c>
      <c r="E26" s="113" t="s">
        <v>91</v>
      </c>
      <c r="F26" s="114">
        <v>30000</v>
      </c>
      <c r="G26" s="115">
        <f t="shared" si="0"/>
        <v>210000</v>
      </c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  <c r="IR26" s="90"/>
      <c r="IS26" s="90"/>
      <c r="IT26" s="90"/>
      <c r="IU26" s="90"/>
    </row>
    <row r="27" spans="1:255" s="91" customFormat="1" ht="12" customHeight="1" x14ac:dyDescent="0.25">
      <c r="A27" s="83"/>
      <c r="B27" s="112" t="s">
        <v>71</v>
      </c>
      <c r="C27" s="113" t="s">
        <v>20</v>
      </c>
      <c r="D27" s="113">
        <v>1</v>
      </c>
      <c r="E27" s="113" t="s">
        <v>94</v>
      </c>
      <c r="F27" s="114">
        <v>30000</v>
      </c>
      <c r="G27" s="115">
        <f t="shared" si="0"/>
        <v>30000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  <c r="HA27" s="90"/>
      <c r="HB27" s="90"/>
      <c r="HC27" s="90"/>
      <c r="HD27" s="90"/>
      <c r="HE27" s="90"/>
      <c r="HF27" s="90"/>
      <c r="HG27" s="90"/>
      <c r="HH27" s="90"/>
      <c r="HI27" s="90"/>
      <c r="HJ27" s="90"/>
      <c r="HK27" s="90"/>
      <c r="HL27" s="90"/>
      <c r="HM27" s="90"/>
      <c r="HN27" s="90"/>
      <c r="HO27" s="90"/>
      <c r="HP27" s="90"/>
      <c r="HQ27" s="90"/>
      <c r="HR27" s="90"/>
      <c r="HS27" s="90"/>
      <c r="HT27" s="90"/>
      <c r="HU27" s="90"/>
      <c r="HV27" s="90"/>
      <c r="HW27" s="90"/>
      <c r="HX27" s="90"/>
      <c r="HY27" s="90"/>
      <c r="HZ27" s="90"/>
      <c r="IA27" s="90"/>
      <c r="IB27" s="90"/>
      <c r="IC27" s="90"/>
      <c r="ID27" s="90"/>
      <c r="IE27" s="90"/>
      <c r="IF27" s="90"/>
      <c r="IG27" s="90"/>
      <c r="IH27" s="90"/>
      <c r="II27" s="90"/>
      <c r="IJ27" s="90"/>
      <c r="IK27" s="90"/>
      <c r="IL27" s="90"/>
      <c r="IM27" s="90"/>
      <c r="IN27" s="90"/>
      <c r="IO27" s="90"/>
      <c r="IP27" s="90"/>
      <c r="IQ27" s="90"/>
      <c r="IR27" s="90"/>
      <c r="IS27" s="90"/>
      <c r="IT27" s="90"/>
      <c r="IU27" s="90"/>
    </row>
    <row r="28" spans="1:255" s="91" customFormat="1" ht="12" customHeight="1" x14ac:dyDescent="0.25">
      <c r="A28" s="83"/>
      <c r="B28" s="112" t="s">
        <v>131</v>
      </c>
      <c r="C28" s="113" t="s">
        <v>20</v>
      </c>
      <c r="D28" s="113">
        <v>4</v>
      </c>
      <c r="E28" s="113" t="s">
        <v>72</v>
      </c>
      <c r="F28" s="114">
        <v>30000</v>
      </c>
      <c r="G28" s="115">
        <f t="shared" si="0"/>
        <v>120000</v>
      </c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90"/>
      <c r="GW28" s="90"/>
      <c r="GX28" s="90"/>
      <c r="GY28" s="90"/>
      <c r="GZ28" s="90"/>
      <c r="HA28" s="90"/>
      <c r="HB28" s="90"/>
      <c r="HC28" s="90"/>
      <c r="HD28" s="90"/>
      <c r="HE28" s="90"/>
      <c r="HF28" s="90"/>
      <c r="HG28" s="90"/>
      <c r="HH28" s="90"/>
      <c r="HI28" s="90"/>
      <c r="HJ28" s="90"/>
      <c r="HK28" s="90"/>
      <c r="HL28" s="90"/>
      <c r="HM28" s="90"/>
      <c r="HN28" s="90"/>
      <c r="HO28" s="90"/>
      <c r="HP28" s="90"/>
      <c r="HQ28" s="90"/>
      <c r="HR28" s="90"/>
      <c r="HS28" s="90"/>
      <c r="HT28" s="90"/>
      <c r="HU28" s="90"/>
      <c r="HV28" s="90"/>
      <c r="HW28" s="90"/>
      <c r="HX28" s="90"/>
      <c r="HY28" s="90"/>
      <c r="HZ28" s="90"/>
      <c r="IA28" s="90"/>
      <c r="IB28" s="90"/>
      <c r="IC28" s="90"/>
      <c r="ID28" s="90"/>
      <c r="IE28" s="90"/>
      <c r="IF28" s="90"/>
      <c r="IG28" s="90"/>
      <c r="IH28" s="90"/>
      <c r="II28" s="90"/>
      <c r="IJ28" s="90"/>
      <c r="IK28" s="90"/>
      <c r="IL28" s="90"/>
      <c r="IM28" s="90"/>
      <c r="IN28" s="90"/>
      <c r="IO28" s="90"/>
      <c r="IP28" s="90"/>
      <c r="IQ28" s="90"/>
      <c r="IR28" s="90"/>
      <c r="IS28" s="90"/>
      <c r="IT28" s="90"/>
      <c r="IU28" s="90"/>
    </row>
    <row r="29" spans="1:255" s="91" customFormat="1" ht="12" customHeight="1" x14ac:dyDescent="0.25">
      <c r="A29" s="83"/>
      <c r="B29" s="112" t="s">
        <v>70</v>
      </c>
      <c r="C29" s="113" t="s">
        <v>20</v>
      </c>
      <c r="D29" s="113">
        <v>5</v>
      </c>
      <c r="E29" s="113" t="s">
        <v>72</v>
      </c>
      <c r="F29" s="114">
        <v>30000</v>
      </c>
      <c r="G29" s="115">
        <f t="shared" si="0"/>
        <v>150000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  <c r="HK29" s="90"/>
      <c r="HL29" s="90"/>
      <c r="HM29" s="90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90"/>
      <c r="HY29" s="90"/>
      <c r="HZ29" s="90"/>
      <c r="IA29" s="90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  <c r="IS29" s="90"/>
      <c r="IT29" s="90"/>
      <c r="IU29" s="90"/>
    </row>
    <row r="30" spans="1:255" s="91" customFormat="1" ht="12" customHeight="1" x14ac:dyDescent="0.25">
      <c r="A30" s="83"/>
      <c r="B30" s="112" t="s">
        <v>71</v>
      </c>
      <c r="C30" s="113" t="s">
        <v>20</v>
      </c>
      <c r="D30" s="113">
        <v>2</v>
      </c>
      <c r="E30" s="113" t="s">
        <v>73</v>
      </c>
      <c r="F30" s="114">
        <v>30000</v>
      </c>
      <c r="G30" s="115">
        <f t="shared" si="0"/>
        <v>60000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</row>
    <row r="31" spans="1:255" s="91" customFormat="1" ht="12" customHeight="1" x14ac:dyDescent="0.25">
      <c r="A31" s="83"/>
      <c r="B31" s="112" t="s">
        <v>131</v>
      </c>
      <c r="C31" s="113" t="s">
        <v>20</v>
      </c>
      <c r="D31" s="113">
        <v>4</v>
      </c>
      <c r="E31" s="113" t="s">
        <v>96</v>
      </c>
      <c r="F31" s="114">
        <v>30000</v>
      </c>
      <c r="G31" s="115">
        <f t="shared" si="0"/>
        <v>120000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</row>
    <row r="32" spans="1:255" s="91" customFormat="1" ht="12" customHeight="1" x14ac:dyDescent="0.25">
      <c r="A32" s="83"/>
      <c r="B32" s="112" t="s">
        <v>74</v>
      </c>
      <c r="C32" s="113" t="s">
        <v>20</v>
      </c>
      <c r="D32" s="113">
        <v>41</v>
      </c>
      <c r="E32" s="113" t="s">
        <v>75</v>
      </c>
      <c r="F32" s="114">
        <v>30000</v>
      </c>
      <c r="G32" s="115">
        <f t="shared" si="0"/>
        <v>1230000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</row>
    <row r="33" spans="1:255" ht="12.75" customHeight="1" x14ac:dyDescent="0.25">
      <c r="A33" s="5"/>
      <c r="B33" s="19" t="s">
        <v>21</v>
      </c>
      <c r="C33" s="20"/>
      <c r="D33" s="20"/>
      <c r="E33" s="20"/>
      <c r="F33" s="116"/>
      <c r="G33" s="117">
        <f>SUM(G21:G32)</f>
        <v>2550000</v>
      </c>
    </row>
    <row r="34" spans="1:255" s="1" customFormat="1" ht="12" customHeight="1" x14ac:dyDescent="0.25">
      <c r="A34" s="2"/>
      <c r="B34" s="12"/>
      <c r="C34" s="14"/>
      <c r="D34" s="14"/>
      <c r="E34" s="14"/>
      <c r="F34" s="15"/>
      <c r="G34" s="65"/>
    </row>
    <row r="35" spans="1:255" ht="12" customHeight="1" x14ac:dyDescent="0.25">
      <c r="A35" s="5"/>
      <c r="B35" s="105" t="s">
        <v>22</v>
      </c>
      <c r="C35" s="106"/>
      <c r="D35" s="107"/>
      <c r="E35" s="107"/>
      <c r="F35" s="108"/>
      <c r="G35" s="109"/>
    </row>
    <row r="36" spans="1:255" ht="24" customHeight="1" x14ac:dyDescent="0.25">
      <c r="A36" s="5"/>
      <c r="B36" s="110" t="s">
        <v>14</v>
      </c>
      <c r="C36" s="111" t="s">
        <v>15</v>
      </c>
      <c r="D36" s="111" t="s">
        <v>16</v>
      </c>
      <c r="E36" s="110" t="s">
        <v>61</v>
      </c>
      <c r="F36" s="111" t="s">
        <v>18</v>
      </c>
      <c r="G36" s="110" t="s">
        <v>19</v>
      </c>
    </row>
    <row r="37" spans="1:255" s="91" customFormat="1" ht="12" customHeight="1" x14ac:dyDescent="0.25">
      <c r="A37" s="83"/>
      <c r="B37" s="112"/>
      <c r="C37" s="113" t="s">
        <v>61</v>
      </c>
      <c r="D37" s="113" t="s">
        <v>61</v>
      </c>
      <c r="E37" s="113" t="s">
        <v>61</v>
      </c>
      <c r="F37" s="114" t="s">
        <v>61</v>
      </c>
      <c r="G37" s="115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</row>
    <row r="38" spans="1:255" ht="12.75" customHeight="1" x14ac:dyDescent="0.25">
      <c r="A38" s="5"/>
      <c r="B38" s="19" t="s">
        <v>23</v>
      </c>
      <c r="C38" s="20"/>
      <c r="D38" s="20"/>
      <c r="E38" s="20"/>
      <c r="F38" s="116"/>
      <c r="G38" s="117"/>
    </row>
    <row r="39" spans="1:255" ht="12" customHeight="1" x14ac:dyDescent="0.25">
      <c r="A39" s="2"/>
      <c r="B39" s="16"/>
      <c r="C39" s="17"/>
      <c r="D39" s="17"/>
      <c r="E39" s="17"/>
      <c r="F39" s="18"/>
      <c r="G39" s="66"/>
    </row>
    <row r="40" spans="1:255" ht="12" customHeight="1" x14ac:dyDescent="0.25">
      <c r="A40" s="5"/>
      <c r="B40" s="105" t="s">
        <v>24</v>
      </c>
      <c r="C40" s="106"/>
      <c r="D40" s="107"/>
      <c r="E40" s="107"/>
      <c r="F40" s="108"/>
      <c r="G40" s="109"/>
    </row>
    <row r="41" spans="1:255" ht="24" customHeight="1" x14ac:dyDescent="0.25">
      <c r="A41" s="5"/>
      <c r="B41" s="110" t="s">
        <v>14</v>
      </c>
      <c r="C41" s="111" t="s">
        <v>15</v>
      </c>
      <c r="D41" s="111" t="s">
        <v>16</v>
      </c>
      <c r="E41" s="110" t="s">
        <v>17</v>
      </c>
      <c r="F41" s="111" t="s">
        <v>18</v>
      </c>
      <c r="G41" s="110" t="s">
        <v>19</v>
      </c>
    </row>
    <row r="42" spans="1:255" s="91" customFormat="1" ht="12" customHeight="1" x14ac:dyDescent="0.25">
      <c r="A42" s="83"/>
      <c r="B42" s="112" t="s">
        <v>76</v>
      </c>
      <c r="C42" s="113" t="s">
        <v>25</v>
      </c>
      <c r="D42" s="113">
        <v>0.3</v>
      </c>
      <c r="E42" s="113" t="s">
        <v>91</v>
      </c>
      <c r="F42" s="114">
        <v>300000</v>
      </c>
      <c r="G42" s="115">
        <f>D42*F42</f>
        <v>90000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  <c r="HA42" s="90"/>
      <c r="HB42" s="90"/>
      <c r="HC42" s="90"/>
      <c r="HD42" s="90"/>
      <c r="HE42" s="90"/>
      <c r="HF42" s="90"/>
      <c r="HG42" s="90"/>
      <c r="HH42" s="90"/>
      <c r="HI42" s="90"/>
      <c r="HJ42" s="90"/>
      <c r="HK42" s="90"/>
      <c r="HL42" s="90"/>
      <c r="HM42" s="90"/>
      <c r="HN42" s="90"/>
      <c r="HO42" s="90"/>
      <c r="HP42" s="90"/>
      <c r="HQ42" s="90"/>
      <c r="HR42" s="90"/>
      <c r="HS42" s="90"/>
      <c r="HT42" s="90"/>
      <c r="HU42" s="90"/>
      <c r="HV42" s="90"/>
      <c r="HW42" s="90"/>
      <c r="HX42" s="90"/>
      <c r="HY42" s="90"/>
      <c r="HZ42" s="90"/>
      <c r="IA42" s="90"/>
      <c r="IB42" s="90"/>
      <c r="IC42" s="90"/>
      <c r="ID42" s="90"/>
      <c r="IE42" s="90"/>
      <c r="IF42" s="90"/>
      <c r="IG42" s="90"/>
      <c r="IH42" s="90"/>
      <c r="II42" s="90"/>
      <c r="IJ42" s="90"/>
      <c r="IK42" s="90"/>
      <c r="IL42" s="90"/>
      <c r="IM42" s="90"/>
      <c r="IN42" s="90"/>
      <c r="IO42" s="90"/>
      <c r="IP42" s="90"/>
      <c r="IQ42" s="90"/>
      <c r="IR42" s="90"/>
      <c r="IS42" s="90"/>
      <c r="IT42" s="90"/>
      <c r="IU42" s="90"/>
    </row>
    <row r="43" spans="1:255" s="91" customFormat="1" ht="12" customHeight="1" x14ac:dyDescent="0.25">
      <c r="A43" s="83"/>
      <c r="B43" s="112" t="s">
        <v>77</v>
      </c>
      <c r="C43" s="113" t="s">
        <v>25</v>
      </c>
      <c r="D43" s="113">
        <v>0.2</v>
      </c>
      <c r="E43" s="113" t="s">
        <v>92</v>
      </c>
      <c r="F43" s="114">
        <v>250000</v>
      </c>
      <c r="G43" s="115">
        <f t="shared" ref="G43:G46" si="1">D43*F43</f>
        <v>50000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</row>
    <row r="44" spans="1:255" s="91" customFormat="1" ht="12" customHeight="1" x14ac:dyDescent="0.25">
      <c r="A44" s="83"/>
      <c r="B44" s="112" t="s">
        <v>59</v>
      </c>
      <c r="C44" s="113" t="s">
        <v>25</v>
      </c>
      <c r="D44" s="113">
        <v>0.5</v>
      </c>
      <c r="E44" s="113" t="s">
        <v>93</v>
      </c>
      <c r="F44" s="114">
        <v>125000</v>
      </c>
      <c r="G44" s="115">
        <f t="shared" si="1"/>
        <v>62500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</row>
    <row r="45" spans="1:255" s="91" customFormat="1" ht="12" customHeight="1" x14ac:dyDescent="0.25">
      <c r="A45" s="83"/>
      <c r="B45" s="112" t="s">
        <v>107</v>
      </c>
      <c r="C45" s="113" t="s">
        <v>25</v>
      </c>
      <c r="D45" s="113">
        <v>0.5</v>
      </c>
      <c r="E45" s="113" t="s">
        <v>108</v>
      </c>
      <c r="F45" s="114">
        <v>300000</v>
      </c>
      <c r="G45" s="115">
        <f t="shared" si="1"/>
        <v>150000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</row>
    <row r="46" spans="1:255" s="91" customFormat="1" ht="12" customHeight="1" x14ac:dyDescent="0.25">
      <c r="A46" s="83"/>
      <c r="B46" s="112" t="s">
        <v>109</v>
      </c>
      <c r="C46" s="113" t="s">
        <v>25</v>
      </c>
      <c r="D46" s="113">
        <v>0.5</v>
      </c>
      <c r="E46" s="113" t="s">
        <v>110</v>
      </c>
      <c r="F46" s="114">
        <v>180000</v>
      </c>
      <c r="G46" s="115">
        <f t="shared" si="1"/>
        <v>90000</v>
      </c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</row>
    <row r="47" spans="1:255" ht="12.75" customHeight="1" x14ac:dyDescent="0.25">
      <c r="A47" s="5"/>
      <c r="B47" s="19" t="s">
        <v>26</v>
      </c>
      <c r="C47" s="20"/>
      <c r="D47" s="20"/>
      <c r="E47" s="20"/>
      <c r="F47" s="116"/>
      <c r="G47" s="117">
        <f>SUM(G42:G46)</f>
        <v>442500</v>
      </c>
    </row>
    <row r="48" spans="1:255" ht="12" customHeight="1" x14ac:dyDescent="0.25">
      <c r="A48" s="2"/>
      <c r="B48" s="16"/>
      <c r="C48" s="17"/>
      <c r="D48" s="17"/>
      <c r="E48" s="17"/>
      <c r="F48" s="18"/>
      <c r="G48" s="66"/>
    </row>
    <row r="49" spans="1:255" ht="12" customHeight="1" x14ac:dyDescent="0.25">
      <c r="A49" s="5"/>
      <c r="B49" s="105" t="s">
        <v>27</v>
      </c>
      <c r="C49" s="106"/>
      <c r="D49" s="107"/>
      <c r="E49" s="107"/>
      <c r="F49" s="108"/>
      <c r="G49" s="109"/>
    </row>
    <row r="50" spans="1:255" ht="24" customHeight="1" x14ac:dyDescent="0.25">
      <c r="A50" s="5"/>
      <c r="B50" s="110" t="s">
        <v>28</v>
      </c>
      <c r="C50" s="111" t="s">
        <v>29</v>
      </c>
      <c r="D50" s="111" t="s">
        <v>30</v>
      </c>
      <c r="E50" s="110" t="s">
        <v>17</v>
      </c>
      <c r="F50" s="111" t="s">
        <v>18</v>
      </c>
      <c r="G50" s="110" t="s">
        <v>19</v>
      </c>
    </row>
    <row r="51" spans="1:255" s="91" customFormat="1" ht="12" customHeight="1" x14ac:dyDescent="0.25">
      <c r="A51" s="83"/>
      <c r="B51" s="128" t="s">
        <v>78</v>
      </c>
      <c r="C51" s="113" t="s">
        <v>79</v>
      </c>
      <c r="D51" s="113">
        <v>4000</v>
      </c>
      <c r="E51" s="113" t="s">
        <v>91</v>
      </c>
      <c r="F51" s="114">
        <v>480</v>
      </c>
      <c r="G51" s="115">
        <f>D51*F51</f>
        <v>1920000</v>
      </c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0"/>
      <c r="EL51" s="90"/>
      <c r="EM51" s="90"/>
      <c r="EN51" s="90"/>
      <c r="EO51" s="90"/>
      <c r="EP51" s="90"/>
      <c r="EQ51" s="90"/>
      <c r="ER51" s="90"/>
      <c r="ES51" s="90"/>
      <c r="ET51" s="90"/>
      <c r="EU51" s="90"/>
      <c r="EV51" s="90"/>
      <c r="EW51" s="90"/>
      <c r="EX51" s="90"/>
      <c r="EY51" s="90"/>
      <c r="EZ51" s="90"/>
      <c r="FA51" s="90"/>
      <c r="FB51" s="90"/>
      <c r="FC51" s="90"/>
      <c r="FD51" s="90"/>
      <c r="FE51" s="90"/>
      <c r="FF51" s="90"/>
      <c r="FG51" s="90"/>
      <c r="FH51" s="90"/>
      <c r="FI51" s="90"/>
      <c r="FJ51" s="90"/>
      <c r="FK51" s="90"/>
      <c r="FL51" s="90"/>
      <c r="FM51" s="90"/>
      <c r="FN51" s="90"/>
      <c r="FO51" s="90"/>
      <c r="FP51" s="90"/>
      <c r="FQ51" s="90"/>
      <c r="FR51" s="90"/>
      <c r="FS51" s="90"/>
      <c r="FT51" s="90"/>
      <c r="FU51" s="90"/>
      <c r="FV51" s="90"/>
      <c r="FW51" s="90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  <c r="HA51" s="90"/>
      <c r="HB51" s="90"/>
      <c r="HC51" s="90"/>
      <c r="HD51" s="90"/>
      <c r="HE51" s="90"/>
      <c r="HF51" s="90"/>
      <c r="HG51" s="90"/>
      <c r="HH51" s="90"/>
      <c r="HI51" s="90"/>
      <c r="HJ51" s="90"/>
      <c r="HK51" s="90"/>
      <c r="HL51" s="90"/>
      <c r="HM51" s="90"/>
      <c r="HN51" s="90"/>
      <c r="HO51" s="90"/>
      <c r="HP51" s="90"/>
      <c r="HQ51" s="90"/>
      <c r="HR51" s="90"/>
      <c r="HS51" s="90"/>
      <c r="HT51" s="90"/>
      <c r="HU51" s="90"/>
      <c r="HV51" s="90"/>
      <c r="HW51" s="90"/>
      <c r="HX51" s="90"/>
      <c r="HY51" s="90"/>
      <c r="HZ51" s="90"/>
      <c r="IA51" s="90"/>
      <c r="IB51" s="90"/>
      <c r="IC51" s="90"/>
      <c r="ID51" s="90"/>
      <c r="IE51" s="90"/>
      <c r="IF51" s="90"/>
      <c r="IG51" s="90"/>
      <c r="IH51" s="90"/>
      <c r="II51" s="90"/>
      <c r="IJ51" s="90"/>
      <c r="IK51" s="90"/>
      <c r="IL51" s="90"/>
      <c r="IM51" s="90"/>
      <c r="IN51" s="90"/>
      <c r="IO51" s="90"/>
      <c r="IP51" s="90"/>
      <c r="IQ51" s="90"/>
      <c r="IR51" s="90"/>
      <c r="IS51" s="90"/>
      <c r="IT51" s="90"/>
      <c r="IU51" s="90"/>
    </row>
    <row r="52" spans="1:255" s="91" customFormat="1" ht="11.25" customHeight="1" x14ac:dyDescent="0.25">
      <c r="A52" s="83"/>
      <c r="B52" s="128" t="s">
        <v>62</v>
      </c>
      <c r="C52" s="113"/>
      <c r="D52" s="113"/>
      <c r="E52" s="113"/>
      <c r="F52" s="114"/>
      <c r="G52" s="115" t="s">
        <v>61</v>
      </c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90"/>
      <c r="FG52" s="90"/>
      <c r="FH52" s="90"/>
      <c r="FI52" s="90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90"/>
      <c r="FU52" s="90"/>
      <c r="FV52" s="90"/>
      <c r="FW52" s="90"/>
      <c r="FX52" s="90"/>
      <c r="FY52" s="90"/>
      <c r="FZ52" s="90"/>
      <c r="GA52" s="90"/>
      <c r="GB52" s="90"/>
      <c r="GC52" s="90"/>
      <c r="GD52" s="90"/>
      <c r="GE52" s="90"/>
      <c r="GF52" s="90"/>
      <c r="GG52" s="90"/>
      <c r="GH52" s="90"/>
      <c r="GI52" s="90"/>
      <c r="GJ52" s="90"/>
      <c r="GK52" s="90"/>
      <c r="GL52" s="90"/>
      <c r="GM52" s="90"/>
      <c r="GN52" s="90"/>
      <c r="GO52" s="90"/>
      <c r="GP52" s="90"/>
      <c r="GQ52" s="90"/>
      <c r="GR52" s="90"/>
      <c r="GS52" s="90"/>
      <c r="GT52" s="90"/>
      <c r="GU52" s="90"/>
      <c r="GV52" s="90"/>
      <c r="GW52" s="90"/>
      <c r="GX52" s="90"/>
      <c r="GY52" s="90"/>
      <c r="GZ52" s="90"/>
      <c r="HA52" s="90"/>
      <c r="HB52" s="90"/>
      <c r="HC52" s="90"/>
      <c r="HD52" s="90"/>
      <c r="HE52" s="90"/>
      <c r="HF52" s="90"/>
      <c r="HG52" s="90"/>
      <c r="HH52" s="90"/>
      <c r="HI52" s="90"/>
      <c r="HJ52" s="90"/>
      <c r="HK52" s="90"/>
      <c r="HL52" s="90"/>
      <c r="HM52" s="90"/>
      <c r="HN52" s="90"/>
      <c r="HO52" s="90"/>
      <c r="HP52" s="90"/>
      <c r="HQ52" s="90"/>
      <c r="HR52" s="90"/>
      <c r="HS52" s="90"/>
      <c r="HT52" s="90"/>
      <c r="HU52" s="90"/>
      <c r="HV52" s="90"/>
      <c r="HW52" s="90"/>
      <c r="HX52" s="90"/>
      <c r="HY52" s="90"/>
      <c r="HZ52" s="90"/>
      <c r="IA52" s="90"/>
      <c r="IB52" s="90"/>
      <c r="IC52" s="90"/>
      <c r="ID52" s="90"/>
      <c r="IE52" s="90"/>
      <c r="IF52" s="90"/>
      <c r="IG52" s="90"/>
      <c r="IH52" s="90"/>
      <c r="II52" s="90"/>
      <c r="IJ52" s="90"/>
      <c r="IK52" s="90"/>
      <c r="IL52" s="90"/>
      <c r="IM52" s="90"/>
      <c r="IN52" s="90"/>
      <c r="IO52" s="90"/>
      <c r="IP52" s="90"/>
      <c r="IQ52" s="90"/>
      <c r="IR52" s="90"/>
      <c r="IS52" s="90"/>
      <c r="IT52" s="90"/>
      <c r="IU52" s="90"/>
    </row>
    <row r="53" spans="1:255" s="91" customFormat="1" ht="11.25" customHeight="1" x14ac:dyDescent="0.25">
      <c r="A53" s="83"/>
      <c r="B53" s="112" t="s">
        <v>63</v>
      </c>
      <c r="C53" s="113" t="s">
        <v>80</v>
      </c>
      <c r="D53" s="113">
        <v>400</v>
      </c>
      <c r="E53" s="113" t="s">
        <v>91</v>
      </c>
      <c r="F53" s="114">
        <v>1280</v>
      </c>
      <c r="G53" s="115">
        <f t="shared" ref="G53:G75" si="2">D53*F53</f>
        <v>512000</v>
      </c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  <c r="FE53" s="90"/>
      <c r="FF53" s="90"/>
      <c r="FG53" s="90"/>
      <c r="FH53" s="90"/>
      <c r="FI53" s="90"/>
      <c r="FJ53" s="90"/>
      <c r="FK53" s="90"/>
      <c r="FL53" s="90"/>
      <c r="FM53" s="90"/>
      <c r="FN53" s="90"/>
      <c r="FO53" s="90"/>
      <c r="FP53" s="90"/>
      <c r="FQ53" s="90"/>
      <c r="FR53" s="90"/>
      <c r="FS53" s="90"/>
      <c r="FT53" s="90"/>
      <c r="FU53" s="90"/>
      <c r="FV53" s="90"/>
      <c r="FW53" s="90"/>
      <c r="FX53" s="90"/>
      <c r="FY53" s="90"/>
      <c r="FZ53" s="90"/>
      <c r="GA53" s="90"/>
      <c r="GB53" s="90"/>
      <c r="GC53" s="90"/>
      <c r="GD53" s="90"/>
      <c r="GE53" s="90"/>
      <c r="GF53" s="90"/>
      <c r="GG53" s="90"/>
      <c r="GH53" s="90"/>
      <c r="GI53" s="90"/>
      <c r="GJ53" s="90"/>
      <c r="GK53" s="90"/>
      <c r="GL53" s="90"/>
      <c r="GM53" s="90"/>
      <c r="GN53" s="90"/>
      <c r="GO53" s="90"/>
      <c r="GP53" s="90"/>
      <c r="GQ53" s="90"/>
      <c r="GR53" s="90"/>
      <c r="GS53" s="90"/>
      <c r="GT53" s="90"/>
      <c r="GU53" s="90"/>
      <c r="GV53" s="90"/>
      <c r="GW53" s="90"/>
      <c r="GX53" s="90"/>
      <c r="GY53" s="90"/>
      <c r="GZ53" s="90"/>
      <c r="HA53" s="90"/>
      <c r="HB53" s="90"/>
      <c r="HC53" s="90"/>
      <c r="HD53" s="90"/>
      <c r="HE53" s="90"/>
      <c r="HF53" s="90"/>
      <c r="HG53" s="90"/>
      <c r="HH53" s="90"/>
      <c r="HI53" s="90"/>
      <c r="HJ53" s="90"/>
      <c r="HK53" s="90"/>
      <c r="HL53" s="90"/>
      <c r="HM53" s="90"/>
      <c r="HN53" s="90"/>
      <c r="HO53" s="90"/>
      <c r="HP53" s="90"/>
      <c r="HQ53" s="90"/>
      <c r="HR53" s="90"/>
      <c r="HS53" s="90"/>
      <c r="HT53" s="90"/>
      <c r="HU53" s="90"/>
      <c r="HV53" s="90"/>
      <c r="HW53" s="90"/>
      <c r="HX53" s="90"/>
      <c r="HY53" s="90"/>
      <c r="HZ53" s="90"/>
      <c r="IA53" s="90"/>
      <c r="IB53" s="90"/>
      <c r="IC53" s="90"/>
      <c r="ID53" s="90"/>
      <c r="IE53" s="90"/>
      <c r="IF53" s="90"/>
      <c r="IG53" s="90"/>
      <c r="IH53" s="90"/>
      <c r="II53" s="90"/>
      <c r="IJ53" s="90"/>
      <c r="IK53" s="90"/>
      <c r="IL53" s="90"/>
      <c r="IM53" s="90"/>
      <c r="IN53" s="90"/>
      <c r="IO53" s="90"/>
      <c r="IP53" s="90"/>
      <c r="IQ53" s="90"/>
      <c r="IR53" s="90"/>
      <c r="IS53" s="90"/>
      <c r="IT53" s="90"/>
      <c r="IU53" s="90"/>
    </row>
    <row r="54" spans="1:255" s="91" customFormat="1" ht="11.25" customHeight="1" x14ac:dyDescent="0.25">
      <c r="A54" s="83"/>
      <c r="B54" s="112" t="s">
        <v>111</v>
      </c>
      <c r="C54" s="113" t="s">
        <v>80</v>
      </c>
      <c r="D54" s="113">
        <v>200</v>
      </c>
      <c r="E54" s="113" t="s">
        <v>91</v>
      </c>
      <c r="F54" s="114">
        <v>980</v>
      </c>
      <c r="G54" s="115">
        <f t="shared" si="2"/>
        <v>196000</v>
      </c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  <c r="FW54" s="90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90"/>
      <c r="GI54" s="90"/>
      <c r="GJ54" s="90"/>
      <c r="GK54" s="90"/>
      <c r="GL54" s="90"/>
      <c r="GM54" s="90"/>
      <c r="GN54" s="90"/>
      <c r="GO54" s="90"/>
      <c r="GP54" s="90"/>
      <c r="GQ54" s="90"/>
      <c r="GR54" s="90"/>
      <c r="GS54" s="90"/>
      <c r="GT54" s="90"/>
      <c r="GU54" s="90"/>
      <c r="GV54" s="90"/>
      <c r="GW54" s="90"/>
      <c r="GX54" s="90"/>
      <c r="GY54" s="90"/>
      <c r="GZ54" s="90"/>
      <c r="HA54" s="90"/>
      <c r="HB54" s="90"/>
      <c r="HC54" s="90"/>
      <c r="HD54" s="90"/>
      <c r="HE54" s="90"/>
      <c r="HF54" s="90"/>
      <c r="HG54" s="90"/>
      <c r="HH54" s="90"/>
      <c r="HI54" s="90"/>
      <c r="HJ54" s="90"/>
      <c r="HK54" s="90"/>
      <c r="HL54" s="90"/>
      <c r="HM54" s="90"/>
      <c r="HN54" s="90"/>
      <c r="HO54" s="90"/>
      <c r="HP54" s="90"/>
      <c r="HQ54" s="90"/>
      <c r="HR54" s="90"/>
      <c r="HS54" s="90"/>
      <c r="HT54" s="90"/>
      <c r="HU54" s="90"/>
      <c r="HV54" s="90"/>
      <c r="HW54" s="90"/>
      <c r="HX54" s="90"/>
      <c r="HY54" s="90"/>
      <c r="HZ54" s="90"/>
      <c r="IA54" s="90"/>
      <c r="IB54" s="90"/>
      <c r="IC54" s="90"/>
      <c r="ID54" s="90"/>
      <c r="IE54" s="90"/>
      <c r="IF54" s="90"/>
      <c r="IG54" s="90"/>
      <c r="IH54" s="90"/>
      <c r="II54" s="90"/>
      <c r="IJ54" s="90"/>
      <c r="IK54" s="90"/>
      <c r="IL54" s="90"/>
      <c r="IM54" s="90"/>
      <c r="IN54" s="90"/>
      <c r="IO54" s="90"/>
      <c r="IP54" s="90"/>
      <c r="IQ54" s="90"/>
      <c r="IR54" s="90"/>
      <c r="IS54" s="90"/>
      <c r="IT54" s="90"/>
      <c r="IU54" s="90"/>
    </row>
    <row r="55" spans="1:255" s="91" customFormat="1" ht="11.25" customHeight="1" x14ac:dyDescent="0.25">
      <c r="A55" s="83"/>
      <c r="B55" s="112" t="s">
        <v>81</v>
      </c>
      <c r="C55" s="113" t="s">
        <v>80</v>
      </c>
      <c r="D55" s="113">
        <v>200</v>
      </c>
      <c r="E55" s="113" t="s">
        <v>91</v>
      </c>
      <c r="F55" s="114">
        <v>850</v>
      </c>
      <c r="G55" s="115">
        <f t="shared" si="2"/>
        <v>170000</v>
      </c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0"/>
      <c r="IN55" s="90"/>
      <c r="IO55" s="90"/>
      <c r="IP55" s="90"/>
      <c r="IQ55" s="90"/>
      <c r="IR55" s="90"/>
      <c r="IS55" s="90"/>
      <c r="IT55" s="90"/>
      <c r="IU55" s="90"/>
    </row>
    <row r="56" spans="1:255" s="91" customFormat="1" ht="11.25" customHeight="1" x14ac:dyDescent="0.25">
      <c r="A56" s="83"/>
      <c r="B56" s="112" t="s">
        <v>82</v>
      </c>
      <c r="C56" s="113" t="s">
        <v>80</v>
      </c>
      <c r="D56" s="113">
        <v>350</v>
      </c>
      <c r="E56" s="113" t="s">
        <v>91</v>
      </c>
      <c r="F56" s="114">
        <v>1940</v>
      </c>
      <c r="G56" s="115">
        <f t="shared" si="2"/>
        <v>679000</v>
      </c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0"/>
      <c r="IN56" s="90"/>
      <c r="IO56" s="90"/>
      <c r="IP56" s="90"/>
      <c r="IQ56" s="90"/>
      <c r="IR56" s="90"/>
      <c r="IS56" s="90"/>
      <c r="IT56" s="90"/>
      <c r="IU56" s="90"/>
    </row>
    <row r="57" spans="1:255" s="91" customFormat="1" ht="11.25" customHeight="1" x14ac:dyDescent="0.25">
      <c r="A57" s="83"/>
      <c r="B57" s="128" t="s">
        <v>64</v>
      </c>
      <c r="C57" s="113"/>
      <c r="D57" s="113"/>
      <c r="E57" s="113"/>
      <c r="F57" s="114"/>
      <c r="G57" s="115" t="s">
        <v>61</v>
      </c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90"/>
      <c r="GW57" s="90"/>
      <c r="GX57" s="90"/>
      <c r="GY57" s="90"/>
      <c r="GZ57" s="90"/>
      <c r="HA57" s="90"/>
      <c r="HB57" s="90"/>
      <c r="HC57" s="90"/>
      <c r="HD57" s="90"/>
      <c r="HE57" s="90"/>
      <c r="HF57" s="90"/>
      <c r="HG57" s="90"/>
      <c r="HH57" s="90"/>
      <c r="HI57" s="90"/>
      <c r="HJ57" s="90"/>
      <c r="HK57" s="90"/>
      <c r="HL57" s="90"/>
      <c r="HM57" s="90"/>
      <c r="HN57" s="90"/>
      <c r="HO57" s="90"/>
      <c r="HP57" s="90"/>
      <c r="HQ57" s="90"/>
      <c r="HR57" s="90"/>
      <c r="HS57" s="90"/>
      <c r="HT57" s="90"/>
      <c r="HU57" s="90"/>
      <c r="HV57" s="90"/>
      <c r="HW57" s="90"/>
      <c r="HX57" s="90"/>
      <c r="HY57" s="90"/>
      <c r="HZ57" s="90"/>
      <c r="IA57" s="90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90"/>
      <c r="IM57" s="90"/>
      <c r="IN57" s="90"/>
      <c r="IO57" s="90"/>
      <c r="IP57" s="90"/>
      <c r="IQ57" s="90"/>
      <c r="IR57" s="90"/>
      <c r="IS57" s="90"/>
      <c r="IT57" s="90"/>
      <c r="IU57" s="90"/>
    </row>
    <row r="58" spans="1:255" s="91" customFormat="1" ht="11.25" customHeight="1" x14ac:dyDescent="0.25">
      <c r="A58" s="83"/>
      <c r="B58" s="112" t="s">
        <v>112</v>
      </c>
      <c r="C58" s="113" t="s">
        <v>86</v>
      </c>
      <c r="D58" s="113">
        <v>1</v>
      </c>
      <c r="E58" s="113" t="s">
        <v>60</v>
      </c>
      <c r="F58" s="114">
        <v>77418</v>
      </c>
      <c r="G58" s="115">
        <f t="shared" ref="G58:G59" si="3">D58*F58</f>
        <v>77418</v>
      </c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</row>
    <row r="59" spans="1:255" s="91" customFormat="1" ht="11.25" customHeight="1" x14ac:dyDescent="0.25">
      <c r="A59" s="83"/>
      <c r="B59" s="112" t="s">
        <v>97</v>
      </c>
      <c r="C59" s="113" t="s">
        <v>80</v>
      </c>
      <c r="D59" s="113">
        <v>3</v>
      </c>
      <c r="E59" s="113" t="s">
        <v>83</v>
      </c>
      <c r="F59" s="114">
        <v>43620</v>
      </c>
      <c r="G59" s="115">
        <f t="shared" si="3"/>
        <v>130860</v>
      </c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</row>
    <row r="60" spans="1:255" s="91" customFormat="1" ht="11.25" customHeight="1" x14ac:dyDescent="0.25">
      <c r="A60" s="83"/>
      <c r="B60" s="112" t="s">
        <v>113</v>
      </c>
      <c r="C60" s="113" t="s">
        <v>86</v>
      </c>
      <c r="D60" s="113">
        <v>4</v>
      </c>
      <c r="E60" s="113" t="s">
        <v>68</v>
      </c>
      <c r="F60" s="114">
        <v>17420</v>
      </c>
      <c r="G60" s="115">
        <f t="shared" si="2"/>
        <v>69680</v>
      </c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90"/>
      <c r="ES60" s="90"/>
      <c r="ET60" s="90"/>
      <c r="EU60" s="90"/>
      <c r="EV60" s="90"/>
      <c r="EW60" s="90"/>
      <c r="EX60" s="90"/>
      <c r="EY60" s="90"/>
      <c r="EZ60" s="90"/>
      <c r="FA60" s="90"/>
      <c r="FB60" s="90"/>
      <c r="FC60" s="90"/>
      <c r="FD60" s="90"/>
      <c r="FE60" s="90"/>
      <c r="FF60" s="90"/>
      <c r="FG60" s="90"/>
      <c r="FH60" s="90"/>
      <c r="FI60" s="90"/>
      <c r="FJ60" s="90"/>
      <c r="FK60" s="90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90"/>
      <c r="GM60" s="90"/>
      <c r="GN60" s="90"/>
      <c r="GO60" s="90"/>
      <c r="GP60" s="90"/>
      <c r="GQ60" s="90"/>
      <c r="GR60" s="90"/>
      <c r="GS60" s="90"/>
      <c r="GT60" s="90"/>
      <c r="GU60" s="90"/>
      <c r="GV60" s="90"/>
      <c r="GW60" s="90"/>
      <c r="GX60" s="90"/>
      <c r="GY60" s="90"/>
      <c r="GZ60" s="90"/>
      <c r="HA60" s="90"/>
      <c r="HB60" s="90"/>
      <c r="HC60" s="90"/>
      <c r="HD60" s="90"/>
      <c r="HE60" s="90"/>
      <c r="HF60" s="90"/>
      <c r="HG60" s="90"/>
      <c r="HH60" s="90"/>
      <c r="HI60" s="90"/>
      <c r="HJ60" s="90"/>
      <c r="HK60" s="90"/>
      <c r="HL60" s="90"/>
      <c r="HM60" s="90"/>
      <c r="HN60" s="90"/>
      <c r="HO60" s="90"/>
      <c r="HP60" s="90"/>
      <c r="HQ60" s="90"/>
      <c r="HR60" s="90"/>
      <c r="HS60" s="90"/>
      <c r="HT60" s="90"/>
      <c r="HU60" s="90"/>
      <c r="HV60" s="90"/>
      <c r="HW60" s="90"/>
      <c r="HX60" s="90"/>
      <c r="HY60" s="90"/>
      <c r="HZ60" s="90"/>
      <c r="IA60" s="90"/>
      <c r="IB60" s="90"/>
      <c r="IC60" s="90"/>
      <c r="ID60" s="90"/>
      <c r="IE60" s="90"/>
      <c r="IF60" s="90"/>
      <c r="IG60" s="90"/>
      <c r="IH60" s="90"/>
      <c r="II60" s="90"/>
      <c r="IJ60" s="90"/>
      <c r="IK60" s="90"/>
      <c r="IL60" s="90"/>
      <c r="IM60" s="90"/>
      <c r="IN60" s="90"/>
      <c r="IO60" s="90"/>
      <c r="IP60" s="90"/>
      <c r="IQ60" s="90"/>
      <c r="IR60" s="90"/>
      <c r="IS60" s="90"/>
      <c r="IT60" s="90"/>
      <c r="IU60" s="90"/>
    </row>
    <row r="61" spans="1:255" s="91" customFormat="1" ht="11.25" customHeight="1" x14ac:dyDescent="0.25">
      <c r="A61" s="83"/>
      <c r="B61" s="112" t="s">
        <v>114</v>
      </c>
      <c r="C61" s="113" t="s">
        <v>80</v>
      </c>
      <c r="D61" s="113">
        <v>3</v>
      </c>
      <c r="E61" s="113" t="s">
        <v>83</v>
      </c>
      <c r="F61" s="114">
        <v>26860</v>
      </c>
      <c r="G61" s="115">
        <f t="shared" si="2"/>
        <v>80580</v>
      </c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90"/>
      <c r="EI61" s="90"/>
      <c r="EJ61" s="90"/>
      <c r="EK61" s="90"/>
      <c r="EL61" s="90"/>
      <c r="EM61" s="90"/>
      <c r="EN61" s="90"/>
      <c r="EO61" s="90"/>
      <c r="EP61" s="90"/>
      <c r="EQ61" s="90"/>
      <c r="ER61" s="90"/>
      <c r="ES61" s="90"/>
      <c r="ET61" s="90"/>
      <c r="EU61" s="90"/>
      <c r="EV61" s="90"/>
      <c r="EW61" s="90"/>
      <c r="EX61" s="90"/>
      <c r="EY61" s="90"/>
      <c r="EZ61" s="90"/>
      <c r="FA61" s="90"/>
      <c r="FB61" s="90"/>
      <c r="FC61" s="90"/>
      <c r="FD61" s="90"/>
      <c r="FE61" s="90"/>
      <c r="FF61" s="90"/>
      <c r="FG61" s="90"/>
      <c r="FH61" s="90"/>
      <c r="FI61" s="90"/>
      <c r="FJ61" s="90"/>
      <c r="FK61" s="90"/>
      <c r="FL61" s="90"/>
      <c r="FM61" s="90"/>
      <c r="FN61" s="90"/>
      <c r="FO61" s="90"/>
      <c r="FP61" s="90"/>
      <c r="FQ61" s="90"/>
      <c r="FR61" s="90"/>
      <c r="FS61" s="90"/>
      <c r="FT61" s="90"/>
      <c r="FU61" s="90"/>
      <c r="FV61" s="90"/>
      <c r="FW61" s="90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90"/>
      <c r="GI61" s="90"/>
      <c r="GJ61" s="90"/>
      <c r="GK61" s="90"/>
      <c r="GL61" s="90"/>
      <c r="GM61" s="90"/>
      <c r="GN61" s="90"/>
      <c r="GO61" s="90"/>
      <c r="GP61" s="90"/>
      <c r="GQ61" s="90"/>
      <c r="GR61" s="90"/>
      <c r="GS61" s="90"/>
      <c r="GT61" s="90"/>
      <c r="GU61" s="90"/>
      <c r="GV61" s="90"/>
      <c r="GW61" s="90"/>
      <c r="GX61" s="90"/>
      <c r="GY61" s="90"/>
      <c r="GZ61" s="90"/>
      <c r="HA61" s="90"/>
      <c r="HB61" s="90"/>
      <c r="HC61" s="90"/>
      <c r="HD61" s="90"/>
      <c r="HE61" s="90"/>
      <c r="HF61" s="90"/>
      <c r="HG61" s="90"/>
      <c r="HH61" s="90"/>
      <c r="HI61" s="90"/>
      <c r="HJ61" s="90"/>
      <c r="HK61" s="90"/>
      <c r="HL61" s="90"/>
      <c r="HM61" s="90"/>
      <c r="HN61" s="90"/>
      <c r="HO61" s="90"/>
      <c r="HP61" s="90"/>
      <c r="HQ61" s="90"/>
      <c r="HR61" s="90"/>
      <c r="HS61" s="90"/>
      <c r="HT61" s="90"/>
      <c r="HU61" s="90"/>
      <c r="HV61" s="90"/>
      <c r="HW61" s="90"/>
      <c r="HX61" s="90"/>
      <c r="HY61" s="90"/>
      <c r="HZ61" s="90"/>
      <c r="IA61" s="90"/>
      <c r="IB61" s="90"/>
      <c r="IC61" s="90"/>
      <c r="ID61" s="90"/>
      <c r="IE61" s="90"/>
      <c r="IF61" s="90"/>
      <c r="IG61" s="90"/>
      <c r="IH61" s="90"/>
      <c r="II61" s="90"/>
      <c r="IJ61" s="90"/>
      <c r="IK61" s="90"/>
      <c r="IL61" s="90"/>
      <c r="IM61" s="90"/>
      <c r="IN61" s="90"/>
      <c r="IO61" s="90"/>
      <c r="IP61" s="90"/>
      <c r="IQ61" s="90"/>
      <c r="IR61" s="90"/>
      <c r="IS61" s="90"/>
      <c r="IT61" s="90"/>
      <c r="IU61" s="90"/>
    </row>
    <row r="62" spans="1:255" s="91" customFormat="1" ht="11.25" customHeight="1" x14ac:dyDescent="0.25">
      <c r="A62" s="83"/>
      <c r="B62" s="128" t="s">
        <v>115</v>
      </c>
      <c r="C62" s="113"/>
      <c r="D62" s="113"/>
      <c r="E62" s="113"/>
      <c r="F62" s="114">
        <v>0</v>
      </c>
      <c r="G62" s="115" t="s">
        <v>61</v>
      </c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</row>
    <row r="63" spans="1:255" s="91" customFormat="1" ht="11.25" customHeight="1" x14ac:dyDescent="0.25">
      <c r="A63" s="83"/>
      <c r="B63" s="112" t="s">
        <v>116</v>
      </c>
      <c r="C63" s="113" t="s">
        <v>86</v>
      </c>
      <c r="D63" s="113">
        <v>2</v>
      </c>
      <c r="E63" s="113" t="s">
        <v>117</v>
      </c>
      <c r="F63" s="114">
        <v>24620</v>
      </c>
      <c r="G63" s="115">
        <f t="shared" ref="G63:G64" si="4">D63*F63</f>
        <v>49240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90"/>
      <c r="ES63" s="90"/>
      <c r="ET63" s="90"/>
      <c r="EU63" s="90"/>
      <c r="EV63" s="90"/>
      <c r="EW63" s="90"/>
      <c r="EX63" s="90"/>
      <c r="EY63" s="90"/>
      <c r="EZ63" s="90"/>
      <c r="FA63" s="90"/>
      <c r="FB63" s="90"/>
      <c r="FC63" s="90"/>
      <c r="FD63" s="90"/>
      <c r="FE63" s="90"/>
      <c r="FF63" s="90"/>
      <c r="FG63" s="90"/>
      <c r="FH63" s="90"/>
      <c r="FI63" s="90"/>
      <c r="FJ63" s="90"/>
      <c r="FK63" s="90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90"/>
      <c r="GB63" s="90"/>
      <c r="GC63" s="90"/>
      <c r="GD63" s="90"/>
      <c r="GE63" s="90"/>
      <c r="GF63" s="90"/>
      <c r="GG63" s="90"/>
      <c r="GH63" s="90"/>
      <c r="GI63" s="90"/>
      <c r="GJ63" s="90"/>
      <c r="GK63" s="90"/>
      <c r="GL63" s="90"/>
      <c r="GM63" s="90"/>
      <c r="GN63" s="90"/>
      <c r="GO63" s="90"/>
      <c r="GP63" s="90"/>
      <c r="GQ63" s="90"/>
      <c r="GR63" s="90"/>
      <c r="GS63" s="90"/>
      <c r="GT63" s="90"/>
      <c r="GU63" s="90"/>
      <c r="GV63" s="90"/>
      <c r="GW63" s="90"/>
      <c r="GX63" s="90"/>
      <c r="GY63" s="90"/>
      <c r="GZ63" s="90"/>
      <c r="HA63" s="90"/>
      <c r="HB63" s="90"/>
      <c r="HC63" s="90"/>
      <c r="HD63" s="90"/>
      <c r="HE63" s="90"/>
      <c r="HF63" s="90"/>
      <c r="HG63" s="90"/>
      <c r="HH63" s="90"/>
      <c r="HI63" s="90"/>
      <c r="HJ63" s="90"/>
      <c r="HK63" s="90"/>
      <c r="HL63" s="90"/>
      <c r="HM63" s="90"/>
      <c r="HN63" s="90"/>
      <c r="HO63" s="90"/>
      <c r="HP63" s="90"/>
      <c r="HQ63" s="90"/>
      <c r="HR63" s="90"/>
      <c r="HS63" s="90"/>
      <c r="HT63" s="90"/>
      <c r="HU63" s="90"/>
      <c r="HV63" s="90"/>
      <c r="HW63" s="90"/>
      <c r="HX63" s="90"/>
      <c r="HY63" s="90"/>
      <c r="HZ63" s="90"/>
      <c r="IA63" s="90"/>
      <c r="IB63" s="90"/>
      <c r="IC63" s="90"/>
      <c r="ID63" s="90"/>
      <c r="IE63" s="90"/>
      <c r="IF63" s="90"/>
      <c r="IG63" s="90"/>
      <c r="IH63" s="90"/>
      <c r="II63" s="90"/>
      <c r="IJ63" s="90"/>
      <c r="IK63" s="90"/>
      <c r="IL63" s="90"/>
      <c r="IM63" s="90"/>
      <c r="IN63" s="90"/>
      <c r="IO63" s="90"/>
      <c r="IP63" s="90"/>
      <c r="IQ63" s="90"/>
      <c r="IR63" s="90"/>
      <c r="IS63" s="90"/>
      <c r="IT63" s="90"/>
      <c r="IU63" s="90"/>
    </row>
    <row r="64" spans="1:255" s="91" customFormat="1" ht="11.25" customHeight="1" x14ac:dyDescent="0.25">
      <c r="A64" s="83"/>
      <c r="B64" s="112" t="s">
        <v>118</v>
      </c>
      <c r="C64" s="113" t="s">
        <v>86</v>
      </c>
      <c r="D64" s="113">
        <v>2</v>
      </c>
      <c r="E64" s="113" t="s">
        <v>117</v>
      </c>
      <c r="F64" s="114">
        <v>28843</v>
      </c>
      <c r="G64" s="115">
        <f t="shared" si="4"/>
        <v>57686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90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90"/>
      <c r="GB64" s="90"/>
      <c r="GC64" s="90"/>
      <c r="GD64" s="90"/>
      <c r="GE64" s="90"/>
      <c r="GF64" s="90"/>
      <c r="GG64" s="90"/>
      <c r="GH64" s="90"/>
      <c r="GI64" s="90"/>
      <c r="GJ64" s="90"/>
      <c r="GK64" s="90"/>
      <c r="GL64" s="90"/>
      <c r="GM64" s="90"/>
      <c r="GN64" s="90"/>
      <c r="GO64" s="90"/>
      <c r="GP64" s="90"/>
      <c r="GQ64" s="90"/>
      <c r="GR64" s="90"/>
      <c r="GS64" s="90"/>
      <c r="GT64" s="90"/>
      <c r="GU64" s="90"/>
      <c r="GV64" s="90"/>
      <c r="GW64" s="90"/>
      <c r="GX64" s="90"/>
      <c r="GY64" s="90"/>
      <c r="GZ64" s="90"/>
      <c r="HA64" s="90"/>
      <c r="HB64" s="90"/>
      <c r="HC64" s="90"/>
      <c r="HD64" s="90"/>
      <c r="HE64" s="90"/>
      <c r="HF64" s="90"/>
      <c r="HG64" s="90"/>
      <c r="HH64" s="90"/>
      <c r="HI64" s="90"/>
      <c r="HJ64" s="90"/>
      <c r="HK64" s="90"/>
      <c r="HL64" s="90"/>
      <c r="HM64" s="90"/>
      <c r="HN64" s="90"/>
      <c r="HO64" s="90"/>
      <c r="HP64" s="90"/>
      <c r="HQ64" s="90"/>
      <c r="HR64" s="90"/>
      <c r="HS64" s="90"/>
      <c r="HT64" s="90"/>
      <c r="HU64" s="90"/>
      <c r="HV64" s="90"/>
      <c r="HW64" s="90"/>
      <c r="HX64" s="90"/>
      <c r="HY64" s="90"/>
      <c r="HZ64" s="90"/>
      <c r="IA64" s="90"/>
      <c r="IB64" s="90"/>
      <c r="IC64" s="90"/>
      <c r="ID64" s="90"/>
      <c r="IE64" s="90"/>
      <c r="IF64" s="90"/>
      <c r="IG64" s="90"/>
      <c r="IH64" s="90"/>
      <c r="II64" s="90"/>
      <c r="IJ64" s="90"/>
      <c r="IK64" s="90"/>
      <c r="IL64" s="90"/>
      <c r="IM64" s="90"/>
      <c r="IN64" s="90"/>
      <c r="IO64" s="90"/>
      <c r="IP64" s="90"/>
      <c r="IQ64" s="90"/>
      <c r="IR64" s="90"/>
      <c r="IS64" s="90"/>
      <c r="IT64" s="90"/>
      <c r="IU64" s="90"/>
    </row>
    <row r="65" spans="1:255" s="91" customFormat="1" ht="11.25" customHeight="1" x14ac:dyDescent="0.25">
      <c r="A65" s="83"/>
      <c r="B65" s="128" t="s">
        <v>119</v>
      </c>
      <c r="C65" s="113"/>
      <c r="D65" s="113"/>
      <c r="E65" s="113"/>
      <c r="F65" s="114">
        <v>0</v>
      </c>
      <c r="G65" s="115" t="s">
        <v>61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90"/>
      <c r="FG65" s="90"/>
      <c r="FH65" s="90"/>
      <c r="FI65" s="90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90"/>
      <c r="FU65" s="90"/>
      <c r="FV65" s="90"/>
      <c r="FW65" s="90"/>
      <c r="FX65" s="90"/>
      <c r="FY65" s="90"/>
      <c r="FZ65" s="90"/>
      <c r="GA65" s="90"/>
      <c r="GB65" s="90"/>
      <c r="GC65" s="90"/>
      <c r="GD65" s="90"/>
      <c r="GE65" s="90"/>
      <c r="GF65" s="90"/>
      <c r="GG65" s="90"/>
      <c r="GH65" s="90"/>
      <c r="GI65" s="90"/>
      <c r="GJ65" s="90"/>
      <c r="GK65" s="90"/>
      <c r="GL65" s="90"/>
      <c r="GM65" s="90"/>
      <c r="GN65" s="90"/>
      <c r="GO65" s="90"/>
      <c r="GP65" s="90"/>
      <c r="GQ65" s="90"/>
      <c r="GR65" s="90"/>
      <c r="GS65" s="90"/>
      <c r="GT65" s="90"/>
      <c r="GU65" s="90"/>
      <c r="GV65" s="90"/>
      <c r="GW65" s="90"/>
      <c r="GX65" s="90"/>
      <c r="GY65" s="90"/>
      <c r="GZ65" s="90"/>
      <c r="HA65" s="90"/>
      <c r="HB65" s="90"/>
      <c r="HC65" s="90"/>
      <c r="HD65" s="90"/>
      <c r="HE65" s="90"/>
      <c r="HF65" s="90"/>
      <c r="HG65" s="90"/>
      <c r="HH65" s="90"/>
      <c r="HI65" s="90"/>
      <c r="HJ65" s="90"/>
      <c r="HK65" s="90"/>
      <c r="HL65" s="90"/>
      <c r="HM65" s="90"/>
      <c r="HN65" s="90"/>
      <c r="HO65" s="90"/>
      <c r="HP65" s="90"/>
      <c r="HQ65" s="90"/>
      <c r="HR65" s="90"/>
      <c r="HS65" s="90"/>
      <c r="HT65" s="90"/>
      <c r="HU65" s="90"/>
      <c r="HV65" s="90"/>
      <c r="HW65" s="90"/>
      <c r="HX65" s="90"/>
      <c r="HY65" s="90"/>
      <c r="HZ65" s="90"/>
      <c r="IA65" s="90"/>
      <c r="IB65" s="90"/>
      <c r="IC65" s="90"/>
      <c r="ID65" s="90"/>
      <c r="IE65" s="90"/>
      <c r="IF65" s="90"/>
      <c r="IG65" s="90"/>
      <c r="IH65" s="90"/>
      <c r="II65" s="90"/>
      <c r="IJ65" s="90"/>
      <c r="IK65" s="90"/>
      <c r="IL65" s="90"/>
      <c r="IM65" s="90"/>
      <c r="IN65" s="90"/>
      <c r="IO65" s="90"/>
      <c r="IP65" s="90"/>
      <c r="IQ65" s="90"/>
      <c r="IR65" s="90"/>
      <c r="IS65" s="90"/>
      <c r="IT65" s="90"/>
      <c r="IU65" s="90"/>
    </row>
    <row r="66" spans="1:255" s="91" customFormat="1" ht="11.25" customHeight="1" x14ac:dyDescent="0.25">
      <c r="A66" s="83"/>
      <c r="B66" s="112" t="s">
        <v>120</v>
      </c>
      <c r="C66" s="113" t="s">
        <v>86</v>
      </c>
      <c r="D66" s="113">
        <v>4</v>
      </c>
      <c r="E66" s="113" t="s">
        <v>60</v>
      </c>
      <c r="F66" s="114">
        <v>18620</v>
      </c>
      <c r="G66" s="115">
        <f t="shared" ref="G66:G69" si="5">D66*F66</f>
        <v>74480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0"/>
      <c r="DX66" s="90"/>
      <c r="DY66" s="90"/>
      <c r="DZ66" s="90"/>
      <c r="EA66" s="90"/>
      <c r="EB66" s="90"/>
      <c r="EC66" s="90"/>
      <c r="ED66" s="90"/>
      <c r="EE66" s="90"/>
      <c r="EF66" s="90"/>
      <c r="EG66" s="90"/>
      <c r="EH66" s="90"/>
      <c r="EI66" s="90"/>
      <c r="EJ66" s="90"/>
      <c r="EK66" s="90"/>
      <c r="EL66" s="90"/>
      <c r="EM66" s="90"/>
      <c r="EN66" s="90"/>
      <c r="EO66" s="90"/>
      <c r="EP66" s="90"/>
      <c r="EQ66" s="90"/>
      <c r="ER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  <c r="FE66" s="90"/>
      <c r="FF66" s="90"/>
      <c r="FG66" s="90"/>
      <c r="FH66" s="90"/>
      <c r="FI66" s="90"/>
      <c r="FJ66" s="90"/>
      <c r="FK66" s="90"/>
      <c r="FL66" s="90"/>
      <c r="FM66" s="90"/>
      <c r="FN66" s="90"/>
      <c r="FO66" s="90"/>
      <c r="FP66" s="90"/>
      <c r="FQ66" s="90"/>
      <c r="FR66" s="90"/>
      <c r="FS66" s="90"/>
      <c r="FT66" s="90"/>
      <c r="FU66" s="90"/>
      <c r="FV66" s="90"/>
      <c r="FW66" s="90"/>
      <c r="FX66" s="90"/>
      <c r="FY66" s="90"/>
      <c r="FZ66" s="90"/>
      <c r="GA66" s="90"/>
      <c r="GB66" s="90"/>
      <c r="GC66" s="90"/>
      <c r="GD66" s="90"/>
      <c r="GE66" s="90"/>
      <c r="GF66" s="90"/>
      <c r="GG66" s="90"/>
      <c r="GH66" s="90"/>
      <c r="GI66" s="90"/>
      <c r="GJ66" s="90"/>
      <c r="GK66" s="90"/>
      <c r="GL66" s="90"/>
      <c r="GM66" s="90"/>
      <c r="GN66" s="90"/>
      <c r="GO66" s="90"/>
      <c r="GP66" s="90"/>
      <c r="GQ66" s="90"/>
      <c r="GR66" s="90"/>
      <c r="GS66" s="90"/>
      <c r="GT66" s="90"/>
      <c r="GU66" s="90"/>
      <c r="GV66" s="90"/>
      <c r="GW66" s="90"/>
      <c r="GX66" s="90"/>
      <c r="GY66" s="90"/>
      <c r="GZ66" s="90"/>
      <c r="HA66" s="90"/>
      <c r="HB66" s="90"/>
      <c r="HC66" s="90"/>
      <c r="HD66" s="90"/>
      <c r="HE66" s="90"/>
      <c r="HF66" s="90"/>
      <c r="HG66" s="90"/>
      <c r="HH66" s="90"/>
      <c r="HI66" s="90"/>
      <c r="HJ66" s="90"/>
      <c r="HK66" s="90"/>
      <c r="HL66" s="90"/>
      <c r="HM66" s="90"/>
      <c r="HN66" s="90"/>
      <c r="HO66" s="90"/>
      <c r="HP66" s="90"/>
      <c r="HQ66" s="90"/>
      <c r="HR66" s="90"/>
      <c r="HS66" s="90"/>
      <c r="HT66" s="90"/>
      <c r="HU66" s="90"/>
      <c r="HV66" s="90"/>
      <c r="HW66" s="90"/>
      <c r="HX66" s="90"/>
      <c r="HY66" s="90"/>
      <c r="HZ66" s="90"/>
      <c r="IA66" s="90"/>
      <c r="IB66" s="90"/>
      <c r="IC66" s="90"/>
      <c r="ID66" s="90"/>
      <c r="IE66" s="90"/>
      <c r="IF66" s="90"/>
      <c r="IG66" s="90"/>
      <c r="IH66" s="90"/>
      <c r="II66" s="90"/>
      <c r="IJ66" s="90"/>
      <c r="IK66" s="90"/>
      <c r="IL66" s="90"/>
      <c r="IM66" s="90"/>
      <c r="IN66" s="90"/>
      <c r="IO66" s="90"/>
      <c r="IP66" s="90"/>
      <c r="IQ66" s="90"/>
      <c r="IR66" s="90"/>
      <c r="IS66" s="90"/>
      <c r="IT66" s="90"/>
      <c r="IU66" s="90"/>
    </row>
    <row r="67" spans="1:255" s="91" customFormat="1" ht="11.25" customHeight="1" x14ac:dyDescent="0.25">
      <c r="A67" s="83"/>
      <c r="B67" s="112" t="s">
        <v>121</v>
      </c>
      <c r="C67" s="113" t="s">
        <v>86</v>
      </c>
      <c r="D67" s="113">
        <v>3</v>
      </c>
      <c r="E67" s="113" t="s">
        <v>60</v>
      </c>
      <c r="F67" s="114">
        <v>17930</v>
      </c>
      <c r="G67" s="115">
        <f t="shared" si="5"/>
        <v>53790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0"/>
      <c r="EA67" s="90"/>
      <c r="EB67" s="90"/>
      <c r="EC67" s="90"/>
      <c r="ED67" s="90"/>
      <c r="EE67" s="90"/>
      <c r="EF67" s="90"/>
      <c r="EG67" s="90"/>
      <c r="EH67" s="90"/>
      <c r="EI67" s="90"/>
      <c r="EJ67" s="90"/>
      <c r="EK67" s="90"/>
      <c r="EL67" s="90"/>
      <c r="EM67" s="90"/>
      <c r="EN67" s="90"/>
      <c r="EO67" s="90"/>
      <c r="EP67" s="90"/>
      <c r="EQ67" s="90"/>
      <c r="ER67" s="90"/>
      <c r="ES67" s="90"/>
      <c r="ET67" s="90"/>
      <c r="EU67" s="90"/>
      <c r="EV67" s="90"/>
      <c r="EW67" s="90"/>
      <c r="EX67" s="90"/>
      <c r="EY67" s="90"/>
      <c r="EZ67" s="90"/>
      <c r="FA67" s="90"/>
      <c r="FB67" s="90"/>
      <c r="FC67" s="90"/>
      <c r="FD67" s="90"/>
      <c r="FE67" s="90"/>
      <c r="FF67" s="90"/>
      <c r="FG67" s="90"/>
      <c r="FH67" s="90"/>
      <c r="FI67" s="90"/>
      <c r="FJ67" s="90"/>
      <c r="FK67" s="90"/>
      <c r="FL67" s="90"/>
      <c r="FM67" s="90"/>
      <c r="FN67" s="90"/>
      <c r="FO67" s="90"/>
      <c r="FP67" s="90"/>
      <c r="FQ67" s="90"/>
      <c r="FR67" s="90"/>
      <c r="FS67" s="90"/>
      <c r="FT67" s="90"/>
      <c r="FU67" s="90"/>
      <c r="FV67" s="90"/>
      <c r="FW67" s="90"/>
      <c r="FX67" s="90"/>
      <c r="FY67" s="90"/>
      <c r="FZ67" s="90"/>
      <c r="GA67" s="90"/>
      <c r="GB67" s="90"/>
      <c r="GC67" s="90"/>
      <c r="GD67" s="90"/>
      <c r="GE67" s="90"/>
      <c r="GF67" s="90"/>
      <c r="GG67" s="90"/>
      <c r="GH67" s="90"/>
      <c r="GI67" s="90"/>
      <c r="GJ67" s="90"/>
      <c r="GK67" s="90"/>
      <c r="GL67" s="90"/>
      <c r="GM67" s="90"/>
      <c r="GN67" s="90"/>
      <c r="GO67" s="90"/>
      <c r="GP67" s="90"/>
      <c r="GQ67" s="90"/>
      <c r="GR67" s="90"/>
      <c r="GS67" s="90"/>
      <c r="GT67" s="90"/>
      <c r="GU67" s="90"/>
      <c r="GV67" s="90"/>
      <c r="GW67" s="90"/>
      <c r="GX67" s="90"/>
      <c r="GY67" s="90"/>
      <c r="GZ67" s="90"/>
      <c r="HA67" s="90"/>
      <c r="HB67" s="90"/>
      <c r="HC67" s="90"/>
      <c r="HD67" s="90"/>
      <c r="HE67" s="90"/>
      <c r="HF67" s="90"/>
      <c r="HG67" s="90"/>
      <c r="HH67" s="90"/>
      <c r="HI67" s="90"/>
      <c r="HJ67" s="90"/>
      <c r="HK67" s="90"/>
      <c r="HL67" s="90"/>
      <c r="HM67" s="90"/>
      <c r="HN67" s="90"/>
      <c r="HO67" s="90"/>
      <c r="HP67" s="90"/>
      <c r="HQ67" s="90"/>
      <c r="HR67" s="90"/>
      <c r="HS67" s="90"/>
      <c r="HT67" s="90"/>
      <c r="HU67" s="90"/>
      <c r="HV67" s="90"/>
      <c r="HW67" s="90"/>
      <c r="HX67" s="90"/>
      <c r="HY67" s="90"/>
      <c r="HZ67" s="90"/>
      <c r="IA67" s="90"/>
      <c r="IB67" s="90"/>
      <c r="IC67" s="90"/>
      <c r="ID67" s="90"/>
      <c r="IE67" s="90"/>
      <c r="IF67" s="90"/>
      <c r="IG67" s="90"/>
      <c r="IH67" s="90"/>
      <c r="II67" s="90"/>
      <c r="IJ67" s="90"/>
      <c r="IK67" s="90"/>
      <c r="IL67" s="90"/>
      <c r="IM67" s="90"/>
      <c r="IN67" s="90"/>
      <c r="IO67" s="90"/>
      <c r="IP67" s="90"/>
      <c r="IQ67" s="90"/>
      <c r="IR67" s="90"/>
      <c r="IS67" s="90"/>
      <c r="IT67" s="90"/>
      <c r="IU67" s="90"/>
    </row>
    <row r="68" spans="1:255" s="91" customFormat="1" ht="11.25" customHeight="1" x14ac:dyDescent="0.25">
      <c r="A68" s="83"/>
      <c r="B68" s="112" t="s">
        <v>122</v>
      </c>
      <c r="C68" s="113" t="s">
        <v>86</v>
      </c>
      <c r="D68" s="113">
        <v>3</v>
      </c>
      <c r="E68" s="113" t="s">
        <v>60</v>
      </c>
      <c r="F68" s="114">
        <v>23450</v>
      </c>
      <c r="G68" s="115">
        <f t="shared" si="5"/>
        <v>70350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90"/>
      <c r="EE68" s="90"/>
      <c r="EF68" s="90"/>
      <c r="EG68" s="90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90"/>
      <c r="ES68" s="90"/>
      <c r="ET68" s="90"/>
      <c r="EU68" s="90"/>
      <c r="EV68" s="90"/>
      <c r="EW68" s="90"/>
      <c r="EX68" s="90"/>
      <c r="EY68" s="90"/>
      <c r="EZ68" s="90"/>
      <c r="FA68" s="90"/>
      <c r="FB68" s="90"/>
      <c r="FC68" s="90"/>
      <c r="FD68" s="90"/>
      <c r="FE68" s="90"/>
      <c r="FF68" s="90"/>
      <c r="FG68" s="90"/>
      <c r="FH68" s="90"/>
      <c r="FI68" s="90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90"/>
      <c r="FU68" s="90"/>
      <c r="FV68" s="90"/>
      <c r="FW68" s="90"/>
      <c r="FX68" s="90"/>
      <c r="FY68" s="90"/>
      <c r="FZ68" s="90"/>
      <c r="GA68" s="90"/>
      <c r="GB68" s="90"/>
      <c r="GC68" s="90"/>
      <c r="GD68" s="90"/>
      <c r="GE68" s="90"/>
      <c r="GF68" s="90"/>
      <c r="GG68" s="90"/>
      <c r="GH68" s="90"/>
      <c r="GI68" s="90"/>
      <c r="GJ68" s="90"/>
      <c r="GK68" s="90"/>
      <c r="GL68" s="90"/>
      <c r="GM68" s="90"/>
      <c r="GN68" s="90"/>
      <c r="GO68" s="90"/>
      <c r="GP68" s="90"/>
      <c r="GQ68" s="90"/>
      <c r="GR68" s="90"/>
      <c r="GS68" s="90"/>
      <c r="GT68" s="90"/>
      <c r="GU68" s="90"/>
      <c r="GV68" s="90"/>
      <c r="GW68" s="90"/>
      <c r="GX68" s="90"/>
      <c r="GY68" s="90"/>
      <c r="GZ68" s="90"/>
      <c r="HA68" s="90"/>
      <c r="HB68" s="90"/>
      <c r="HC68" s="90"/>
      <c r="HD68" s="90"/>
      <c r="HE68" s="90"/>
      <c r="HF68" s="90"/>
      <c r="HG68" s="90"/>
      <c r="HH68" s="90"/>
      <c r="HI68" s="90"/>
      <c r="HJ68" s="90"/>
      <c r="HK68" s="90"/>
      <c r="HL68" s="90"/>
      <c r="HM68" s="90"/>
      <c r="HN68" s="90"/>
      <c r="HO68" s="90"/>
      <c r="HP68" s="90"/>
      <c r="HQ68" s="90"/>
      <c r="HR68" s="90"/>
      <c r="HS68" s="90"/>
      <c r="HT68" s="90"/>
      <c r="HU68" s="90"/>
      <c r="HV68" s="90"/>
      <c r="HW68" s="90"/>
      <c r="HX68" s="90"/>
      <c r="HY68" s="90"/>
      <c r="HZ68" s="90"/>
      <c r="IA68" s="90"/>
      <c r="IB68" s="90"/>
      <c r="IC68" s="90"/>
      <c r="ID68" s="90"/>
      <c r="IE68" s="90"/>
      <c r="IF68" s="90"/>
      <c r="IG68" s="90"/>
      <c r="IH68" s="90"/>
      <c r="II68" s="90"/>
      <c r="IJ68" s="90"/>
      <c r="IK68" s="90"/>
      <c r="IL68" s="90"/>
      <c r="IM68" s="90"/>
      <c r="IN68" s="90"/>
      <c r="IO68" s="90"/>
      <c r="IP68" s="90"/>
      <c r="IQ68" s="90"/>
      <c r="IR68" s="90"/>
      <c r="IS68" s="90"/>
      <c r="IT68" s="90"/>
      <c r="IU68" s="90"/>
    </row>
    <row r="69" spans="1:255" s="91" customFormat="1" ht="11.25" customHeight="1" x14ac:dyDescent="0.25">
      <c r="A69" s="83"/>
      <c r="B69" s="112" t="s">
        <v>98</v>
      </c>
      <c r="C69" s="113" t="s">
        <v>86</v>
      </c>
      <c r="D69" s="113">
        <v>5</v>
      </c>
      <c r="E69" s="113" t="s">
        <v>60</v>
      </c>
      <c r="F69" s="114">
        <v>14680</v>
      </c>
      <c r="G69" s="115">
        <f t="shared" si="5"/>
        <v>73400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90"/>
      <c r="EE69" s="90"/>
      <c r="EF69" s="90"/>
      <c r="EG69" s="90"/>
      <c r="EH69" s="90"/>
      <c r="EI69" s="90"/>
      <c r="EJ69" s="90"/>
      <c r="EK69" s="90"/>
      <c r="EL69" s="90"/>
      <c r="EM69" s="90"/>
      <c r="EN69" s="90"/>
      <c r="EO69" s="90"/>
      <c r="EP69" s="90"/>
      <c r="EQ69" s="90"/>
      <c r="ER69" s="90"/>
      <c r="ES69" s="90"/>
      <c r="ET69" s="90"/>
      <c r="EU69" s="90"/>
      <c r="EV69" s="90"/>
      <c r="EW69" s="90"/>
      <c r="EX69" s="90"/>
      <c r="EY69" s="90"/>
      <c r="EZ69" s="90"/>
      <c r="FA69" s="90"/>
      <c r="FB69" s="90"/>
      <c r="FC69" s="90"/>
      <c r="FD69" s="90"/>
      <c r="FE69" s="90"/>
      <c r="FF69" s="90"/>
      <c r="FG69" s="90"/>
      <c r="FH69" s="90"/>
      <c r="FI69" s="90"/>
      <c r="FJ69" s="90"/>
      <c r="FK69" s="90"/>
      <c r="FL69" s="90"/>
      <c r="FM69" s="90"/>
      <c r="FN69" s="90"/>
      <c r="FO69" s="90"/>
      <c r="FP69" s="90"/>
      <c r="FQ69" s="90"/>
      <c r="FR69" s="90"/>
      <c r="FS69" s="90"/>
      <c r="FT69" s="90"/>
      <c r="FU69" s="90"/>
      <c r="FV69" s="90"/>
      <c r="FW69" s="90"/>
      <c r="FX69" s="90"/>
      <c r="FY69" s="90"/>
      <c r="FZ69" s="90"/>
      <c r="GA69" s="90"/>
      <c r="GB69" s="90"/>
      <c r="GC69" s="90"/>
      <c r="GD69" s="90"/>
      <c r="GE69" s="90"/>
      <c r="GF69" s="90"/>
      <c r="GG69" s="90"/>
      <c r="GH69" s="90"/>
      <c r="GI69" s="90"/>
      <c r="GJ69" s="90"/>
      <c r="GK69" s="90"/>
      <c r="GL69" s="90"/>
      <c r="GM69" s="90"/>
      <c r="GN69" s="90"/>
      <c r="GO69" s="90"/>
      <c r="GP69" s="90"/>
      <c r="GQ69" s="90"/>
      <c r="GR69" s="90"/>
      <c r="GS69" s="90"/>
      <c r="GT69" s="90"/>
      <c r="GU69" s="90"/>
      <c r="GV69" s="90"/>
      <c r="GW69" s="90"/>
      <c r="GX69" s="90"/>
      <c r="GY69" s="90"/>
      <c r="GZ69" s="90"/>
      <c r="HA69" s="90"/>
      <c r="HB69" s="90"/>
      <c r="HC69" s="90"/>
      <c r="HD69" s="90"/>
      <c r="HE69" s="90"/>
      <c r="HF69" s="90"/>
      <c r="HG69" s="90"/>
      <c r="HH69" s="90"/>
      <c r="HI69" s="90"/>
      <c r="HJ69" s="90"/>
      <c r="HK69" s="90"/>
      <c r="HL69" s="90"/>
      <c r="HM69" s="90"/>
      <c r="HN69" s="90"/>
      <c r="HO69" s="90"/>
      <c r="HP69" s="90"/>
      <c r="HQ69" s="90"/>
      <c r="HR69" s="90"/>
      <c r="HS69" s="90"/>
      <c r="HT69" s="90"/>
      <c r="HU69" s="90"/>
      <c r="HV69" s="90"/>
      <c r="HW69" s="90"/>
      <c r="HX69" s="90"/>
      <c r="HY69" s="90"/>
      <c r="HZ69" s="90"/>
      <c r="IA69" s="90"/>
      <c r="IB69" s="90"/>
      <c r="IC69" s="90"/>
      <c r="ID69" s="90"/>
      <c r="IE69" s="90"/>
      <c r="IF69" s="90"/>
      <c r="IG69" s="90"/>
      <c r="IH69" s="90"/>
      <c r="II69" s="90"/>
      <c r="IJ69" s="90"/>
      <c r="IK69" s="90"/>
      <c r="IL69" s="90"/>
      <c r="IM69" s="90"/>
      <c r="IN69" s="90"/>
      <c r="IO69" s="90"/>
      <c r="IP69" s="90"/>
      <c r="IQ69" s="90"/>
      <c r="IR69" s="90"/>
      <c r="IS69" s="90"/>
      <c r="IT69" s="90"/>
      <c r="IU69" s="90"/>
    </row>
    <row r="70" spans="1:255" s="91" customFormat="1" ht="11.25" customHeight="1" x14ac:dyDescent="0.25">
      <c r="A70" s="83"/>
      <c r="B70" s="128" t="s">
        <v>65</v>
      </c>
      <c r="C70" s="113"/>
      <c r="D70" s="113"/>
      <c r="E70" s="113"/>
      <c r="F70" s="114">
        <v>0</v>
      </c>
      <c r="G70" s="115" t="s">
        <v>61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0"/>
      <c r="DX70" s="90"/>
      <c r="DY70" s="90"/>
      <c r="DZ70" s="90"/>
      <c r="EA70" s="90"/>
      <c r="EB70" s="90"/>
      <c r="EC70" s="90"/>
      <c r="ED70" s="90"/>
      <c r="EE70" s="90"/>
      <c r="EF70" s="90"/>
      <c r="EG70" s="90"/>
      <c r="EH70" s="90"/>
      <c r="EI70" s="90"/>
      <c r="EJ70" s="90"/>
      <c r="EK70" s="90"/>
      <c r="EL70" s="90"/>
      <c r="EM70" s="90"/>
      <c r="EN70" s="90"/>
      <c r="EO70" s="90"/>
      <c r="EP70" s="90"/>
      <c r="EQ70" s="90"/>
      <c r="ER70" s="90"/>
      <c r="ES70" s="90"/>
      <c r="ET70" s="90"/>
      <c r="EU70" s="90"/>
      <c r="EV70" s="90"/>
      <c r="EW70" s="90"/>
      <c r="EX70" s="90"/>
      <c r="EY70" s="90"/>
      <c r="EZ70" s="90"/>
      <c r="FA70" s="90"/>
      <c r="FB70" s="90"/>
      <c r="FC70" s="90"/>
      <c r="FD70" s="90"/>
      <c r="FE70" s="90"/>
      <c r="FF70" s="90"/>
      <c r="FG70" s="90"/>
      <c r="FH70" s="90"/>
      <c r="FI70" s="90"/>
      <c r="FJ70" s="90"/>
      <c r="FK70" s="90"/>
      <c r="FL70" s="90"/>
      <c r="FM70" s="90"/>
      <c r="FN70" s="90"/>
      <c r="FO70" s="90"/>
      <c r="FP70" s="90"/>
      <c r="FQ70" s="90"/>
      <c r="FR70" s="90"/>
      <c r="FS70" s="90"/>
      <c r="FT70" s="90"/>
      <c r="FU70" s="90"/>
      <c r="FV70" s="90"/>
      <c r="FW70" s="90"/>
      <c r="FX70" s="90"/>
      <c r="FY70" s="90"/>
      <c r="FZ70" s="90"/>
      <c r="GA70" s="90"/>
      <c r="GB70" s="90"/>
      <c r="GC70" s="90"/>
      <c r="GD70" s="90"/>
      <c r="GE70" s="90"/>
      <c r="GF70" s="90"/>
      <c r="GG70" s="90"/>
      <c r="GH70" s="90"/>
      <c r="GI70" s="90"/>
      <c r="GJ70" s="90"/>
      <c r="GK70" s="90"/>
      <c r="GL70" s="90"/>
      <c r="GM70" s="90"/>
      <c r="GN70" s="90"/>
      <c r="GO70" s="90"/>
      <c r="GP70" s="90"/>
      <c r="GQ70" s="90"/>
      <c r="GR70" s="90"/>
      <c r="GS70" s="90"/>
      <c r="GT70" s="90"/>
      <c r="GU70" s="90"/>
      <c r="GV70" s="90"/>
      <c r="GW70" s="90"/>
      <c r="GX70" s="90"/>
      <c r="GY70" s="90"/>
      <c r="GZ70" s="90"/>
      <c r="HA70" s="90"/>
      <c r="HB70" s="90"/>
      <c r="HC70" s="90"/>
      <c r="HD70" s="90"/>
      <c r="HE70" s="90"/>
      <c r="HF70" s="90"/>
      <c r="HG70" s="90"/>
      <c r="HH70" s="90"/>
      <c r="HI70" s="90"/>
      <c r="HJ70" s="90"/>
      <c r="HK70" s="90"/>
      <c r="HL70" s="90"/>
      <c r="HM70" s="90"/>
      <c r="HN70" s="90"/>
      <c r="HO70" s="90"/>
      <c r="HP70" s="90"/>
      <c r="HQ70" s="90"/>
      <c r="HR70" s="90"/>
      <c r="HS70" s="90"/>
      <c r="HT70" s="90"/>
      <c r="HU70" s="90"/>
      <c r="HV70" s="90"/>
      <c r="HW70" s="90"/>
      <c r="HX70" s="90"/>
      <c r="HY70" s="90"/>
      <c r="HZ70" s="90"/>
      <c r="IA70" s="90"/>
      <c r="IB70" s="90"/>
      <c r="IC70" s="90"/>
      <c r="ID70" s="90"/>
      <c r="IE70" s="90"/>
      <c r="IF70" s="90"/>
      <c r="IG70" s="90"/>
      <c r="IH70" s="90"/>
      <c r="II70" s="90"/>
      <c r="IJ70" s="90"/>
      <c r="IK70" s="90"/>
      <c r="IL70" s="90"/>
      <c r="IM70" s="90"/>
      <c r="IN70" s="90"/>
      <c r="IO70" s="90"/>
      <c r="IP70" s="90"/>
      <c r="IQ70" s="90"/>
      <c r="IR70" s="90"/>
      <c r="IS70" s="90"/>
      <c r="IT70" s="90"/>
      <c r="IU70" s="90"/>
    </row>
    <row r="71" spans="1:255" s="91" customFormat="1" ht="11.25" customHeight="1" x14ac:dyDescent="0.25">
      <c r="A71" s="83"/>
      <c r="B71" s="112" t="s">
        <v>84</v>
      </c>
      <c r="C71" s="113" t="s">
        <v>86</v>
      </c>
      <c r="D71" s="113">
        <v>1</v>
      </c>
      <c r="E71" s="113" t="s">
        <v>85</v>
      </c>
      <c r="F71" s="114">
        <v>42630</v>
      </c>
      <c r="G71" s="115">
        <f t="shared" ref="G71" si="6">D71*F71</f>
        <v>42630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  <c r="HA71" s="90"/>
      <c r="HB71" s="90"/>
      <c r="HC71" s="90"/>
      <c r="HD71" s="90"/>
      <c r="HE71" s="90"/>
      <c r="HF71" s="90"/>
      <c r="HG71" s="90"/>
      <c r="HH71" s="90"/>
      <c r="HI71" s="90"/>
      <c r="HJ71" s="90"/>
      <c r="HK71" s="90"/>
      <c r="HL71" s="90"/>
      <c r="HM71" s="90"/>
      <c r="HN71" s="90"/>
      <c r="HO71" s="90"/>
      <c r="HP71" s="90"/>
      <c r="HQ71" s="90"/>
      <c r="HR71" s="90"/>
      <c r="HS71" s="90"/>
      <c r="HT71" s="90"/>
      <c r="HU71" s="90"/>
      <c r="HV71" s="90"/>
      <c r="HW71" s="90"/>
      <c r="HX71" s="90"/>
      <c r="HY71" s="90"/>
      <c r="HZ71" s="90"/>
      <c r="IA71" s="90"/>
      <c r="IB71" s="90"/>
      <c r="IC71" s="90"/>
      <c r="ID71" s="90"/>
      <c r="IE71" s="90"/>
      <c r="IF71" s="90"/>
      <c r="IG71" s="90"/>
      <c r="IH71" s="90"/>
      <c r="II71" s="90"/>
      <c r="IJ71" s="90"/>
      <c r="IK71" s="90"/>
      <c r="IL71" s="90"/>
      <c r="IM71" s="90"/>
      <c r="IN71" s="90"/>
      <c r="IO71" s="90"/>
      <c r="IP71" s="90"/>
      <c r="IQ71" s="90"/>
      <c r="IR71" s="90"/>
      <c r="IS71" s="90"/>
      <c r="IT71" s="90"/>
      <c r="IU71" s="90"/>
    </row>
    <row r="72" spans="1:255" s="91" customFormat="1" ht="11.25" customHeight="1" x14ac:dyDescent="0.25">
      <c r="A72" s="83"/>
      <c r="B72" s="112" t="s">
        <v>123</v>
      </c>
      <c r="C72" s="113" t="s">
        <v>124</v>
      </c>
      <c r="D72" s="113">
        <v>300</v>
      </c>
      <c r="E72" s="113" t="s">
        <v>83</v>
      </c>
      <c r="F72" s="114">
        <v>364</v>
      </c>
      <c r="G72" s="115">
        <f>D72*F72</f>
        <v>109200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90"/>
      <c r="DQ72" s="90"/>
      <c r="DR72" s="90"/>
      <c r="DS72" s="90"/>
      <c r="DT72" s="90"/>
      <c r="DU72" s="90"/>
      <c r="DV72" s="90"/>
      <c r="DW72" s="90"/>
      <c r="DX72" s="90"/>
      <c r="DY72" s="90"/>
      <c r="DZ72" s="90"/>
      <c r="EA72" s="90"/>
      <c r="EB72" s="90"/>
      <c r="EC72" s="90"/>
      <c r="ED72" s="90"/>
      <c r="EE72" s="90"/>
      <c r="EF72" s="90"/>
      <c r="EG72" s="90"/>
      <c r="EH72" s="90"/>
      <c r="EI72" s="90"/>
      <c r="EJ72" s="90"/>
      <c r="EK72" s="90"/>
      <c r="EL72" s="90"/>
      <c r="EM72" s="90"/>
      <c r="EN72" s="90"/>
      <c r="EO72" s="90"/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0"/>
      <c r="FC72" s="90"/>
      <c r="FD72" s="90"/>
      <c r="FE72" s="90"/>
      <c r="FF72" s="90"/>
      <c r="FG72" s="90"/>
      <c r="FH72" s="90"/>
      <c r="FI72" s="90"/>
      <c r="FJ72" s="90"/>
      <c r="FK72" s="90"/>
      <c r="FL72" s="90"/>
      <c r="FM72" s="90"/>
      <c r="FN72" s="90"/>
      <c r="FO72" s="90"/>
      <c r="FP72" s="90"/>
      <c r="FQ72" s="90"/>
      <c r="FR72" s="90"/>
      <c r="FS72" s="90"/>
      <c r="FT72" s="90"/>
      <c r="FU72" s="90"/>
      <c r="FV72" s="90"/>
      <c r="FW72" s="90"/>
      <c r="FX72" s="90"/>
      <c r="FY72" s="90"/>
      <c r="FZ72" s="90"/>
      <c r="GA72" s="90"/>
      <c r="GB72" s="90"/>
      <c r="GC72" s="90"/>
      <c r="GD72" s="90"/>
      <c r="GE72" s="90"/>
      <c r="GF72" s="90"/>
      <c r="GG72" s="90"/>
      <c r="GH72" s="90"/>
      <c r="GI72" s="90"/>
      <c r="GJ72" s="90"/>
      <c r="GK72" s="90"/>
      <c r="GL72" s="90"/>
      <c r="GM72" s="90"/>
      <c r="GN72" s="90"/>
      <c r="GO72" s="90"/>
      <c r="GP72" s="90"/>
      <c r="GQ72" s="90"/>
      <c r="GR72" s="90"/>
      <c r="GS72" s="90"/>
      <c r="GT72" s="90"/>
      <c r="GU72" s="90"/>
      <c r="GV72" s="90"/>
      <c r="GW72" s="90"/>
      <c r="GX72" s="90"/>
      <c r="GY72" s="90"/>
      <c r="GZ72" s="90"/>
      <c r="HA72" s="90"/>
      <c r="HB72" s="90"/>
      <c r="HC72" s="90"/>
      <c r="HD72" s="90"/>
      <c r="HE72" s="90"/>
      <c r="HF72" s="90"/>
      <c r="HG72" s="90"/>
      <c r="HH72" s="90"/>
      <c r="HI72" s="90"/>
      <c r="HJ72" s="90"/>
      <c r="HK72" s="90"/>
      <c r="HL72" s="90"/>
      <c r="HM72" s="90"/>
      <c r="HN72" s="90"/>
      <c r="HO72" s="90"/>
      <c r="HP72" s="90"/>
      <c r="HQ72" s="90"/>
      <c r="HR72" s="90"/>
      <c r="HS72" s="90"/>
      <c r="HT72" s="90"/>
      <c r="HU72" s="90"/>
      <c r="HV72" s="90"/>
      <c r="HW72" s="90"/>
      <c r="HX72" s="90"/>
      <c r="HY72" s="90"/>
      <c r="HZ72" s="90"/>
      <c r="IA72" s="90"/>
      <c r="IB72" s="90"/>
      <c r="IC72" s="90"/>
      <c r="ID72" s="90"/>
      <c r="IE72" s="90"/>
      <c r="IF72" s="90"/>
      <c r="IG72" s="90"/>
      <c r="IH72" s="90"/>
      <c r="II72" s="90"/>
      <c r="IJ72" s="90"/>
      <c r="IK72" s="90"/>
      <c r="IL72" s="90"/>
      <c r="IM72" s="90"/>
      <c r="IN72" s="90"/>
      <c r="IO72" s="90"/>
      <c r="IP72" s="90"/>
      <c r="IQ72" s="90"/>
      <c r="IR72" s="90"/>
      <c r="IS72" s="90"/>
      <c r="IT72" s="90"/>
      <c r="IU72" s="90"/>
    </row>
    <row r="73" spans="1:255" s="91" customFormat="1" ht="11.25" customHeight="1" x14ac:dyDescent="0.25">
      <c r="A73" s="83"/>
      <c r="B73" s="112" t="s">
        <v>125</v>
      </c>
      <c r="C73" s="113" t="s">
        <v>80</v>
      </c>
      <c r="D73" s="113">
        <v>1.5</v>
      </c>
      <c r="E73" s="113" t="s">
        <v>83</v>
      </c>
      <c r="F73" s="114">
        <v>36720</v>
      </c>
      <c r="G73" s="115">
        <f>D73*F73</f>
        <v>55080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90"/>
      <c r="GB73" s="90"/>
      <c r="GC73" s="90"/>
      <c r="GD73" s="90"/>
      <c r="GE73" s="90"/>
      <c r="GF73" s="90"/>
      <c r="GG73" s="90"/>
      <c r="GH73" s="90"/>
      <c r="GI73" s="90"/>
      <c r="GJ73" s="90"/>
      <c r="GK73" s="90"/>
      <c r="GL73" s="90"/>
      <c r="GM73" s="90"/>
      <c r="GN73" s="90"/>
      <c r="GO73" s="90"/>
      <c r="GP73" s="90"/>
      <c r="GQ73" s="90"/>
      <c r="GR73" s="90"/>
      <c r="GS73" s="90"/>
      <c r="GT73" s="90"/>
      <c r="GU73" s="90"/>
      <c r="GV73" s="90"/>
      <c r="GW73" s="90"/>
      <c r="GX73" s="90"/>
      <c r="GY73" s="90"/>
      <c r="GZ73" s="90"/>
      <c r="HA73" s="90"/>
      <c r="HB73" s="90"/>
      <c r="HC73" s="90"/>
      <c r="HD73" s="90"/>
      <c r="HE73" s="90"/>
      <c r="HF73" s="90"/>
      <c r="HG73" s="90"/>
      <c r="HH73" s="90"/>
      <c r="HI73" s="90"/>
      <c r="HJ73" s="90"/>
      <c r="HK73" s="90"/>
      <c r="HL73" s="90"/>
      <c r="HM73" s="90"/>
      <c r="HN73" s="90"/>
      <c r="HO73" s="90"/>
      <c r="HP73" s="90"/>
      <c r="HQ73" s="90"/>
      <c r="HR73" s="90"/>
      <c r="HS73" s="90"/>
      <c r="HT73" s="90"/>
      <c r="HU73" s="90"/>
      <c r="HV73" s="90"/>
      <c r="HW73" s="90"/>
      <c r="HX73" s="90"/>
      <c r="HY73" s="90"/>
      <c r="HZ73" s="90"/>
      <c r="IA73" s="90"/>
      <c r="IB73" s="90"/>
      <c r="IC73" s="90"/>
      <c r="ID73" s="90"/>
      <c r="IE73" s="90"/>
      <c r="IF73" s="90"/>
      <c r="IG73" s="90"/>
      <c r="IH73" s="90"/>
      <c r="II73" s="90"/>
      <c r="IJ73" s="90"/>
      <c r="IK73" s="90"/>
      <c r="IL73" s="90"/>
      <c r="IM73" s="90"/>
      <c r="IN73" s="90"/>
      <c r="IO73" s="90"/>
      <c r="IP73" s="90"/>
      <c r="IQ73" s="90"/>
      <c r="IR73" s="90"/>
      <c r="IS73" s="90"/>
      <c r="IT73" s="90"/>
      <c r="IU73" s="90"/>
    </row>
    <row r="74" spans="1:255" s="91" customFormat="1" ht="11.25" customHeight="1" x14ac:dyDescent="0.25">
      <c r="A74" s="83"/>
      <c r="B74" s="112" t="s">
        <v>126</v>
      </c>
      <c r="C74" s="113" t="s">
        <v>86</v>
      </c>
      <c r="D74" s="113">
        <v>1</v>
      </c>
      <c r="E74" s="113" t="s">
        <v>68</v>
      </c>
      <c r="F74" s="114">
        <v>38640</v>
      </c>
      <c r="G74" s="115">
        <f>D74*F74</f>
        <v>38640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  <c r="EK74" s="90"/>
      <c r="EL74" s="90"/>
      <c r="EM74" s="90"/>
      <c r="EN74" s="90"/>
      <c r="EO74" s="90"/>
      <c r="EP74" s="90"/>
      <c r="EQ74" s="90"/>
      <c r="ER74" s="90"/>
      <c r="ES74" s="90"/>
      <c r="ET74" s="90"/>
      <c r="EU74" s="90"/>
      <c r="EV74" s="90"/>
      <c r="EW74" s="90"/>
      <c r="EX74" s="90"/>
      <c r="EY74" s="90"/>
      <c r="EZ74" s="90"/>
      <c r="FA74" s="90"/>
      <c r="FB74" s="90"/>
      <c r="FC74" s="90"/>
      <c r="FD74" s="90"/>
      <c r="FE74" s="90"/>
      <c r="FF74" s="90"/>
      <c r="FG74" s="90"/>
      <c r="FH74" s="90"/>
      <c r="FI74" s="90"/>
      <c r="FJ74" s="90"/>
      <c r="FK74" s="90"/>
      <c r="FL74" s="90"/>
      <c r="FM74" s="90"/>
      <c r="FN74" s="90"/>
      <c r="FO74" s="90"/>
      <c r="FP74" s="90"/>
      <c r="FQ74" s="90"/>
      <c r="FR74" s="90"/>
      <c r="FS74" s="90"/>
      <c r="FT74" s="90"/>
      <c r="FU74" s="90"/>
      <c r="FV74" s="90"/>
      <c r="FW74" s="90"/>
      <c r="FX74" s="90"/>
      <c r="FY74" s="90"/>
      <c r="FZ74" s="90"/>
      <c r="GA74" s="90"/>
      <c r="GB74" s="90"/>
      <c r="GC74" s="90"/>
      <c r="GD74" s="90"/>
      <c r="GE74" s="90"/>
      <c r="GF74" s="90"/>
      <c r="GG74" s="90"/>
      <c r="GH74" s="90"/>
      <c r="GI74" s="90"/>
      <c r="GJ74" s="90"/>
      <c r="GK74" s="90"/>
      <c r="GL74" s="90"/>
      <c r="GM74" s="90"/>
      <c r="GN74" s="90"/>
      <c r="GO74" s="90"/>
      <c r="GP74" s="90"/>
      <c r="GQ74" s="90"/>
      <c r="GR74" s="90"/>
      <c r="GS74" s="90"/>
      <c r="GT74" s="90"/>
      <c r="GU74" s="90"/>
      <c r="GV74" s="90"/>
      <c r="GW74" s="90"/>
      <c r="GX74" s="90"/>
      <c r="GY74" s="90"/>
      <c r="GZ74" s="90"/>
      <c r="HA74" s="90"/>
      <c r="HB74" s="90"/>
      <c r="HC74" s="90"/>
      <c r="HD74" s="90"/>
      <c r="HE74" s="90"/>
      <c r="HF74" s="90"/>
      <c r="HG74" s="90"/>
      <c r="HH74" s="90"/>
      <c r="HI74" s="90"/>
      <c r="HJ74" s="90"/>
      <c r="HK74" s="90"/>
      <c r="HL74" s="90"/>
      <c r="HM74" s="90"/>
      <c r="HN74" s="90"/>
      <c r="HO74" s="90"/>
      <c r="HP74" s="90"/>
      <c r="HQ74" s="90"/>
      <c r="HR74" s="90"/>
      <c r="HS74" s="90"/>
      <c r="HT74" s="90"/>
      <c r="HU74" s="90"/>
      <c r="HV74" s="90"/>
      <c r="HW74" s="90"/>
      <c r="HX74" s="90"/>
      <c r="HY74" s="90"/>
      <c r="HZ74" s="90"/>
      <c r="IA74" s="90"/>
      <c r="IB74" s="90"/>
      <c r="IC74" s="90"/>
      <c r="ID74" s="90"/>
      <c r="IE74" s="90"/>
      <c r="IF74" s="90"/>
      <c r="IG74" s="90"/>
      <c r="IH74" s="90"/>
      <c r="II74" s="90"/>
      <c r="IJ74" s="90"/>
      <c r="IK74" s="90"/>
      <c r="IL74" s="90"/>
      <c r="IM74" s="90"/>
      <c r="IN74" s="90"/>
      <c r="IO74" s="90"/>
      <c r="IP74" s="90"/>
      <c r="IQ74" s="90"/>
      <c r="IR74" s="90"/>
      <c r="IS74" s="90"/>
      <c r="IT74" s="90"/>
      <c r="IU74" s="90"/>
    </row>
    <row r="75" spans="1:255" s="91" customFormat="1" ht="11.25" customHeight="1" x14ac:dyDescent="0.25">
      <c r="A75" s="83"/>
      <c r="B75" s="112" t="s">
        <v>127</v>
      </c>
      <c r="C75" s="113" t="s">
        <v>86</v>
      </c>
      <c r="D75" s="113">
        <v>3</v>
      </c>
      <c r="E75" s="113" t="s">
        <v>85</v>
      </c>
      <c r="F75" s="114">
        <v>21640</v>
      </c>
      <c r="G75" s="115">
        <f t="shared" si="2"/>
        <v>64920</v>
      </c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0"/>
      <c r="ET75" s="90"/>
      <c r="EU75" s="90"/>
      <c r="EV75" s="90"/>
      <c r="EW75" s="90"/>
      <c r="EX75" s="90"/>
      <c r="EY75" s="90"/>
      <c r="EZ75" s="90"/>
      <c r="FA75" s="90"/>
      <c r="FB75" s="90"/>
      <c r="FC75" s="90"/>
      <c r="FD75" s="90"/>
      <c r="FE75" s="90"/>
      <c r="FF75" s="90"/>
      <c r="FG75" s="90"/>
      <c r="FH75" s="90"/>
      <c r="FI75" s="90"/>
      <c r="FJ75" s="90"/>
      <c r="FK75" s="90"/>
      <c r="FL75" s="90"/>
      <c r="FM75" s="90"/>
      <c r="FN75" s="90"/>
      <c r="FO75" s="90"/>
      <c r="FP75" s="90"/>
      <c r="FQ75" s="90"/>
      <c r="FR75" s="90"/>
      <c r="FS75" s="90"/>
      <c r="FT75" s="90"/>
      <c r="FU75" s="90"/>
      <c r="FV75" s="90"/>
      <c r="FW75" s="90"/>
      <c r="FX75" s="90"/>
      <c r="FY75" s="90"/>
      <c r="FZ75" s="90"/>
      <c r="GA75" s="90"/>
      <c r="GB75" s="90"/>
      <c r="GC75" s="90"/>
      <c r="GD75" s="90"/>
      <c r="GE75" s="90"/>
      <c r="GF75" s="90"/>
      <c r="GG75" s="90"/>
      <c r="GH75" s="90"/>
      <c r="GI75" s="90"/>
      <c r="GJ75" s="90"/>
      <c r="GK75" s="90"/>
      <c r="GL75" s="90"/>
      <c r="GM75" s="90"/>
      <c r="GN75" s="90"/>
      <c r="GO75" s="90"/>
      <c r="GP75" s="90"/>
      <c r="GQ75" s="90"/>
      <c r="GR75" s="90"/>
      <c r="GS75" s="90"/>
      <c r="GT75" s="90"/>
      <c r="GU75" s="90"/>
      <c r="GV75" s="90"/>
      <c r="GW75" s="90"/>
      <c r="GX75" s="90"/>
      <c r="GY75" s="90"/>
      <c r="GZ75" s="90"/>
      <c r="HA75" s="90"/>
      <c r="HB75" s="90"/>
      <c r="HC75" s="90"/>
      <c r="HD75" s="90"/>
      <c r="HE75" s="90"/>
      <c r="HF75" s="90"/>
      <c r="HG75" s="90"/>
      <c r="HH75" s="90"/>
      <c r="HI75" s="90"/>
      <c r="HJ75" s="90"/>
      <c r="HK75" s="90"/>
      <c r="HL75" s="90"/>
      <c r="HM75" s="90"/>
      <c r="HN75" s="90"/>
      <c r="HO75" s="90"/>
      <c r="HP75" s="90"/>
      <c r="HQ75" s="90"/>
      <c r="HR75" s="90"/>
      <c r="HS75" s="90"/>
      <c r="HT75" s="90"/>
      <c r="HU75" s="90"/>
      <c r="HV75" s="90"/>
      <c r="HW75" s="90"/>
      <c r="HX75" s="90"/>
      <c r="HY75" s="90"/>
      <c r="HZ75" s="90"/>
      <c r="IA75" s="90"/>
      <c r="IB75" s="90"/>
      <c r="IC75" s="90"/>
      <c r="ID75" s="90"/>
      <c r="IE75" s="90"/>
      <c r="IF75" s="90"/>
      <c r="IG75" s="90"/>
      <c r="IH75" s="90"/>
      <c r="II75" s="90"/>
      <c r="IJ75" s="90"/>
      <c r="IK75" s="90"/>
      <c r="IL75" s="90"/>
      <c r="IM75" s="90"/>
      <c r="IN75" s="90"/>
      <c r="IO75" s="90"/>
      <c r="IP75" s="90"/>
      <c r="IQ75" s="90"/>
      <c r="IR75" s="90"/>
      <c r="IS75" s="90"/>
      <c r="IT75" s="90"/>
      <c r="IU75" s="90"/>
    </row>
    <row r="76" spans="1:255" ht="12.75" customHeight="1" x14ac:dyDescent="0.25">
      <c r="A76" s="5"/>
      <c r="B76" s="19" t="s">
        <v>31</v>
      </c>
      <c r="C76" s="20"/>
      <c r="D76" s="20"/>
      <c r="E76" s="20"/>
      <c r="F76" s="116"/>
      <c r="G76" s="117">
        <f>SUM(G51:G75)</f>
        <v>4524954</v>
      </c>
    </row>
    <row r="77" spans="1:255" ht="12" customHeight="1" x14ac:dyDescent="0.25">
      <c r="A77" s="2"/>
      <c r="B77" s="16"/>
      <c r="C77" s="17"/>
      <c r="D77" s="17"/>
      <c r="E77" s="17"/>
      <c r="F77" s="18"/>
      <c r="G77" s="66"/>
    </row>
    <row r="78" spans="1:255" ht="12" customHeight="1" x14ac:dyDescent="0.25">
      <c r="A78" s="5"/>
      <c r="B78" s="105" t="s">
        <v>32</v>
      </c>
      <c r="C78" s="106"/>
      <c r="D78" s="107"/>
      <c r="E78" s="107"/>
      <c r="F78" s="108"/>
      <c r="G78" s="109"/>
    </row>
    <row r="79" spans="1:255" ht="24" customHeight="1" x14ac:dyDescent="0.25">
      <c r="A79" s="5"/>
      <c r="B79" s="110" t="s">
        <v>33</v>
      </c>
      <c r="C79" s="111" t="s">
        <v>29</v>
      </c>
      <c r="D79" s="111" t="s">
        <v>30</v>
      </c>
      <c r="E79" s="110" t="s">
        <v>17</v>
      </c>
      <c r="F79" s="111" t="s">
        <v>18</v>
      </c>
      <c r="G79" s="110" t="s">
        <v>19</v>
      </c>
    </row>
    <row r="80" spans="1:255" s="91" customFormat="1" ht="12" customHeight="1" x14ac:dyDescent="0.25">
      <c r="A80" s="83"/>
      <c r="B80" s="112" t="s">
        <v>128</v>
      </c>
      <c r="C80" s="113" t="s">
        <v>129</v>
      </c>
      <c r="D80" s="113">
        <v>4</v>
      </c>
      <c r="E80" s="113" t="s">
        <v>75</v>
      </c>
      <c r="F80" s="114">
        <v>180000</v>
      </c>
      <c r="G80" s="115">
        <f t="shared" ref="G80:G81" si="7">D80*F80</f>
        <v>720000</v>
      </c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90"/>
      <c r="DH80" s="90"/>
      <c r="DI80" s="90"/>
      <c r="DJ80" s="90"/>
      <c r="DK80" s="90"/>
      <c r="DL80" s="90"/>
      <c r="DM80" s="90"/>
      <c r="DN80" s="90"/>
      <c r="DO80" s="90"/>
      <c r="DP80" s="90"/>
      <c r="DQ80" s="90"/>
      <c r="DR80" s="90"/>
      <c r="DS80" s="90"/>
      <c r="DT80" s="90"/>
      <c r="DU80" s="90"/>
      <c r="DV80" s="90"/>
      <c r="DW80" s="90"/>
      <c r="DX80" s="90"/>
      <c r="DY80" s="90"/>
      <c r="DZ80" s="90"/>
      <c r="EA80" s="90"/>
      <c r="EB80" s="90"/>
      <c r="EC80" s="90"/>
      <c r="ED80" s="90"/>
      <c r="EE80" s="90"/>
      <c r="EF80" s="90"/>
      <c r="EG80" s="90"/>
      <c r="EH80" s="90"/>
      <c r="EI80" s="90"/>
      <c r="EJ80" s="90"/>
      <c r="EK80" s="90"/>
      <c r="EL80" s="90"/>
      <c r="EM80" s="90"/>
      <c r="EN80" s="90"/>
      <c r="EO80" s="90"/>
      <c r="EP80" s="90"/>
      <c r="EQ80" s="90"/>
      <c r="ER80" s="90"/>
      <c r="ES80" s="90"/>
      <c r="ET80" s="90"/>
      <c r="EU80" s="90"/>
      <c r="EV80" s="90"/>
      <c r="EW80" s="90"/>
      <c r="EX80" s="90"/>
      <c r="EY80" s="90"/>
      <c r="EZ80" s="90"/>
      <c r="FA80" s="90"/>
      <c r="FB80" s="90"/>
      <c r="FC80" s="90"/>
      <c r="FD80" s="90"/>
      <c r="FE80" s="90"/>
      <c r="FF80" s="90"/>
      <c r="FG80" s="90"/>
      <c r="FH80" s="90"/>
      <c r="FI80" s="90"/>
      <c r="FJ80" s="90"/>
      <c r="FK80" s="90"/>
      <c r="FL80" s="90"/>
      <c r="FM80" s="90"/>
      <c r="FN80" s="90"/>
      <c r="FO80" s="90"/>
      <c r="FP80" s="90"/>
      <c r="FQ80" s="90"/>
      <c r="FR80" s="90"/>
      <c r="FS80" s="90"/>
      <c r="FT80" s="90"/>
      <c r="FU80" s="90"/>
      <c r="FV80" s="90"/>
      <c r="FW80" s="90"/>
      <c r="FX80" s="90"/>
      <c r="FY80" s="90"/>
      <c r="FZ80" s="90"/>
      <c r="GA80" s="90"/>
      <c r="GB80" s="90"/>
      <c r="GC80" s="90"/>
      <c r="GD80" s="90"/>
      <c r="GE80" s="90"/>
      <c r="GF80" s="90"/>
      <c r="GG80" s="90"/>
      <c r="GH80" s="90"/>
      <c r="GI80" s="90"/>
      <c r="GJ80" s="90"/>
      <c r="GK80" s="90"/>
      <c r="GL80" s="90"/>
      <c r="GM80" s="90"/>
      <c r="GN80" s="90"/>
      <c r="GO80" s="90"/>
      <c r="GP80" s="90"/>
      <c r="GQ80" s="90"/>
      <c r="GR80" s="90"/>
      <c r="GS80" s="90"/>
      <c r="GT80" s="90"/>
      <c r="GU80" s="90"/>
      <c r="GV80" s="90"/>
      <c r="GW80" s="90"/>
      <c r="GX80" s="90"/>
      <c r="GY80" s="90"/>
      <c r="GZ80" s="90"/>
      <c r="HA80" s="90"/>
      <c r="HB80" s="90"/>
      <c r="HC80" s="90"/>
      <c r="HD80" s="90"/>
      <c r="HE80" s="90"/>
      <c r="HF80" s="90"/>
      <c r="HG80" s="90"/>
      <c r="HH80" s="90"/>
      <c r="HI80" s="90"/>
      <c r="HJ80" s="90"/>
      <c r="HK80" s="90"/>
      <c r="HL80" s="90"/>
      <c r="HM80" s="90"/>
      <c r="HN80" s="90"/>
      <c r="HO80" s="90"/>
      <c r="HP80" s="90"/>
      <c r="HQ80" s="90"/>
      <c r="HR80" s="90"/>
      <c r="HS80" s="90"/>
      <c r="HT80" s="90"/>
      <c r="HU80" s="90"/>
      <c r="HV80" s="90"/>
      <c r="HW80" s="90"/>
      <c r="HX80" s="90"/>
      <c r="HY80" s="90"/>
      <c r="HZ80" s="90"/>
      <c r="IA80" s="90"/>
      <c r="IB80" s="90"/>
      <c r="IC80" s="90"/>
      <c r="ID80" s="90"/>
      <c r="IE80" s="90"/>
      <c r="IF80" s="90"/>
      <c r="IG80" s="90"/>
      <c r="IH80" s="90"/>
      <c r="II80" s="90"/>
      <c r="IJ80" s="90"/>
      <c r="IK80" s="90"/>
      <c r="IL80" s="90"/>
      <c r="IM80" s="90"/>
      <c r="IN80" s="90"/>
      <c r="IO80" s="90"/>
      <c r="IP80" s="90"/>
      <c r="IQ80" s="90"/>
      <c r="IR80" s="90"/>
      <c r="IS80" s="90"/>
      <c r="IT80" s="90"/>
      <c r="IU80" s="90"/>
    </row>
    <row r="81" spans="1:255" s="91" customFormat="1" ht="11.25" customHeight="1" x14ac:dyDescent="0.25">
      <c r="A81" s="83"/>
      <c r="B81" s="112" t="s">
        <v>99</v>
      </c>
      <c r="C81" s="113" t="s">
        <v>129</v>
      </c>
      <c r="D81" s="113">
        <v>4</v>
      </c>
      <c r="E81" s="113" t="s">
        <v>75</v>
      </c>
      <c r="F81" s="114">
        <v>180000</v>
      </c>
      <c r="G81" s="115">
        <f t="shared" si="7"/>
        <v>720000</v>
      </c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90"/>
      <c r="DH81" s="90"/>
      <c r="DI81" s="90"/>
      <c r="DJ81" s="90"/>
      <c r="DK81" s="90"/>
      <c r="DL81" s="90"/>
      <c r="DM81" s="90"/>
      <c r="DN81" s="90"/>
      <c r="DO81" s="90"/>
      <c r="DP81" s="90"/>
      <c r="DQ81" s="90"/>
      <c r="DR81" s="90"/>
      <c r="DS81" s="90"/>
      <c r="DT81" s="90"/>
      <c r="DU81" s="90"/>
      <c r="DV81" s="90"/>
      <c r="DW81" s="90"/>
      <c r="DX81" s="90"/>
      <c r="DY81" s="90"/>
      <c r="DZ81" s="90"/>
      <c r="EA81" s="90"/>
      <c r="EB81" s="90"/>
      <c r="EC81" s="90"/>
      <c r="ED81" s="90"/>
      <c r="EE81" s="90"/>
      <c r="EF81" s="90"/>
      <c r="EG81" s="90"/>
      <c r="EH81" s="90"/>
      <c r="EI81" s="90"/>
      <c r="EJ81" s="90"/>
      <c r="EK81" s="90"/>
      <c r="EL81" s="90"/>
      <c r="EM81" s="90"/>
      <c r="EN81" s="90"/>
      <c r="EO81" s="90"/>
      <c r="EP81" s="90"/>
      <c r="EQ81" s="90"/>
      <c r="ER81" s="90"/>
      <c r="ES81" s="90"/>
      <c r="ET81" s="90"/>
      <c r="EU81" s="90"/>
      <c r="EV81" s="90"/>
      <c r="EW81" s="90"/>
      <c r="EX81" s="90"/>
      <c r="EY81" s="90"/>
      <c r="EZ81" s="90"/>
      <c r="FA81" s="90"/>
      <c r="FB81" s="90"/>
      <c r="FC81" s="90"/>
      <c r="FD81" s="90"/>
      <c r="FE81" s="90"/>
      <c r="FF81" s="90"/>
      <c r="FG81" s="90"/>
      <c r="FH81" s="90"/>
      <c r="FI81" s="90"/>
      <c r="FJ81" s="90"/>
      <c r="FK81" s="90"/>
      <c r="FL81" s="90"/>
      <c r="FM81" s="90"/>
      <c r="FN81" s="90"/>
      <c r="FO81" s="90"/>
      <c r="FP81" s="90"/>
      <c r="FQ81" s="90"/>
      <c r="FR81" s="90"/>
      <c r="FS81" s="90"/>
      <c r="FT81" s="90"/>
      <c r="FU81" s="90"/>
      <c r="FV81" s="90"/>
      <c r="FW81" s="90"/>
      <c r="FX81" s="90"/>
      <c r="FY81" s="90"/>
      <c r="FZ81" s="90"/>
      <c r="GA81" s="90"/>
      <c r="GB81" s="90"/>
      <c r="GC81" s="90"/>
      <c r="GD81" s="90"/>
      <c r="GE81" s="90"/>
      <c r="GF81" s="90"/>
      <c r="GG81" s="90"/>
      <c r="GH81" s="90"/>
      <c r="GI81" s="90"/>
      <c r="GJ81" s="90"/>
      <c r="GK81" s="90"/>
      <c r="GL81" s="90"/>
      <c r="GM81" s="90"/>
      <c r="GN81" s="90"/>
      <c r="GO81" s="90"/>
      <c r="GP81" s="90"/>
      <c r="GQ81" s="90"/>
      <c r="GR81" s="90"/>
      <c r="GS81" s="90"/>
      <c r="GT81" s="90"/>
      <c r="GU81" s="90"/>
      <c r="GV81" s="90"/>
      <c r="GW81" s="90"/>
      <c r="GX81" s="90"/>
      <c r="GY81" s="90"/>
      <c r="GZ81" s="90"/>
      <c r="HA81" s="90"/>
      <c r="HB81" s="90"/>
      <c r="HC81" s="90"/>
      <c r="HD81" s="90"/>
      <c r="HE81" s="90"/>
      <c r="HF81" s="90"/>
      <c r="HG81" s="90"/>
      <c r="HH81" s="90"/>
      <c r="HI81" s="90"/>
      <c r="HJ81" s="90"/>
      <c r="HK81" s="90"/>
      <c r="HL81" s="90"/>
      <c r="HM81" s="90"/>
      <c r="HN81" s="90"/>
      <c r="HO81" s="90"/>
      <c r="HP81" s="90"/>
      <c r="HQ81" s="90"/>
      <c r="HR81" s="90"/>
      <c r="HS81" s="90"/>
      <c r="HT81" s="90"/>
      <c r="HU81" s="90"/>
      <c r="HV81" s="90"/>
      <c r="HW81" s="90"/>
      <c r="HX81" s="90"/>
      <c r="HY81" s="90"/>
      <c r="HZ81" s="90"/>
      <c r="IA81" s="90"/>
      <c r="IB81" s="90"/>
      <c r="IC81" s="90"/>
      <c r="ID81" s="90"/>
      <c r="IE81" s="90"/>
      <c r="IF81" s="90"/>
      <c r="IG81" s="90"/>
      <c r="IH81" s="90"/>
      <c r="II81" s="90"/>
      <c r="IJ81" s="90"/>
      <c r="IK81" s="90"/>
      <c r="IL81" s="90"/>
      <c r="IM81" s="90"/>
      <c r="IN81" s="90"/>
      <c r="IO81" s="90"/>
      <c r="IP81" s="90"/>
      <c r="IQ81" s="90"/>
      <c r="IR81" s="90"/>
      <c r="IS81" s="90"/>
      <c r="IT81" s="90"/>
      <c r="IU81" s="90"/>
    </row>
    <row r="82" spans="1:255" ht="12.75" customHeight="1" x14ac:dyDescent="0.25">
      <c r="A82" s="5"/>
      <c r="B82" s="19" t="s">
        <v>34</v>
      </c>
      <c r="C82" s="20"/>
      <c r="D82" s="20"/>
      <c r="E82" s="20"/>
      <c r="F82" s="116"/>
      <c r="G82" s="117">
        <f>G80+G81</f>
        <v>1440000</v>
      </c>
    </row>
    <row r="83" spans="1:255" s="122" customFormat="1" ht="12" customHeight="1" x14ac:dyDescent="0.25">
      <c r="A83" s="118"/>
      <c r="B83" s="119"/>
      <c r="C83" s="119"/>
      <c r="D83" s="119"/>
      <c r="E83" s="119"/>
      <c r="F83" s="120"/>
      <c r="G83" s="120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21"/>
      <c r="DN83" s="121"/>
      <c r="DO83" s="121"/>
      <c r="DP83" s="121"/>
      <c r="DQ83" s="121"/>
      <c r="DR83" s="121"/>
      <c r="DS83" s="121"/>
      <c r="DT83" s="121"/>
      <c r="DU83" s="121"/>
      <c r="DV83" s="121"/>
      <c r="DW83" s="121"/>
      <c r="DX83" s="121"/>
      <c r="DY83" s="121"/>
      <c r="DZ83" s="121"/>
      <c r="EA83" s="121"/>
      <c r="EB83" s="121"/>
      <c r="EC83" s="121"/>
      <c r="ED83" s="121"/>
      <c r="EE83" s="121"/>
      <c r="EF83" s="121"/>
      <c r="EG83" s="121"/>
      <c r="EH83" s="121"/>
      <c r="EI83" s="121"/>
      <c r="EJ83" s="121"/>
      <c r="EK83" s="121"/>
      <c r="EL83" s="121"/>
      <c r="EM83" s="121"/>
      <c r="EN83" s="121"/>
      <c r="EO83" s="121"/>
      <c r="EP83" s="121"/>
      <c r="EQ83" s="121"/>
      <c r="ER83" s="121"/>
      <c r="ES83" s="121"/>
      <c r="ET83" s="121"/>
      <c r="EU83" s="121"/>
      <c r="EV83" s="121"/>
      <c r="EW83" s="121"/>
      <c r="EX83" s="121"/>
      <c r="EY83" s="121"/>
      <c r="EZ83" s="121"/>
      <c r="FA83" s="121"/>
      <c r="FB83" s="121"/>
      <c r="FC83" s="121"/>
      <c r="FD83" s="121"/>
      <c r="FE83" s="121"/>
      <c r="FF83" s="121"/>
      <c r="FG83" s="121"/>
      <c r="FH83" s="121"/>
      <c r="FI83" s="121"/>
      <c r="FJ83" s="121"/>
      <c r="FK83" s="121"/>
      <c r="FL83" s="121"/>
      <c r="FM83" s="121"/>
      <c r="FN83" s="121"/>
      <c r="FO83" s="121"/>
      <c r="FP83" s="121"/>
      <c r="FQ83" s="121"/>
      <c r="FR83" s="121"/>
      <c r="FS83" s="121"/>
      <c r="FT83" s="121"/>
      <c r="FU83" s="121"/>
      <c r="FV83" s="121"/>
      <c r="FW83" s="121"/>
      <c r="FX83" s="121"/>
      <c r="FY83" s="121"/>
      <c r="FZ83" s="121"/>
      <c r="GA83" s="121"/>
      <c r="GB83" s="121"/>
      <c r="GC83" s="121"/>
      <c r="GD83" s="121"/>
      <c r="GE83" s="121"/>
      <c r="GF83" s="121"/>
      <c r="GG83" s="121"/>
      <c r="GH83" s="121"/>
      <c r="GI83" s="121"/>
      <c r="GJ83" s="121"/>
      <c r="GK83" s="121"/>
      <c r="GL83" s="121"/>
      <c r="GM83" s="121"/>
      <c r="GN83" s="121"/>
      <c r="GO83" s="121"/>
      <c r="GP83" s="121"/>
      <c r="GQ83" s="121"/>
      <c r="GR83" s="121"/>
      <c r="GS83" s="121"/>
      <c r="GT83" s="121"/>
      <c r="GU83" s="121"/>
      <c r="GV83" s="121"/>
      <c r="GW83" s="121"/>
      <c r="GX83" s="121"/>
      <c r="GY83" s="121"/>
      <c r="GZ83" s="121"/>
      <c r="HA83" s="121"/>
      <c r="HB83" s="121"/>
      <c r="HC83" s="121"/>
      <c r="HD83" s="121"/>
      <c r="HE83" s="121"/>
      <c r="HF83" s="121"/>
      <c r="HG83" s="121"/>
      <c r="HH83" s="121"/>
      <c r="HI83" s="121"/>
      <c r="HJ83" s="121"/>
      <c r="HK83" s="121"/>
      <c r="HL83" s="121"/>
      <c r="HM83" s="121"/>
      <c r="HN83" s="121"/>
      <c r="HO83" s="121"/>
      <c r="HP83" s="121"/>
      <c r="HQ83" s="121"/>
      <c r="HR83" s="121"/>
      <c r="HS83" s="121"/>
      <c r="HT83" s="121"/>
      <c r="HU83" s="121"/>
      <c r="HV83" s="121"/>
      <c r="HW83" s="121"/>
      <c r="HX83" s="121"/>
      <c r="HY83" s="121"/>
      <c r="HZ83" s="121"/>
      <c r="IA83" s="121"/>
      <c r="IB83" s="121"/>
      <c r="IC83" s="121"/>
      <c r="ID83" s="121"/>
      <c r="IE83" s="121"/>
      <c r="IF83" s="121"/>
      <c r="IG83" s="121"/>
      <c r="IH83" s="121"/>
      <c r="II83" s="121"/>
      <c r="IJ83" s="121"/>
      <c r="IK83" s="121"/>
      <c r="IL83" s="121"/>
      <c r="IM83" s="121"/>
      <c r="IN83" s="121"/>
      <c r="IO83" s="121"/>
      <c r="IP83" s="121"/>
      <c r="IQ83" s="121"/>
      <c r="IR83" s="121"/>
      <c r="IS83" s="121"/>
      <c r="IT83" s="121"/>
      <c r="IU83" s="121"/>
    </row>
    <row r="84" spans="1:255" ht="12" customHeight="1" x14ac:dyDescent="0.25">
      <c r="A84" s="28"/>
      <c r="B84" s="30" t="s">
        <v>35</v>
      </c>
      <c r="C84" s="31"/>
      <c r="D84" s="31"/>
      <c r="E84" s="31"/>
      <c r="F84" s="31"/>
      <c r="G84" s="32">
        <f>G33+G38+G47+G76+G82</f>
        <v>8957454</v>
      </c>
    </row>
    <row r="85" spans="1:255" ht="12" customHeight="1" x14ac:dyDescent="0.25">
      <c r="A85" s="28"/>
      <c r="B85" s="33" t="s">
        <v>36</v>
      </c>
      <c r="C85" s="22"/>
      <c r="D85" s="22"/>
      <c r="E85" s="22"/>
      <c r="F85" s="22"/>
      <c r="G85" s="34">
        <f>G84*0.05</f>
        <v>447872.7</v>
      </c>
    </row>
    <row r="86" spans="1:255" ht="12" customHeight="1" x14ac:dyDescent="0.25">
      <c r="A86" s="28"/>
      <c r="B86" s="35" t="s">
        <v>37</v>
      </c>
      <c r="C86" s="21"/>
      <c r="D86" s="21"/>
      <c r="E86" s="21"/>
      <c r="F86" s="21"/>
      <c r="G86" s="36">
        <f>G85+G84</f>
        <v>9405326.6999999993</v>
      </c>
    </row>
    <row r="87" spans="1:255" ht="12" customHeight="1" x14ac:dyDescent="0.25">
      <c r="A87" s="28"/>
      <c r="B87" s="33" t="s">
        <v>38</v>
      </c>
      <c r="C87" s="22"/>
      <c r="D87" s="22"/>
      <c r="E87" s="22"/>
      <c r="F87" s="22"/>
      <c r="G87" s="34">
        <f>G12</f>
        <v>12650000</v>
      </c>
    </row>
    <row r="88" spans="1:255" ht="12" customHeight="1" x14ac:dyDescent="0.25">
      <c r="A88" s="28"/>
      <c r="B88" s="37" t="s">
        <v>39</v>
      </c>
      <c r="C88" s="38"/>
      <c r="D88" s="38"/>
      <c r="E88" s="38"/>
      <c r="F88" s="38"/>
      <c r="G88" s="123">
        <f>G87-G86</f>
        <v>3244673.3000000007</v>
      </c>
    </row>
    <row r="89" spans="1:255" s="122" customFormat="1" ht="12.75" customHeight="1" x14ac:dyDescent="0.25">
      <c r="A89" s="124"/>
      <c r="B89" s="125" t="s">
        <v>130</v>
      </c>
      <c r="C89" s="126"/>
      <c r="D89" s="126"/>
      <c r="E89" s="126"/>
      <c r="F89" s="126"/>
      <c r="G89" s="127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  <c r="IA89" s="121"/>
      <c r="IB89" s="121"/>
      <c r="IC89" s="121"/>
      <c r="ID89" s="121"/>
      <c r="IE89" s="121"/>
      <c r="IF89" s="121"/>
      <c r="IG89" s="121"/>
      <c r="IH89" s="121"/>
      <c r="II89" s="121"/>
      <c r="IJ89" s="121"/>
      <c r="IK89" s="121"/>
      <c r="IL89" s="121"/>
      <c r="IM89" s="121"/>
      <c r="IN89" s="121"/>
      <c r="IO89" s="121"/>
      <c r="IP89" s="121"/>
      <c r="IQ89" s="121"/>
      <c r="IR89" s="121"/>
      <c r="IS89" s="121"/>
      <c r="IT89" s="121"/>
      <c r="IU89" s="121"/>
    </row>
    <row r="90" spans="1:255" ht="12.75" customHeight="1" thickBot="1" x14ac:dyDescent="0.3">
      <c r="A90" s="28"/>
      <c r="B90" s="39"/>
      <c r="C90" s="29"/>
      <c r="D90" s="29"/>
      <c r="E90" s="29"/>
      <c r="F90" s="29"/>
      <c r="G90" s="67"/>
    </row>
    <row r="91" spans="1:255" ht="12" customHeight="1" x14ac:dyDescent="0.25">
      <c r="A91" s="28"/>
      <c r="B91" s="50" t="s">
        <v>40</v>
      </c>
      <c r="C91" s="51"/>
      <c r="D91" s="51"/>
      <c r="E91" s="51"/>
      <c r="F91" s="52"/>
      <c r="G91" s="67"/>
    </row>
    <row r="92" spans="1:255" ht="12" customHeight="1" x14ac:dyDescent="0.25">
      <c r="A92" s="28"/>
      <c r="B92" s="53" t="s">
        <v>41</v>
      </c>
      <c r="C92" s="27"/>
      <c r="D92" s="27"/>
      <c r="E92" s="27"/>
      <c r="F92" s="54"/>
      <c r="G92" s="67"/>
    </row>
    <row r="93" spans="1:255" ht="12" customHeight="1" x14ac:dyDescent="0.25">
      <c r="A93" s="28"/>
      <c r="B93" s="53" t="s">
        <v>42</v>
      </c>
      <c r="C93" s="27"/>
      <c r="D93" s="27"/>
      <c r="E93" s="27"/>
      <c r="F93" s="54"/>
      <c r="G93" s="67"/>
    </row>
    <row r="94" spans="1:255" ht="12" customHeight="1" x14ac:dyDescent="0.25">
      <c r="A94" s="28"/>
      <c r="B94" s="53" t="s">
        <v>43</v>
      </c>
      <c r="C94" s="27"/>
      <c r="D94" s="27"/>
      <c r="E94" s="27"/>
      <c r="F94" s="54"/>
      <c r="G94" s="67"/>
    </row>
    <row r="95" spans="1:255" ht="12" customHeight="1" x14ac:dyDescent="0.25">
      <c r="A95" s="28"/>
      <c r="B95" s="53" t="s">
        <v>44</v>
      </c>
      <c r="C95" s="27"/>
      <c r="D95" s="27"/>
      <c r="E95" s="27"/>
      <c r="F95" s="54"/>
      <c r="G95" s="67"/>
    </row>
    <row r="96" spans="1:255" ht="12" customHeight="1" x14ac:dyDescent="0.25">
      <c r="A96" s="28"/>
      <c r="B96" s="53" t="s">
        <v>45</v>
      </c>
      <c r="C96" s="27"/>
      <c r="D96" s="27"/>
      <c r="E96" s="27"/>
      <c r="F96" s="54"/>
      <c r="G96" s="67"/>
    </row>
    <row r="97" spans="1:7" ht="12.75" customHeight="1" thickBot="1" x14ac:dyDescent="0.3">
      <c r="A97" s="28"/>
      <c r="B97" s="55" t="s">
        <v>46</v>
      </c>
      <c r="C97" s="56"/>
      <c r="D97" s="56"/>
      <c r="E97" s="56"/>
      <c r="F97" s="57"/>
      <c r="G97" s="67"/>
    </row>
    <row r="98" spans="1:7" ht="12.75" customHeight="1" x14ac:dyDescent="0.25">
      <c r="A98" s="28"/>
      <c r="B98" s="48"/>
      <c r="C98" s="27"/>
      <c r="D98" s="27"/>
      <c r="E98" s="27"/>
      <c r="F98" s="27"/>
      <c r="G98" s="67"/>
    </row>
    <row r="99" spans="1:7" ht="15" customHeight="1" thickBot="1" x14ac:dyDescent="0.3">
      <c r="A99" s="28"/>
      <c r="B99" s="76" t="s">
        <v>47</v>
      </c>
      <c r="C99" s="77"/>
      <c r="D99" s="47"/>
      <c r="E99" s="23"/>
      <c r="F99" s="23"/>
      <c r="G99" s="67"/>
    </row>
    <row r="100" spans="1:7" ht="12" customHeight="1" x14ac:dyDescent="0.25">
      <c r="A100" s="28"/>
      <c r="B100" s="41" t="s">
        <v>33</v>
      </c>
      <c r="C100" s="72" t="s">
        <v>48</v>
      </c>
      <c r="D100" s="73" t="s">
        <v>49</v>
      </c>
      <c r="E100" s="23"/>
      <c r="F100" s="23"/>
      <c r="G100" s="67"/>
    </row>
    <row r="101" spans="1:7" ht="12" customHeight="1" x14ac:dyDescent="0.25">
      <c r="A101" s="28"/>
      <c r="B101" s="42" t="s">
        <v>50</v>
      </c>
      <c r="C101" s="24">
        <f>G33</f>
        <v>2550000</v>
      </c>
      <c r="D101" s="43">
        <f>(C101/C107)</f>
        <v>0.27112295844013584</v>
      </c>
      <c r="E101" s="23"/>
      <c r="F101" s="23"/>
      <c r="G101" s="67"/>
    </row>
    <row r="102" spans="1:7" ht="12" customHeight="1" x14ac:dyDescent="0.25">
      <c r="A102" s="28"/>
      <c r="B102" s="42" t="s">
        <v>51</v>
      </c>
      <c r="C102" s="24">
        <f>G38</f>
        <v>0</v>
      </c>
      <c r="D102" s="43">
        <v>0</v>
      </c>
      <c r="E102" s="23"/>
      <c r="F102" s="23"/>
      <c r="G102" s="67"/>
    </row>
    <row r="103" spans="1:7" ht="12" customHeight="1" x14ac:dyDescent="0.25">
      <c r="A103" s="28"/>
      <c r="B103" s="42" t="s">
        <v>52</v>
      </c>
      <c r="C103" s="24">
        <f>G47</f>
        <v>442500</v>
      </c>
      <c r="D103" s="43">
        <f>(C103/C107)</f>
        <v>4.7047807494023576E-2</v>
      </c>
      <c r="E103" s="23"/>
      <c r="F103" s="23"/>
      <c r="G103" s="67"/>
    </row>
    <row r="104" spans="1:7" ht="12" customHeight="1" x14ac:dyDescent="0.25">
      <c r="A104" s="28"/>
      <c r="B104" s="42" t="s">
        <v>28</v>
      </c>
      <c r="C104" s="24">
        <f>G76</f>
        <v>4524954</v>
      </c>
      <c r="D104" s="43">
        <f>(C104/C107)</f>
        <v>0.48110545697471629</v>
      </c>
      <c r="E104" s="23"/>
      <c r="F104" s="23"/>
      <c r="G104" s="67"/>
    </row>
    <row r="105" spans="1:7" ht="12" customHeight="1" x14ac:dyDescent="0.25">
      <c r="A105" s="28"/>
      <c r="B105" s="42" t="s">
        <v>53</v>
      </c>
      <c r="C105" s="25">
        <f>G82</f>
        <v>1440000</v>
      </c>
      <c r="D105" s="43">
        <f>(C105/C107)</f>
        <v>0.15310472947207673</v>
      </c>
      <c r="E105" s="26"/>
      <c r="F105" s="26"/>
      <c r="G105" s="67"/>
    </row>
    <row r="106" spans="1:7" ht="12" customHeight="1" x14ac:dyDescent="0.25">
      <c r="A106" s="28"/>
      <c r="B106" s="42" t="s">
        <v>54</v>
      </c>
      <c r="C106" s="25">
        <f>G85</f>
        <v>447872.7</v>
      </c>
      <c r="D106" s="43">
        <f>(C106/C107)</f>
        <v>4.7619047619047623E-2</v>
      </c>
      <c r="E106" s="26"/>
      <c r="F106" s="26"/>
      <c r="G106" s="67"/>
    </row>
    <row r="107" spans="1:7" ht="12.75" customHeight="1" thickBot="1" x14ac:dyDescent="0.3">
      <c r="A107" s="28"/>
      <c r="B107" s="44" t="s">
        <v>55</v>
      </c>
      <c r="C107" s="45">
        <f>SUM(C101:C106)</f>
        <v>9405326.6999999993</v>
      </c>
      <c r="D107" s="46">
        <f>SUM(D101:D106)</f>
        <v>1</v>
      </c>
      <c r="E107" s="26"/>
      <c r="F107" s="26"/>
      <c r="G107" s="67"/>
    </row>
    <row r="108" spans="1:7" ht="12" customHeight="1" x14ac:dyDescent="0.25">
      <c r="A108" s="28"/>
      <c r="B108" s="39"/>
      <c r="C108" s="29"/>
      <c r="D108" s="29"/>
      <c r="E108" s="29"/>
      <c r="F108" s="29"/>
      <c r="G108" s="67"/>
    </row>
    <row r="109" spans="1:7" ht="12.75" customHeight="1" thickBot="1" x14ac:dyDescent="0.3">
      <c r="A109" s="28"/>
      <c r="B109" s="40"/>
      <c r="C109" s="29"/>
      <c r="D109" s="29"/>
      <c r="E109" s="29"/>
      <c r="F109" s="29"/>
      <c r="G109" s="67"/>
    </row>
    <row r="110" spans="1:7" ht="12" customHeight="1" thickBot="1" x14ac:dyDescent="0.3">
      <c r="A110" s="28"/>
      <c r="B110" s="78" t="s">
        <v>90</v>
      </c>
      <c r="C110" s="79"/>
      <c r="D110" s="79"/>
      <c r="E110" s="80"/>
      <c r="F110" s="26"/>
      <c r="G110" s="67"/>
    </row>
    <row r="111" spans="1:7" ht="12" customHeight="1" x14ac:dyDescent="0.25">
      <c r="A111" s="28"/>
      <c r="B111" s="59" t="s">
        <v>89</v>
      </c>
      <c r="C111" s="71">
        <v>10000</v>
      </c>
      <c r="D111" s="71">
        <v>11500</v>
      </c>
      <c r="E111" s="71">
        <v>13000</v>
      </c>
      <c r="F111" s="58"/>
      <c r="G111" s="68"/>
    </row>
    <row r="112" spans="1:7" ht="12.75" customHeight="1" thickBot="1" x14ac:dyDescent="0.3">
      <c r="A112" s="28"/>
      <c r="B112" s="44" t="s">
        <v>132</v>
      </c>
      <c r="C112" s="45">
        <f>G86/C111</f>
        <v>940.53266999999994</v>
      </c>
      <c r="D112" s="45">
        <f>G86/D111</f>
        <v>817.8544956521738</v>
      </c>
      <c r="E112" s="60">
        <f>(G86/E111)</f>
        <v>723.48666923076917</v>
      </c>
      <c r="F112" s="58"/>
      <c r="G112" s="68"/>
    </row>
    <row r="113" spans="1:7" ht="15.6" customHeight="1" x14ac:dyDescent="0.25">
      <c r="A113" s="28"/>
      <c r="B113" s="49" t="s">
        <v>56</v>
      </c>
      <c r="C113" s="27"/>
      <c r="D113" s="27"/>
      <c r="E113" s="27"/>
      <c r="F113" s="27"/>
      <c r="G113" s="69"/>
    </row>
  </sheetData>
  <mergeCells count="9">
    <mergeCell ref="B17:G17"/>
    <mergeCell ref="B99:C99"/>
    <mergeCell ref="B110:E110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SANDIA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2022-02-19T01:45:31Z</cp:lastPrinted>
  <dcterms:created xsi:type="dcterms:W3CDTF">2020-11-27T12:49:26Z</dcterms:created>
  <dcterms:modified xsi:type="dcterms:W3CDTF">2023-02-02T15:46:19Z</dcterms:modified>
</cp:coreProperties>
</file>