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7470" windowHeight="2670"/>
  </bookViews>
  <sheets>
    <sheet name="SANDIAS MULCH" sheetId="1" r:id="rId1"/>
  </sheets>
  <definedNames>
    <definedName name="_xlnm.Print_Area" localSheetId="0">'SANDIAS MULCH'!$A$2:$G$115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G84" i="1"/>
  <c r="G77" i="1"/>
  <c r="G39" i="1" l="1"/>
  <c r="G51" i="1" l="1"/>
  <c r="G52" i="1"/>
  <c r="G53" i="1"/>
  <c r="G54" i="1"/>
  <c r="G55" i="1"/>
  <c r="G56" i="1"/>
  <c r="G57" i="1"/>
  <c r="G59" i="1"/>
  <c r="G60" i="1"/>
  <c r="G61" i="1"/>
  <c r="G62" i="1"/>
  <c r="G63" i="1"/>
  <c r="G65" i="1"/>
  <c r="G66" i="1"/>
  <c r="G67" i="1"/>
  <c r="G68" i="1"/>
  <c r="G69" i="1"/>
  <c r="G71" i="1"/>
  <c r="G72" i="1"/>
  <c r="G73" i="1"/>
  <c r="G74" i="1"/>
  <c r="G75" i="1"/>
  <c r="G76" i="1"/>
  <c r="G49" i="1"/>
  <c r="G40" i="1" l="1"/>
  <c r="G41" i="1"/>
  <c r="G42" i="1"/>
  <c r="G43" i="1"/>
  <c r="G38" i="1"/>
  <c r="G23" i="1" l="1"/>
  <c r="G82" i="1" l="1"/>
  <c r="G83" i="1"/>
  <c r="C104" i="1"/>
  <c r="G27" i="1"/>
  <c r="G22" i="1"/>
  <c r="G24" i="1"/>
  <c r="G25" i="1"/>
  <c r="G26" i="1"/>
  <c r="G28" i="1"/>
  <c r="G21" i="1"/>
  <c r="G44" i="1" l="1"/>
  <c r="C105" i="1" s="1"/>
  <c r="G29" i="1"/>
  <c r="C103" i="1" s="1"/>
  <c r="G81" i="1" l="1"/>
  <c r="C107" i="1" s="1"/>
  <c r="G12" i="1"/>
  <c r="G89" i="1" s="1"/>
  <c r="G87" i="1" l="1"/>
  <c r="C106" i="1"/>
  <c r="G88" i="1" l="1"/>
  <c r="C108" i="1"/>
  <c r="D114" i="1" l="1"/>
  <c r="C114" i="1"/>
  <c r="E114" i="1"/>
  <c r="C109" i="1"/>
  <c r="G90" i="1"/>
  <c r="D106" i="1" l="1"/>
  <c r="D103" i="1"/>
  <c r="D107" i="1"/>
  <c r="D105" i="1"/>
  <c r="D108" i="1"/>
  <c r="D109" i="1" l="1"/>
</calcChain>
</file>

<file path=xl/sharedStrings.xml><?xml version="1.0" encoding="utf-8"?>
<sst xmlns="http://schemas.openxmlformats.org/spreadsheetml/2006/main" count="226" uniqueCount="150">
  <si>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</si>
  <si>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</si>
  <si>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</si>
  <si>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</si>
  <si>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</si>
  <si>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</si>
  <si>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</si>
  <si>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</si>
  <si>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</si>
  <si>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</si>
  <si>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</si>
  <si>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</si>
  <si>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</si>
  <si>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</si>
  <si>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</si>
  <si>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</si>
  <si>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</si>
  <si>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</si>
  <si>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</si>
  <si>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</si>
  <si>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</si>
  <si>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</si>
  <si>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</si>
  <si>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</si>
  <si>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</si>
  <si>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</si>
  <si>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</si>
  <si>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</si>
  <si>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Septiembre-Octubre</t>
  </si>
  <si>
    <t>Octubre-Noviembre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</si>
  <si>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</si>
  <si>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</si>
  <si>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</si>
  <si>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</si>
  <si>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</si>
  <si>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</si>
  <si>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</si>
  <si>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</si>
  <si>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</si>
  <si>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</si>
  <si>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</si>
  <si>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</si>
  <si>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</si>
  <si>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</si>
  <si>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</si>
  <si>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</si>
  <si>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</si>
  <si>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</si>
  <si>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</si>
  <si>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</si>
  <si>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</si>
  <si>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</si>
  <si>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</si>
  <si>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</si>
  <si>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</si>
  <si>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</si>
  <si>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</si>
  <si>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</si>
  <si>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</si>
  <si>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</si>
  <si>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DELTA-CATIRA- SANDY</t>
  </si>
  <si>
    <t>Doñihue</t>
  </si>
  <si>
    <t>PRECIO ESPERADO ($/unid)</t>
  </si>
  <si>
    <t>Mercado Interno</t>
  </si>
  <si>
    <t>Plantacion</t>
  </si>
  <si>
    <t>Instalar Riego</t>
  </si>
  <si>
    <t>Aplic Insecticidas y Fungic</t>
  </si>
  <si>
    <t>Desmalezar a mano</t>
  </si>
  <si>
    <t>Noviembre</t>
  </si>
  <si>
    <t>Septiembre a Febrero</t>
  </si>
  <si>
    <t>Cosecha</t>
  </si>
  <si>
    <t>Diciembre a Febrero</t>
  </si>
  <si>
    <t>Rastra discos</t>
  </si>
  <si>
    <t>Colocar mulch y cintas</t>
  </si>
  <si>
    <t>Pasar cultivadora</t>
  </si>
  <si>
    <t>Agosto</t>
  </si>
  <si>
    <t>Septiembre</t>
  </si>
  <si>
    <t>Octubre a Febrero</t>
  </si>
  <si>
    <t xml:space="preserve">PLANTAS </t>
  </si>
  <si>
    <t>Novviembre a Febrero</t>
  </si>
  <si>
    <t>Noviembre a Febrero</t>
  </si>
  <si>
    <t>Noviembre a Enero</t>
  </si>
  <si>
    <t>RENDIMIENTO (Unid/Há.)</t>
  </si>
  <si>
    <t>Aplicar agroquimicos ( 6 aplic)</t>
  </si>
  <si>
    <t>Gladiador</t>
  </si>
  <si>
    <t>FUNGICIDAS</t>
  </si>
  <si>
    <t>Octubre a Diciembre</t>
  </si>
  <si>
    <t>Bravo 720</t>
  </si>
  <si>
    <t>Fosfimax 40-20</t>
  </si>
  <si>
    <t>Octubre a Noviembre</t>
  </si>
  <si>
    <t>OTROS INSUMOS</t>
  </si>
  <si>
    <t>Plastico mulch</t>
  </si>
  <si>
    <t>Lay Flat</t>
  </si>
  <si>
    <t>Conectores a cintas</t>
  </si>
  <si>
    <t>Cinta para riego</t>
  </si>
  <si>
    <t>Tee de PVC  4"</t>
  </si>
  <si>
    <t>Llave de paso 4"</t>
  </si>
  <si>
    <t>Rollo 1000 mts</t>
  </si>
  <si>
    <t>Septiembre a Octubre</t>
  </si>
  <si>
    <t>Rollo 100 mts</t>
  </si>
  <si>
    <t>Arreglo de guías</t>
  </si>
  <si>
    <t>Diciembre</t>
  </si>
  <si>
    <t>Metalaxil MZ-58 WP</t>
  </si>
  <si>
    <t>Noviembre - Diciembre</t>
  </si>
  <si>
    <t>Amistar Top</t>
  </si>
  <si>
    <t>Septiembre - Diciembre</t>
  </si>
  <si>
    <t>Octubre</t>
  </si>
  <si>
    <t xml:space="preserve">ciromas 75% WP
</t>
  </si>
  <si>
    <t>Septiembre - Noviembre</t>
  </si>
  <si>
    <t xml:space="preserve">karate zeon </t>
  </si>
  <si>
    <t xml:space="preserve"> </t>
  </si>
  <si>
    <t>Muriato de potasio</t>
  </si>
  <si>
    <t xml:space="preserve"> Kg </t>
  </si>
  <si>
    <t>Rendimiento (unidades/hà)</t>
  </si>
  <si>
    <t>Costo unitario ($/unidad) (*)</t>
  </si>
  <si>
    <t>Diciembre - Febrero</t>
  </si>
  <si>
    <t>Helada, sequia, lluvia</t>
  </si>
  <si>
    <t xml:space="preserve">Traslados  </t>
  </si>
  <si>
    <t>Otros gastos de venta</t>
  </si>
  <si>
    <t>global</t>
  </si>
  <si>
    <t>Colmenas</t>
  </si>
  <si>
    <t>Septiembre - Octubre</t>
  </si>
  <si>
    <t xml:space="preserve">Agosto   </t>
  </si>
  <si>
    <t xml:space="preserve">Riegos  </t>
  </si>
  <si>
    <t>Instalación y retiro de microtunel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</si>
  <si>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</si>
  <si>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</si>
  <si>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Basfoliar Algae SL</t>
  </si>
  <si>
    <t>Todas</t>
  </si>
  <si>
    <t>Plantin sandia Injertado</t>
  </si>
  <si>
    <t>Ultrasol Multiproposito</t>
  </si>
  <si>
    <t>Nitrato de potasio</t>
  </si>
  <si>
    <t>Nitrato de calcio</t>
  </si>
  <si>
    <t>Kelpack</t>
  </si>
  <si>
    <t>Vertimec 018 ec</t>
  </si>
  <si>
    <t>Actara 25 WG</t>
  </si>
  <si>
    <t>Aliette 80 WP</t>
  </si>
  <si>
    <t>Arado vertederas</t>
  </si>
  <si>
    <t>L</t>
  </si>
  <si>
    <t>m</t>
  </si>
  <si>
    <t>u</t>
  </si>
  <si>
    <t>Rastrajes con discos</t>
  </si>
  <si>
    <t>Enero</t>
  </si>
  <si>
    <t>Goldazym 500 SC</t>
  </si>
  <si>
    <t>3. Los insumos aplicados (tipo y dosis) son referenciales y deben correspoder al territorio en particular</t>
  </si>
  <si>
    <t>4. El costo de la maquinaria incluye costo del operador, combustible y  arriendo de la maquinaria propiamente tal</t>
  </si>
  <si>
    <t>5. El  costo de la mano de obra incluye impuestos e  imposiciones</t>
  </si>
  <si>
    <t>6. Densidad de plantacion 3 m x 0,8 m.</t>
  </si>
  <si>
    <t>Subtotal Costo Maquinaria</t>
  </si>
  <si>
    <t>SANDIAS C/ MULCH Y RIEGO TECNIF.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</si>
</sst>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8" formatCode="#,##0_ ;\-#,##0\ 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sz val="6"/>
      <color indexed="8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6"/>
        <bgColor auto="1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36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6" fillId="3" borderId="5" xfId="0" applyNumberFormat="1" applyFont="1" applyFill="1" applyBorder="1" applyAlignment="1">
      <alignment vertical="center" wrapText="1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center"/>
    </xf>
    <xf numFmtId="3" fontId="1" fillId="2" borderId="18" xfId="0" applyNumberFormat="1" applyFont="1" applyFill="1" applyBorder="1" applyAlignment="1"/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49" fontId="3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16" xfId="0" applyFont="1" applyFill="1" applyBorder="1" applyAlignment="1">
      <alignment horizontal="center"/>
    </xf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8" xfId="0" applyFont="1" applyFill="1" applyBorder="1" applyAlignment="1">
      <alignment horizontal="center"/>
    </xf>
    <xf numFmtId="0" fontId="1" fillId="2" borderId="39" xfId="0" applyFont="1" applyFill="1" applyBorder="1" applyAlignment="1"/>
    <xf numFmtId="0" fontId="1" fillId="6" borderId="16" xfId="0" applyFont="1" applyFill="1" applyBorder="1" applyAlignment="1"/>
    <xf numFmtId="49" fontId="3" fillId="2" borderId="27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28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3" fillId="7" borderId="29" xfId="0" applyNumberFormat="1" applyFont="1" applyFill="1" applyBorder="1" applyAlignment="1">
      <alignment vertical="center"/>
    </xf>
    <xf numFmtId="165" fontId="3" fillId="7" borderId="30" xfId="0" applyNumberFormat="1" applyFont="1" applyFill="1" applyBorder="1" applyAlignment="1">
      <alignment vertical="center"/>
    </xf>
    <xf numFmtId="9" fontId="3" fillId="7" borderId="31" xfId="0" applyNumberFormat="1" applyFont="1" applyFill="1" applyBorder="1" applyAlignment="1">
      <alignment horizontal="center" vertical="center"/>
    </xf>
    <xf numFmtId="49" fontId="3" fillId="9" borderId="40" xfId="0" applyNumberFormat="1" applyFont="1" applyFill="1" applyBorder="1" applyAlignment="1">
      <alignment vertical="center"/>
    </xf>
    <xf numFmtId="0" fontId="3" fillId="6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49" fontId="3" fillId="9" borderId="29" xfId="0" applyNumberFormat="1" applyFont="1" applyFill="1" applyBorder="1" applyAlignment="1">
      <alignment vertical="center"/>
    </xf>
    <xf numFmtId="165" fontId="3" fillId="9" borderId="30" xfId="0" applyNumberFormat="1" applyFont="1" applyFill="1" applyBorder="1" applyAlignment="1">
      <alignment vertical="center"/>
    </xf>
    <xf numFmtId="165" fontId="3" fillId="9" borderId="30" xfId="0" applyNumberFormat="1" applyFont="1" applyFill="1" applyBorder="1" applyAlignment="1">
      <alignment horizontal="center" vertical="center"/>
    </xf>
    <xf numFmtId="165" fontId="3" fillId="9" borderId="3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41" fontId="3" fillId="9" borderId="41" xfId="1" applyFont="1" applyFill="1" applyBorder="1" applyAlignment="1">
      <alignment vertical="center"/>
    </xf>
    <xf numFmtId="41" fontId="3" fillId="9" borderId="41" xfId="1" applyFont="1" applyFill="1" applyBorder="1" applyAlignment="1">
      <alignment horizontal="center" vertical="center"/>
    </xf>
    <xf numFmtId="49" fontId="3" fillId="7" borderId="44" xfId="0" applyNumberFormat="1" applyFont="1" applyFill="1" applyBorder="1" applyAlignment="1">
      <alignment vertical="center"/>
    </xf>
    <xf numFmtId="49" fontId="3" fillId="7" borderId="45" xfId="0" applyNumberFormat="1" applyFont="1" applyFill="1" applyBorder="1" applyAlignment="1">
      <alignment vertical="center"/>
    </xf>
    <xf numFmtId="49" fontId="1" fillId="7" borderId="46" xfId="0" applyNumberFormat="1" applyFont="1" applyFill="1" applyBorder="1" applyAlignment="1">
      <alignment horizontal="center"/>
    </xf>
    <xf numFmtId="0" fontId="1" fillId="8" borderId="49" xfId="0" applyFont="1" applyFill="1" applyBorder="1" applyAlignment="1">
      <alignment horizontal="center"/>
    </xf>
    <xf numFmtId="0" fontId="6" fillId="8" borderId="47" xfId="0" applyFont="1" applyFill="1" applyBorder="1" applyAlignment="1">
      <alignment vertical="center"/>
    </xf>
    <xf numFmtId="49" fontId="9" fillId="8" borderId="48" xfId="0" applyNumberFormat="1" applyFont="1" applyFill="1" applyBorder="1" applyAlignment="1">
      <alignment vertical="center"/>
    </xf>
    <xf numFmtId="0" fontId="6" fillId="8" borderId="48" xfId="0" applyFont="1" applyFill="1" applyBorder="1" applyAlignment="1">
      <alignment horizontal="center" vertical="center"/>
    </xf>
    <xf numFmtId="0" fontId="6" fillId="8" borderId="49" xfId="0" applyFont="1" applyFill="1" applyBorder="1" applyAlignment="1">
      <alignment vertical="center"/>
    </xf>
    <xf numFmtId="49" fontId="9" fillId="8" borderId="47" xfId="0" applyNumberFormat="1" applyFont="1" applyFill="1" applyBorder="1" applyAlignment="1">
      <alignment vertical="center"/>
    </xf>
    <xf numFmtId="0" fontId="3" fillId="8" borderId="48" xfId="0" applyFont="1" applyFill="1" applyBorder="1" applyAlignment="1">
      <alignment vertical="center"/>
    </xf>
    <xf numFmtId="0" fontId="0" fillId="2" borderId="4" xfId="0" applyFill="1" applyBorder="1"/>
    <xf numFmtId="3" fontId="7" fillId="0" borderId="43" xfId="0" applyNumberFormat="1" applyFont="1" applyBorder="1" applyAlignment="1">
      <alignment horizontal="right" vertical="center"/>
    </xf>
    <xf numFmtId="0" fontId="1" fillId="2" borderId="7" xfId="0" applyFont="1" applyFill="1" applyBorder="1"/>
    <xf numFmtId="49" fontId="2" fillId="3" borderId="50" xfId="0" applyNumberFormat="1" applyFont="1" applyFill="1" applyBorder="1" applyAlignment="1">
      <alignment horizontal="left" wrapText="1"/>
    </xf>
    <xf numFmtId="49" fontId="2" fillId="3" borderId="51" xfId="0" applyNumberFormat="1" applyFont="1" applyFill="1" applyBorder="1" applyAlignment="1">
      <alignment horizontal="left" wrapText="1"/>
    </xf>
    <xf numFmtId="0" fontId="0" fillId="0" borderId="0" xfId="0" applyNumberFormat="1"/>
    <xf numFmtId="0" fontId="0" fillId="0" borderId="0" xfId="0"/>
    <xf numFmtId="17" fontId="7" fillId="0" borderId="43" xfId="0" applyNumberFormat="1" applyFont="1" applyBorder="1" applyAlignment="1">
      <alignment horizontal="right" vertical="center"/>
    </xf>
    <xf numFmtId="49" fontId="1" fillId="2" borderId="50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8" fontId="7" fillId="0" borderId="43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7" fillId="0" borderId="43" xfId="0" applyFont="1" applyBorder="1" applyAlignment="1">
      <alignment horizontal="right" vertical="center" wrapText="1"/>
    </xf>
    <xf numFmtId="49" fontId="1" fillId="2" borderId="50" xfId="0" applyNumberFormat="1" applyFont="1" applyFill="1" applyBorder="1" applyAlignment="1">
      <alignment vertical="center"/>
    </xf>
    <xf numFmtId="49" fontId="1" fillId="2" borderId="51" xfId="0" applyNumberFormat="1" applyFont="1" applyFill="1" applyBorder="1" applyAlignment="1">
      <alignment vertical="center"/>
    </xf>
    <xf numFmtId="0" fontId="7" fillId="0" borderId="43" xfId="0" applyFont="1" applyBorder="1" applyAlignment="1">
      <alignment horizontal="right" vertical="center"/>
    </xf>
    <xf numFmtId="0" fontId="0" fillId="2" borderId="1" xfId="0" applyFont="1" applyFill="1" applyBorder="1" applyAlignment="1"/>
    <xf numFmtId="0" fontId="10" fillId="2" borderId="8" xfId="0" applyFont="1" applyFill="1" applyBorder="1" applyAlignment="1">
      <alignment wrapText="1"/>
    </xf>
    <xf numFmtId="14" fontId="10" fillId="2" borderId="9" xfId="0" applyNumberFormat="1" applyFont="1" applyFill="1" applyBorder="1" applyAlignment="1"/>
    <xf numFmtId="0" fontId="10" fillId="2" borderId="3" xfId="0" applyFont="1" applyFill="1" applyBorder="1" applyAlignment="1"/>
    <xf numFmtId="0" fontId="10" fillId="2" borderId="9" xfId="0" applyFont="1" applyFill="1" applyBorder="1" applyAlignment="1"/>
    <xf numFmtId="0" fontId="10" fillId="2" borderId="9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10" xfId="0" applyFont="1" applyFill="1" applyBorder="1" applyAlignment="1"/>
    <xf numFmtId="49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0" fillId="2" borderId="11" xfId="0" applyFont="1" applyFill="1" applyBorder="1" applyAlignment="1"/>
    <xf numFmtId="0" fontId="10" fillId="2" borderId="12" xfId="0" applyFont="1" applyFill="1" applyBorder="1" applyAlignment="1">
      <alignment horizontal="left"/>
    </xf>
    <xf numFmtId="0" fontId="10" fillId="2" borderId="12" xfId="0" applyFont="1" applyFill="1" applyBorder="1" applyAlignment="1"/>
    <xf numFmtId="0" fontId="10" fillId="2" borderId="12" xfId="0" applyFont="1" applyFill="1" applyBorder="1" applyAlignment="1">
      <alignment horizontal="right"/>
    </xf>
    <xf numFmtId="0" fontId="0" fillId="2" borderId="4" xfId="0" applyFont="1" applyFill="1" applyBorder="1" applyAlignment="1"/>
    <xf numFmtId="0" fontId="1" fillId="2" borderId="2" xfId="0" applyFont="1" applyFill="1" applyBorder="1" applyAlignment="1">
      <alignment horizontal="right" vertical="center"/>
    </xf>
    <xf numFmtId="0" fontId="0" fillId="0" borderId="4" xfId="0" applyFill="1" applyBorder="1"/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12" fillId="3" borderId="13" xfId="0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0" fillId="2" borderId="15" xfId="0" applyFont="1" applyFill="1" applyBorder="1" applyAlignment="1"/>
    <xf numFmtId="3" fontId="10" fillId="2" borderId="15" xfId="0" applyNumberFormat="1" applyFont="1" applyFill="1" applyBorder="1" applyAlignment="1"/>
    <xf numFmtId="0" fontId="0" fillId="0" borderId="16" xfId="0" applyNumberFormat="1" applyFont="1" applyBorder="1" applyAlignment="1"/>
    <xf numFmtId="0" fontId="10" fillId="2" borderId="15" xfId="0" applyFont="1" applyFill="1" applyBorder="1" applyAlignment="1">
      <alignment horizontal="center"/>
    </xf>
    <xf numFmtId="0" fontId="7" fillId="0" borderId="43" xfId="0" applyFont="1" applyFill="1" applyBorder="1"/>
    <xf numFmtId="0" fontId="7" fillId="0" borderId="43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right"/>
    </xf>
    <xf numFmtId="3" fontId="7" fillId="0" borderId="43" xfId="0" applyNumberFormat="1" applyFont="1" applyFill="1" applyBorder="1" applyAlignment="1">
      <alignment horizontal="right"/>
    </xf>
    <xf numFmtId="49" fontId="14" fillId="5" borderId="19" xfId="0" applyNumberFormat="1" applyFont="1" applyFill="1" applyBorder="1" applyAlignment="1">
      <alignment vertical="center"/>
    </xf>
    <xf numFmtId="0" fontId="14" fillId="5" borderId="20" xfId="0" applyFont="1" applyFill="1" applyBorder="1" applyAlignment="1">
      <alignment vertical="center"/>
    </xf>
    <xf numFmtId="164" fontId="14" fillId="5" borderId="21" xfId="0" applyNumberFormat="1" applyFont="1" applyFill="1" applyBorder="1" applyAlignment="1">
      <alignment vertical="center"/>
    </xf>
    <xf numFmtId="49" fontId="14" fillId="3" borderId="22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3" xfId="0" applyNumberFormat="1" applyFont="1" applyFill="1" applyBorder="1" applyAlignment="1">
      <alignment vertical="center"/>
    </xf>
    <xf numFmtId="49" fontId="14" fillId="5" borderId="2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3" xfId="0" applyNumberFormat="1" applyFont="1" applyFill="1" applyBorder="1" applyAlignment="1">
      <alignment vertical="center"/>
    </xf>
    <xf numFmtId="49" fontId="14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4" fontId="14" fillId="10" borderId="26" xfId="0" applyNumberFormat="1" applyFont="1" applyFill="1" applyBorder="1" applyAlignment="1">
      <alignment vertical="center"/>
    </xf>
    <xf numFmtId="49" fontId="12" fillId="3" borderId="42" xfId="0" applyNumberFormat="1" applyFont="1" applyFill="1" applyBorder="1" applyAlignment="1">
      <alignment vertical="center"/>
    </xf>
    <xf numFmtId="0" fontId="16" fillId="0" borderId="43" xfId="0" applyFont="1" applyFill="1" applyBorder="1"/>
    <xf numFmtId="3" fontId="7" fillId="0" borderId="43" xfId="0" applyNumberFormat="1" applyFont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6</xdr:col>
      <xdr:colOff>906780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95250"/>
          <a:ext cx="6118860" cy="1270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topLeftCell="A3" zoomScale="125" zoomScaleNormal="125" workbookViewId="0">
      <selection activeCell="E14" sqref="E14:F14"/>
    </sheetView>
  </sheetViews>
  <sheetFormatPr baseColWidth="10" defaultColWidth="10.85546875" defaultRowHeight="11.25" customHeight="1" x14ac:dyDescent="0.25"/>
  <cols>
    <col min="1" max="1" width="4.42578125" style="5" customWidth="1"/>
    <col min="2" max="2" width="21.42578125" style="5" customWidth="1"/>
    <col min="3" max="3" width="21.85546875" style="5" customWidth="1"/>
    <col min="4" max="4" width="9.42578125" style="55" customWidth="1"/>
    <col min="5" max="5" width="14.42578125" style="5" customWidth="1"/>
    <col min="6" max="6" width="11" style="5" customWidth="1"/>
    <col min="7" max="7" width="13.7109375" style="5" bestFit="1" customWidth="1"/>
    <col min="8" max="255" width="10.85546875" style="5" customWidth="1"/>
    <col min="256" max="16384" width="10.85546875" style="6"/>
  </cols>
  <sheetData>
    <row r="1" spans="1:255" ht="15" customHeight="1" x14ac:dyDescent="0.25">
      <c r="A1" s="3"/>
      <c r="B1" s="3"/>
      <c r="C1" s="3"/>
      <c r="D1" s="4"/>
      <c r="E1" s="3"/>
      <c r="F1" s="3"/>
      <c r="G1" s="3"/>
    </row>
    <row r="2" spans="1:255" ht="15" customHeight="1" x14ac:dyDescent="0.25">
      <c r="A2" s="3"/>
      <c r="B2" s="3"/>
      <c r="C2" s="3"/>
      <c r="D2" s="4"/>
      <c r="E2" s="3"/>
      <c r="F2" s="3"/>
      <c r="G2" s="3"/>
    </row>
    <row r="3" spans="1:255" ht="15" customHeight="1" x14ac:dyDescent="0.25">
      <c r="A3" s="3"/>
      <c r="B3" s="3"/>
      <c r="C3" s="3"/>
      <c r="D3" s="4"/>
      <c r="E3" s="3"/>
      <c r="F3" s="3"/>
      <c r="G3" s="3"/>
    </row>
    <row r="4" spans="1:255" ht="15" customHeight="1" x14ac:dyDescent="0.25">
      <c r="A4" s="3"/>
      <c r="B4" s="3"/>
      <c r="C4" s="3"/>
      <c r="D4" s="4"/>
      <c r="E4" s="3"/>
      <c r="F4" s="3"/>
      <c r="G4" s="3"/>
    </row>
    <row r="5" spans="1:255" ht="15" customHeight="1" x14ac:dyDescent="0.25">
      <c r="A5" s="3"/>
      <c r="B5" s="3"/>
      <c r="C5" s="3"/>
      <c r="D5" s="4"/>
      <c r="E5" s="3"/>
      <c r="F5" s="3"/>
      <c r="G5" s="3"/>
    </row>
    <row r="6" spans="1:255" ht="15" customHeight="1" x14ac:dyDescent="0.25">
      <c r="A6" s="3"/>
      <c r="B6" s="3"/>
      <c r="C6" s="3"/>
      <c r="D6" s="4"/>
      <c r="E6" s="3"/>
      <c r="F6" s="3"/>
      <c r="G6" s="3"/>
    </row>
    <row r="7" spans="1:255" ht="15" customHeight="1" x14ac:dyDescent="0.25">
      <c r="A7" s="3"/>
      <c r="B7" s="3"/>
      <c r="C7" s="3"/>
      <c r="D7" s="4"/>
      <c r="E7" s="3"/>
      <c r="F7" s="3"/>
      <c r="G7" s="3"/>
    </row>
    <row r="8" spans="1:255" ht="15" customHeight="1" x14ac:dyDescent="0.25">
      <c r="A8" s="3"/>
      <c r="B8" s="7"/>
      <c r="C8" s="8"/>
      <c r="D8" s="4"/>
      <c r="E8" s="8"/>
      <c r="F8" s="8"/>
      <c r="G8" s="8"/>
    </row>
    <row r="9" spans="1:255" s="74" customFormat="1" ht="27.75" customHeight="1" x14ac:dyDescent="0.25">
      <c r="A9" s="68"/>
      <c r="B9" s="10" t="s">
        <v>0</v>
      </c>
      <c r="C9" s="135" t="s">
        <v>149</v>
      </c>
      <c r="D9" s="70"/>
      <c r="E9" s="71" t="s">
        <v>82</v>
      </c>
      <c r="F9" s="72"/>
      <c r="G9" s="69">
        <v>10500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</row>
    <row r="10" spans="1:255" s="74" customFormat="1" ht="25.5" customHeight="1" x14ac:dyDescent="0.25">
      <c r="A10" s="68"/>
      <c r="B10" s="1" t="s">
        <v>1</v>
      </c>
      <c r="C10" s="75" t="s">
        <v>60</v>
      </c>
      <c r="D10" s="70"/>
      <c r="E10" s="76" t="s">
        <v>2</v>
      </c>
      <c r="F10" s="77"/>
      <c r="G10" s="75" t="s">
        <v>101</v>
      </c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</row>
    <row r="11" spans="1:255" s="74" customFormat="1" ht="18" customHeight="1" x14ac:dyDescent="0.25">
      <c r="A11" s="68"/>
      <c r="B11" s="1" t="s">
        <v>3</v>
      </c>
      <c r="C11" s="78" t="s">
        <v>4</v>
      </c>
      <c r="D11" s="70"/>
      <c r="E11" s="76" t="s">
        <v>62</v>
      </c>
      <c r="F11" s="77"/>
      <c r="G11" s="78">
        <v>1855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3"/>
    </row>
    <row r="12" spans="1:255" s="74" customFormat="1" ht="11.25" customHeight="1" x14ac:dyDescent="0.25">
      <c r="A12" s="68"/>
      <c r="B12" s="1" t="s">
        <v>5</v>
      </c>
      <c r="C12" s="78" t="s">
        <v>6</v>
      </c>
      <c r="D12" s="70"/>
      <c r="E12" s="79" t="s">
        <v>7</v>
      </c>
      <c r="F12" s="80"/>
      <c r="G12" s="69">
        <f>(G9*G11)</f>
        <v>19477500</v>
      </c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3"/>
    </row>
    <row r="13" spans="1:255" s="74" customFormat="1" ht="15" customHeight="1" x14ac:dyDescent="0.25">
      <c r="A13" s="68"/>
      <c r="B13" s="1" t="s">
        <v>8</v>
      </c>
      <c r="C13" s="81" t="s">
        <v>61</v>
      </c>
      <c r="D13" s="70"/>
      <c r="E13" s="76" t="s">
        <v>9</v>
      </c>
      <c r="F13" s="77"/>
      <c r="G13" s="81" t="s">
        <v>63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3"/>
    </row>
    <row r="14" spans="1:255" s="74" customFormat="1" ht="15" x14ac:dyDescent="0.25">
      <c r="A14" s="68"/>
      <c r="B14" s="1" t="s">
        <v>10</v>
      </c>
      <c r="C14" s="75" t="s">
        <v>128</v>
      </c>
      <c r="D14" s="70"/>
      <c r="E14" s="76" t="s">
        <v>11</v>
      </c>
      <c r="F14" s="77"/>
      <c r="G14" s="75" t="s">
        <v>115</v>
      </c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3"/>
    </row>
    <row r="15" spans="1:255" s="74" customFormat="1" ht="25.5" customHeight="1" x14ac:dyDescent="0.25">
      <c r="A15" s="68"/>
      <c r="B15" s="1" t="s">
        <v>12</v>
      </c>
      <c r="C15" s="81" t="s">
        <v>142</v>
      </c>
      <c r="D15" s="70"/>
      <c r="E15" s="82" t="s">
        <v>13</v>
      </c>
      <c r="F15" s="83"/>
      <c r="G15" s="84" t="s">
        <v>116</v>
      </c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3"/>
    </row>
    <row r="16" spans="1:255" customFormat="1" ht="12" customHeight="1" x14ac:dyDescent="0.25">
      <c r="A16" s="85"/>
      <c r="B16" s="86"/>
      <c r="C16" s="87"/>
      <c r="D16" s="88"/>
      <c r="E16" s="89"/>
      <c r="F16" s="89"/>
      <c r="G16" s="90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</row>
    <row r="17" spans="1:255" customFormat="1" ht="12" customHeight="1" x14ac:dyDescent="0.25">
      <c r="A17" s="92"/>
      <c r="B17" s="93" t="s">
        <v>14</v>
      </c>
      <c r="C17" s="94"/>
      <c r="D17" s="94"/>
      <c r="E17" s="94"/>
      <c r="F17" s="94"/>
      <c r="G17" s="94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</row>
    <row r="18" spans="1:255" customFormat="1" ht="12" customHeight="1" x14ac:dyDescent="0.25">
      <c r="A18" s="85"/>
      <c r="B18" s="95"/>
      <c r="C18" s="96"/>
      <c r="D18" s="96"/>
      <c r="E18" s="96"/>
      <c r="F18" s="97"/>
      <c r="G18" s="98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</row>
    <row r="19" spans="1:255" customFormat="1" ht="12" customHeight="1" x14ac:dyDescent="0.25">
      <c r="A19" s="99"/>
      <c r="B19" s="11" t="s">
        <v>15</v>
      </c>
      <c r="C19" s="12"/>
      <c r="D19" s="13"/>
      <c r="E19" s="13"/>
      <c r="F19" s="14"/>
      <c r="G19" s="100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</row>
    <row r="20" spans="1:255" customFormat="1" ht="24" customHeight="1" x14ac:dyDescent="0.25">
      <c r="A20" s="99"/>
      <c r="B20" s="15" t="s">
        <v>16</v>
      </c>
      <c r="C20" s="16" t="s">
        <v>17</v>
      </c>
      <c r="D20" s="16" t="s">
        <v>18</v>
      </c>
      <c r="E20" s="15" t="s">
        <v>19</v>
      </c>
      <c r="F20" s="16" t="s">
        <v>20</v>
      </c>
      <c r="G20" s="15" t="s">
        <v>21</v>
      </c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</row>
    <row r="21" spans="1:255" s="107" customFormat="1" ht="12" customHeight="1" x14ac:dyDescent="0.25">
      <c r="A21" s="101"/>
      <c r="B21" s="102" t="s">
        <v>65</v>
      </c>
      <c r="C21" s="103" t="s">
        <v>22</v>
      </c>
      <c r="D21" s="103">
        <v>5</v>
      </c>
      <c r="E21" s="103" t="s">
        <v>122</v>
      </c>
      <c r="F21" s="104">
        <v>25000</v>
      </c>
      <c r="G21" s="105">
        <f>+D21*F21</f>
        <v>125000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  <c r="IR21" s="106"/>
      <c r="IS21" s="106"/>
      <c r="IT21" s="106"/>
      <c r="IU21" s="106"/>
    </row>
    <row r="22" spans="1:255" s="107" customFormat="1" ht="12" customHeight="1" x14ac:dyDescent="0.25">
      <c r="A22" s="101"/>
      <c r="B22" s="102" t="s">
        <v>64</v>
      </c>
      <c r="C22" s="103" t="s">
        <v>22</v>
      </c>
      <c r="D22" s="103">
        <v>10</v>
      </c>
      <c r="E22" s="103" t="s">
        <v>122</v>
      </c>
      <c r="F22" s="104">
        <v>25000</v>
      </c>
      <c r="G22" s="105">
        <f t="shared" ref="G22:G28" si="0">+D22*F22</f>
        <v>250000</v>
      </c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  <c r="IO22" s="106"/>
      <c r="IP22" s="106"/>
      <c r="IQ22" s="106"/>
      <c r="IR22" s="106"/>
      <c r="IS22" s="106"/>
      <c r="IT22" s="106"/>
      <c r="IU22" s="106"/>
    </row>
    <row r="23" spans="1:255" s="107" customFormat="1" ht="12" customHeight="1" x14ac:dyDescent="0.25">
      <c r="A23" s="101"/>
      <c r="B23" s="102" t="s">
        <v>124</v>
      </c>
      <c r="C23" s="103" t="s">
        <v>22</v>
      </c>
      <c r="D23" s="103">
        <v>7</v>
      </c>
      <c r="E23" s="103" t="s">
        <v>122</v>
      </c>
      <c r="F23" s="104">
        <v>25000</v>
      </c>
      <c r="G23" s="105">
        <f t="shared" si="0"/>
        <v>175000</v>
      </c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  <c r="IO23" s="106"/>
      <c r="IP23" s="106"/>
      <c r="IQ23" s="106"/>
      <c r="IR23" s="106"/>
      <c r="IS23" s="106"/>
      <c r="IT23" s="106"/>
      <c r="IU23" s="106"/>
    </row>
    <row r="24" spans="1:255" s="107" customFormat="1" ht="12" customHeight="1" x14ac:dyDescent="0.25">
      <c r="A24" s="101"/>
      <c r="B24" s="102" t="s">
        <v>66</v>
      </c>
      <c r="C24" s="103" t="s">
        <v>22</v>
      </c>
      <c r="D24" s="103">
        <v>2</v>
      </c>
      <c r="E24" s="103" t="s">
        <v>29</v>
      </c>
      <c r="F24" s="104">
        <v>25000</v>
      </c>
      <c r="G24" s="105">
        <f t="shared" si="0"/>
        <v>50000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6"/>
      <c r="IP24" s="106"/>
      <c r="IQ24" s="106"/>
      <c r="IR24" s="106"/>
      <c r="IS24" s="106"/>
      <c r="IT24" s="106"/>
      <c r="IU24" s="106"/>
    </row>
    <row r="25" spans="1:255" s="107" customFormat="1" ht="12" customHeight="1" x14ac:dyDescent="0.25">
      <c r="A25" s="101"/>
      <c r="B25" s="102" t="s">
        <v>67</v>
      </c>
      <c r="C25" s="103" t="s">
        <v>22</v>
      </c>
      <c r="D25" s="103">
        <v>8</v>
      </c>
      <c r="E25" s="103" t="s">
        <v>68</v>
      </c>
      <c r="F25" s="104">
        <v>25000</v>
      </c>
      <c r="G25" s="105">
        <f t="shared" si="0"/>
        <v>200000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  <c r="IO25" s="106"/>
      <c r="IP25" s="106"/>
      <c r="IQ25" s="106"/>
      <c r="IR25" s="106"/>
      <c r="IS25" s="106"/>
      <c r="IT25" s="106"/>
      <c r="IU25" s="106"/>
    </row>
    <row r="26" spans="1:255" s="107" customFormat="1" ht="12" customHeight="1" x14ac:dyDescent="0.25">
      <c r="A26" s="101"/>
      <c r="B26" s="102" t="s">
        <v>123</v>
      </c>
      <c r="C26" s="103" t="s">
        <v>22</v>
      </c>
      <c r="D26" s="103">
        <v>10</v>
      </c>
      <c r="E26" s="103" t="s">
        <v>69</v>
      </c>
      <c r="F26" s="104">
        <v>25000</v>
      </c>
      <c r="G26" s="105">
        <f t="shared" si="0"/>
        <v>250000</v>
      </c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106"/>
      <c r="IM26" s="106"/>
      <c r="IN26" s="106"/>
      <c r="IO26" s="106"/>
      <c r="IP26" s="106"/>
      <c r="IQ26" s="106"/>
      <c r="IR26" s="106"/>
      <c r="IS26" s="106"/>
      <c r="IT26" s="106"/>
      <c r="IU26" s="106"/>
    </row>
    <row r="27" spans="1:255" s="107" customFormat="1" ht="12" customHeight="1" x14ac:dyDescent="0.25">
      <c r="A27" s="101"/>
      <c r="B27" s="102" t="s">
        <v>100</v>
      </c>
      <c r="C27" s="103" t="s">
        <v>22</v>
      </c>
      <c r="D27" s="103">
        <v>2</v>
      </c>
      <c r="E27" s="103" t="s">
        <v>101</v>
      </c>
      <c r="F27" s="104">
        <v>25000</v>
      </c>
      <c r="G27" s="105">
        <f t="shared" ref="G27" si="1">(D27*F27)</f>
        <v>50000</v>
      </c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  <c r="IJ27" s="106"/>
      <c r="IK27" s="106"/>
      <c r="IL27" s="106"/>
      <c r="IM27" s="106"/>
      <c r="IN27" s="106"/>
      <c r="IO27" s="106"/>
      <c r="IP27" s="106"/>
      <c r="IQ27" s="106"/>
      <c r="IR27" s="106"/>
      <c r="IS27" s="106"/>
      <c r="IT27" s="106"/>
      <c r="IU27" s="106"/>
    </row>
    <row r="28" spans="1:255" s="107" customFormat="1" ht="12" customHeight="1" x14ac:dyDescent="0.25">
      <c r="A28" s="101"/>
      <c r="B28" s="102" t="s">
        <v>70</v>
      </c>
      <c r="C28" s="103" t="s">
        <v>22</v>
      </c>
      <c r="D28" s="103">
        <v>60</v>
      </c>
      <c r="E28" s="103" t="s">
        <v>71</v>
      </c>
      <c r="F28" s="104">
        <v>25000</v>
      </c>
      <c r="G28" s="105">
        <f t="shared" si="0"/>
        <v>1500000</v>
      </c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  <c r="IO28" s="106"/>
      <c r="IP28" s="106"/>
      <c r="IQ28" s="106"/>
      <c r="IR28" s="106"/>
      <c r="IS28" s="106"/>
      <c r="IT28" s="106"/>
      <c r="IU28" s="106"/>
    </row>
    <row r="29" spans="1:255" customFormat="1" ht="11.25" customHeight="1" x14ac:dyDescent="0.25">
      <c r="A29" s="91"/>
      <c r="B29" s="108" t="s">
        <v>23</v>
      </c>
      <c r="C29" s="109"/>
      <c r="D29" s="109"/>
      <c r="E29" s="109"/>
      <c r="F29" s="110"/>
      <c r="G29" s="111">
        <f>SUM(G21:G28)</f>
        <v>2600000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  <c r="IQ29" s="91"/>
      <c r="IR29" s="91"/>
      <c r="IS29" s="91"/>
      <c r="IT29" s="91"/>
      <c r="IU29" s="91"/>
    </row>
    <row r="30" spans="1:255" customFormat="1" ht="15.75" customHeight="1" x14ac:dyDescent="0.25">
      <c r="A30" s="99"/>
      <c r="B30" s="112"/>
      <c r="C30" s="113"/>
      <c r="D30" s="113"/>
      <c r="E30" s="113"/>
      <c r="F30" s="114"/>
      <c r="G30" s="114"/>
      <c r="H30" s="91"/>
      <c r="I30" s="91"/>
      <c r="J30" s="91"/>
      <c r="K30" s="115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  <c r="IR30" s="91"/>
      <c r="IS30" s="91"/>
      <c r="IT30" s="91"/>
      <c r="IU30" s="91"/>
    </row>
    <row r="31" spans="1:255" customFormat="1" ht="12" customHeight="1" x14ac:dyDescent="0.25">
      <c r="A31" s="99"/>
      <c r="B31" s="11" t="s">
        <v>24</v>
      </c>
      <c r="C31" s="12"/>
      <c r="D31" s="13"/>
      <c r="E31" s="13"/>
      <c r="F31" s="14"/>
      <c r="G31" s="100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  <c r="IP31" s="91"/>
      <c r="IQ31" s="91"/>
      <c r="IR31" s="91"/>
      <c r="IS31" s="91"/>
      <c r="IT31" s="91"/>
      <c r="IU31" s="91"/>
    </row>
    <row r="32" spans="1:255" customFormat="1" ht="24" customHeight="1" x14ac:dyDescent="0.25">
      <c r="A32" s="99"/>
      <c r="B32" s="15" t="s">
        <v>16</v>
      </c>
      <c r="C32" s="16" t="s">
        <v>17</v>
      </c>
      <c r="D32" s="16" t="s">
        <v>18</v>
      </c>
      <c r="E32" s="15" t="s">
        <v>19</v>
      </c>
      <c r="F32" s="16" t="s">
        <v>20</v>
      </c>
      <c r="G32" s="15" t="s">
        <v>21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1"/>
      <c r="IN32" s="91"/>
      <c r="IO32" s="91"/>
      <c r="IP32" s="91"/>
      <c r="IQ32" s="91"/>
      <c r="IR32" s="91"/>
      <c r="IS32" s="91"/>
      <c r="IT32" s="91"/>
      <c r="IU32" s="91"/>
    </row>
    <row r="33" spans="1:255" s="107" customFormat="1" ht="12" customHeight="1" x14ac:dyDescent="0.25">
      <c r="A33" s="101"/>
      <c r="B33" s="117"/>
      <c r="C33" s="118" t="s">
        <v>59</v>
      </c>
      <c r="D33" s="119"/>
      <c r="E33" s="118"/>
      <c r="F33" s="120"/>
      <c r="G33" s="105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6"/>
      <c r="GZ33" s="106"/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6"/>
      <c r="HT33" s="106"/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6"/>
      <c r="IN33" s="106"/>
      <c r="IO33" s="106"/>
      <c r="IP33" s="106"/>
      <c r="IQ33" s="106"/>
      <c r="IR33" s="106"/>
      <c r="IS33" s="106"/>
      <c r="IT33" s="106"/>
      <c r="IU33" s="106"/>
    </row>
    <row r="34" spans="1:255" customFormat="1" ht="11.25" customHeight="1" x14ac:dyDescent="0.25">
      <c r="A34" s="91"/>
      <c r="B34" s="108" t="s">
        <v>25</v>
      </c>
      <c r="C34" s="109"/>
      <c r="D34" s="109"/>
      <c r="E34" s="109"/>
      <c r="F34" s="110"/>
      <c r="G34" s="11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  <c r="IU34" s="91"/>
    </row>
    <row r="35" spans="1:255" customFormat="1" ht="15.75" customHeight="1" x14ac:dyDescent="0.25">
      <c r="A35" s="99"/>
      <c r="B35" s="112"/>
      <c r="C35" s="113"/>
      <c r="D35" s="113"/>
      <c r="E35" s="113"/>
      <c r="F35" s="114"/>
      <c r="G35" s="114"/>
      <c r="H35" s="91"/>
      <c r="I35" s="91"/>
      <c r="J35" s="91"/>
      <c r="K35" s="115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  <c r="IQ35" s="91"/>
      <c r="IR35" s="91"/>
      <c r="IS35" s="91"/>
      <c r="IT35" s="91"/>
      <c r="IU35" s="91"/>
    </row>
    <row r="36" spans="1:255" customFormat="1" ht="12" customHeight="1" x14ac:dyDescent="0.25">
      <c r="A36" s="99"/>
      <c r="B36" s="11" t="s">
        <v>26</v>
      </c>
      <c r="C36" s="12"/>
      <c r="D36" s="13"/>
      <c r="E36" s="13"/>
      <c r="F36" s="14"/>
      <c r="G36" s="100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</row>
    <row r="37" spans="1:255" customFormat="1" ht="24" customHeight="1" x14ac:dyDescent="0.25">
      <c r="A37" s="99"/>
      <c r="B37" s="15" t="s">
        <v>16</v>
      </c>
      <c r="C37" s="16" t="s">
        <v>17</v>
      </c>
      <c r="D37" s="16" t="s">
        <v>18</v>
      </c>
      <c r="E37" s="15" t="s">
        <v>19</v>
      </c>
      <c r="F37" s="16" t="s">
        <v>20</v>
      </c>
      <c r="G37" s="15" t="s">
        <v>21</v>
      </c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</row>
    <row r="38" spans="1:255" s="107" customFormat="1" ht="12" customHeight="1" x14ac:dyDescent="0.25">
      <c r="A38" s="101"/>
      <c r="B38" s="102" t="s">
        <v>72</v>
      </c>
      <c r="C38" s="103" t="s">
        <v>27</v>
      </c>
      <c r="D38" s="119">
        <v>1</v>
      </c>
      <c r="E38" s="103" t="s">
        <v>75</v>
      </c>
      <c r="F38" s="104">
        <v>31500</v>
      </c>
      <c r="G38" s="105">
        <f t="shared" ref="G38:G43" si="2">+F38*D38</f>
        <v>31500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  <c r="IO38" s="106"/>
      <c r="IP38" s="106"/>
      <c r="IQ38" s="106"/>
      <c r="IR38" s="106"/>
      <c r="IS38" s="106"/>
      <c r="IT38" s="106"/>
      <c r="IU38" s="106"/>
    </row>
    <row r="39" spans="1:255" s="107" customFormat="1" ht="12" customHeight="1" x14ac:dyDescent="0.25">
      <c r="A39" s="101"/>
      <c r="B39" s="117" t="s">
        <v>137</v>
      </c>
      <c r="C39" s="118" t="s">
        <v>27</v>
      </c>
      <c r="D39" s="119">
        <v>1</v>
      </c>
      <c r="E39" s="118" t="s">
        <v>76</v>
      </c>
      <c r="F39" s="120">
        <v>94500</v>
      </c>
      <c r="G39" s="105">
        <f t="shared" si="2"/>
        <v>94500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  <c r="FX39" s="106"/>
      <c r="FY39" s="106"/>
      <c r="FZ39" s="106"/>
      <c r="GA39" s="106"/>
      <c r="GB39" s="106"/>
      <c r="GC39" s="106"/>
      <c r="GD39" s="106"/>
      <c r="GE39" s="106"/>
      <c r="GF39" s="106"/>
      <c r="GG39" s="106"/>
      <c r="GH39" s="106"/>
      <c r="GI39" s="106"/>
      <c r="GJ39" s="106"/>
      <c r="GK39" s="106"/>
      <c r="GL39" s="106"/>
      <c r="GM39" s="106"/>
      <c r="GN39" s="106"/>
      <c r="GO39" s="106"/>
      <c r="GP39" s="106"/>
      <c r="GQ39" s="106"/>
      <c r="GR39" s="106"/>
      <c r="GS39" s="106"/>
      <c r="GT39" s="106"/>
      <c r="GU39" s="106"/>
      <c r="GV39" s="106"/>
      <c r="GW39" s="106"/>
      <c r="GX39" s="106"/>
      <c r="GY39" s="106"/>
      <c r="GZ39" s="106"/>
      <c r="HA39" s="106"/>
      <c r="HB39" s="106"/>
      <c r="HC39" s="106"/>
      <c r="HD39" s="106"/>
      <c r="HE39" s="106"/>
      <c r="HF39" s="106"/>
      <c r="HG39" s="106"/>
      <c r="HH39" s="106"/>
      <c r="HI39" s="106"/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6"/>
      <c r="HU39" s="106"/>
      <c r="HV39" s="106"/>
      <c r="HW39" s="106"/>
      <c r="HX39" s="106"/>
      <c r="HY39" s="106"/>
      <c r="HZ39" s="106"/>
      <c r="IA39" s="106"/>
      <c r="IB39" s="106"/>
      <c r="IC39" s="106"/>
      <c r="ID39" s="106"/>
      <c r="IE39" s="106"/>
      <c r="IF39" s="106"/>
      <c r="IG39" s="106"/>
      <c r="IH39" s="106"/>
      <c r="II39" s="106"/>
      <c r="IJ39" s="106"/>
      <c r="IK39" s="106"/>
      <c r="IL39" s="106"/>
      <c r="IM39" s="106"/>
      <c r="IN39" s="106"/>
      <c r="IO39" s="106"/>
      <c r="IP39" s="106"/>
      <c r="IQ39" s="106"/>
      <c r="IR39" s="106"/>
      <c r="IS39" s="106"/>
      <c r="IT39" s="106"/>
      <c r="IU39" s="106"/>
    </row>
    <row r="40" spans="1:255" s="107" customFormat="1" ht="12" customHeight="1" x14ac:dyDescent="0.25">
      <c r="A40" s="101"/>
      <c r="B40" s="117" t="s">
        <v>141</v>
      </c>
      <c r="C40" s="118" t="s">
        <v>27</v>
      </c>
      <c r="D40" s="119">
        <v>2</v>
      </c>
      <c r="E40" s="118" t="s">
        <v>28</v>
      </c>
      <c r="F40" s="120">
        <v>63000</v>
      </c>
      <c r="G40" s="105">
        <f t="shared" si="2"/>
        <v>126000</v>
      </c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  <c r="IO40" s="106"/>
      <c r="IP40" s="106"/>
      <c r="IQ40" s="106"/>
      <c r="IR40" s="106"/>
      <c r="IS40" s="106"/>
      <c r="IT40" s="106"/>
      <c r="IU40" s="106"/>
    </row>
    <row r="41" spans="1:255" s="107" customFormat="1" ht="12" customHeight="1" x14ac:dyDescent="0.25">
      <c r="A41" s="101"/>
      <c r="B41" s="117" t="s">
        <v>73</v>
      </c>
      <c r="C41" s="118" t="s">
        <v>27</v>
      </c>
      <c r="D41" s="119">
        <v>0.5</v>
      </c>
      <c r="E41" s="118" t="s">
        <v>28</v>
      </c>
      <c r="F41" s="120">
        <v>94500</v>
      </c>
      <c r="G41" s="105">
        <f t="shared" si="2"/>
        <v>47250</v>
      </c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  <c r="IQ41" s="106"/>
      <c r="IR41" s="106"/>
      <c r="IS41" s="106"/>
      <c r="IT41" s="106"/>
      <c r="IU41" s="106"/>
    </row>
    <row r="42" spans="1:255" s="107" customFormat="1" ht="12" customHeight="1" x14ac:dyDescent="0.25">
      <c r="A42" s="101"/>
      <c r="B42" s="117" t="s">
        <v>74</v>
      </c>
      <c r="C42" s="118" t="s">
        <v>27</v>
      </c>
      <c r="D42" s="119">
        <v>1</v>
      </c>
      <c r="E42" s="118" t="s">
        <v>29</v>
      </c>
      <c r="F42" s="120">
        <v>31500</v>
      </c>
      <c r="G42" s="105">
        <f t="shared" si="2"/>
        <v>31500</v>
      </c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06"/>
      <c r="GF42" s="106"/>
      <c r="GG42" s="106"/>
      <c r="GH42" s="106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  <c r="IO42" s="106"/>
      <c r="IP42" s="106"/>
      <c r="IQ42" s="106"/>
      <c r="IR42" s="106"/>
      <c r="IS42" s="106"/>
      <c r="IT42" s="106"/>
      <c r="IU42" s="106"/>
    </row>
    <row r="43" spans="1:255" s="107" customFormat="1" ht="12" customHeight="1" x14ac:dyDescent="0.25">
      <c r="A43" s="101"/>
      <c r="B43" s="117" t="s">
        <v>83</v>
      </c>
      <c r="C43" s="118" t="s">
        <v>27</v>
      </c>
      <c r="D43" s="119">
        <v>6</v>
      </c>
      <c r="E43" s="118" t="s">
        <v>77</v>
      </c>
      <c r="F43" s="120">
        <v>157500</v>
      </c>
      <c r="G43" s="105">
        <f t="shared" si="2"/>
        <v>945000</v>
      </c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106"/>
      <c r="FU43" s="106"/>
      <c r="FV43" s="106"/>
      <c r="FW43" s="106"/>
      <c r="FX43" s="106"/>
      <c r="FY43" s="106"/>
      <c r="FZ43" s="106"/>
      <c r="GA43" s="106"/>
      <c r="GB43" s="106"/>
      <c r="GC43" s="106"/>
      <c r="GD43" s="106"/>
      <c r="GE43" s="106"/>
      <c r="GF43" s="106"/>
      <c r="GG43" s="106"/>
      <c r="GH43" s="106"/>
      <c r="GI43" s="106"/>
      <c r="GJ43" s="106"/>
      <c r="GK43" s="106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106"/>
      <c r="GW43" s="106"/>
      <c r="GX43" s="106"/>
      <c r="GY43" s="106"/>
      <c r="GZ43" s="106"/>
      <c r="HA43" s="106"/>
      <c r="HB43" s="106"/>
      <c r="HC43" s="106"/>
      <c r="HD43" s="106"/>
      <c r="HE43" s="106"/>
      <c r="HF43" s="106"/>
      <c r="HG43" s="106"/>
      <c r="HH43" s="106"/>
      <c r="HI43" s="106"/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106"/>
      <c r="HY43" s="106"/>
      <c r="HZ43" s="106"/>
      <c r="IA43" s="106"/>
      <c r="IB43" s="106"/>
      <c r="IC43" s="106"/>
      <c r="ID43" s="106"/>
      <c r="IE43" s="106"/>
      <c r="IF43" s="106"/>
      <c r="IG43" s="106"/>
      <c r="IH43" s="106"/>
      <c r="II43" s="106"/>
      <c r="IJ43" s="106"/>
      <c r="IK43" s="106"/>
      <c r="IL43" s="106"/>
      <c r="IM43" s="106"/>
      <c r="IN43" s="106"/>
      <c r="IO43" s="106"/>
      <c r="IP43" s="106"/>
      <c r="IQ43" s="106"/>
      <c r="IR43" s="106"/>
      <c r="IS43" s="106"/>
      <c r="IT43" s="106"/>
      <c r="IU43" s="106"/>
    </row>
    <row r="44" spans="1:255" customFormat="1" ht="11.25" customHeight="1" x14ac:dyDescent="0.25">
      <c r="A44" s="91"/>
      <c r="B44" s="133" t="s">
        <v>148</v>
      </c>
      <c r="C44" s="109"/>
      <c r="D44" s="109"/>
      <c r="E44" s="109"/>
      <c r="F44" s="110"/>
      <c r="G44" s="111">
        <f>SUM(G38:G43)</f>
        <v>1275750</v>
      </c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  <c r="HL44" s="91"/>
      <c r="HM44" s="91"/>
      <c r="HN44" s="91"/>
      <c r="HO44" s="91"/>
      <c r="HP44" s="91"/>
      <c r="HQ44" s="91"/>
      <c r="HR44" s="91"/>
      <c r="HS44" s="91"/>
      <c r="HT44" s="91"/>
      <c r="HU44" s="91"/>
      <c r="HV44" s="91"/>
      <c r="HW44" s="91"/>
      <c r="HX44" s="91"/>
      <c r="HY44" s="91"/>
      <c r="HZ44" s="91"/>
      <c r="IA44" s="91"/>
      <c r="IB44" s="91"/>
      <c r="IC44" s="91"/>
      <c r="ID44" s="91"/>
      <c r="IE44" s="91"/>
      <c r="IF44" s="91"/>
      <c r="IG44" s="91"/>
      <c r="IH44" s="91"/>
      <c r="II44" s="91"/>
      <c r="IJ44" s="91"/>
      <c r="IK44" s="91"/>
      <c r="IL44" s="91"/>
      <c r="IM44" s="91"/>
      <c r="IN44" s="91"/>
      <c r="IO44" s="91"/>
      <c r="IP44" s="91"/>
      <c r="IQ44" s="91"/>
      <c r="IR44" s="91"/>
      <c r="IS44" s="91"/>
      <c r="IT44" s="91"/>
      <c r="IU44" s="91"/>
    </row>
    <row r="45" spans="1:255" customFormat="1" ht="15.75" customHeight="1" x14ac:dyDescent="0.25">
      <c r="A45" s="99"/>
      <c r="B45" s="112"/>
      <c r="C45" s="113"/>
      <c r="D45" s="113"/>
      <c r="E45" s="113"/>
      <c r="F45" s="114"/>
      <c r="G45" s="114"/>
      <c r="H45" s="91"/>
      <c r="I45" s="91"/>
      <c r="J45" s="91"/>
      <c r="K45" s="115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  <c r="GL45" s="91"/>
      <c r="GM45" s="91"/>
      <c r="GN45" s="91"/>
      <c r="GO45" s="91"/>
      <c r="GP45" s="91"/>
      <c r="GQ45" s="91"/>
      <c r="GR45" s="91"/>
      <c r="GS45" s="91"/>
      <c r="GT45" s="91"/>
      <c r="GU45" s="91"/>
      <c r="GV45" s="91"/>
      <c r="GW45" s="91"/>
      <c r="GX45" s="91"/>
      <c r="GY45" s="91"/>
      <c r="GZ45" s="91"/>
      <c r="HA45" s="91"/>
      <c r="HB45" s="91"/>
      <c r="HC45" s="91"/>
      <c r="HD45" s="91"/>
      <c r="HE45" s="91"/>
      <c r="HF45" s="91"/>
      <c r="HG45" s="91"/>
      <c r="HH45" s="91"/>
      <c r="HI45" s="91"/>
      <c r="HJ45" s="91"/>
      <c r="HK45" s="91"/>
      <c r="HL45" s="91"/>
      <c r="HM45" s="91"/>
      <c r="HN45" s="91"/>
      <c r="HO45" s="91"/>
      <c r="HP45" s="91"/>
      <c r="HQ45" s="91"/>
      <c r="HR45" s="91"/>
      <c r="HS45" s="91"/>
      <c r="HT45" s="91"/>
      <c r="HU45" s="91"/>
      <c r="HV45" s="91"/>
      <c r="HW45" s="91"/>
      <c r="HX45" s="91"/>
      <c r="HY45" s="91"/>
      <c r="HZ45" s="91"/>
      <c r="IA45" s="91"/>
      <c r="IB45" s="91"/>
      <c r="IC45" s="91"/>
      <c r="ID45" s="91"/>
      <c r="IE45" s="91"/>
      <c r="IF45" s="91"/>
      <c r="IG45" s="91"/>
      <c r="IH45" s="91"/>
      <c r="II45" s="91"/>
      <c r="IJ45" s="91"/>
      <c r="IK45" s="91"/>
      <c r="IL45" s="91"/>
      <c r="IM45" s="91"/>
      <c r="IN45" s="91"/>
      <c r="IO45" s="91"/>
      <c r="IP45" s="91"/>
      <c r="IQ45" s="91"/>
      <c r="IR45" s="91"/>
      <c r="IS45" s="91"/>
      <c r="IT45" s="91"/>
      <c r="IU45" s="91"/>
    </row>
    <row r="46" spans="1:255" customFormat="1" ht="12" customHeight="1" x14ac:dyDescent="0.25">
      <c r="A46" s="99"/>
      <c r="B46" s="11" t="s">
        <v>30</v>
      </c>
      <c r="C46" s="12"/>
      <c r="D46" s="13"/>
      <c r="E46" s="13"/>
      <c r="F46" s="14"/>
      <c r="G46" s="100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  <c r="FW46" s="91"/>
      <c r="FX46" s="91"/>
      <c r="FY46" s="91"/>
      <c r="FZ46" s="91"/>
      <c r="GA46" s="91"/>
      <c r="GB46" s="91"/>
      <c r="GC46" s="91"/>
      <c r="GD46" s="91"/>
      <c r="GE46" s="91"/>
      <c r="GF46" s="91"/>
      <c r="GG46" s="91"/>
      <c r="GH46" s="91"/>
      <c r="GI46" s="91"/>
      <c r="GJ46" s="91"/>
      <c r="GK46" s="91"/>
      <c r="GL46" s="91"/>
      <c r="GM46" s="91"/>
      <c r="GN46" s="91"/>
      <c r="GO46" s="91"/>
      <c r="GP46" s="91"/>
      <c r="GQ46" s="91"/>
      <c r="GR46" s="91"/>
      <c r="GS46" s="91"/>
      <c r="GT46" s="91"/>
      <c r="GU46" s="91"/>
      <c r="GV46" s="91"/>
      <c r="GW46" s="91"/>
      <c r="GX46" s="91"/>
      <c r="GY46" s="91"/>
      <c r="GZ46" s="91"/>
      <c r="HA46" s="91"/>
      <c r="HB46" s="91"/>
      <c r="HC46" s="91"/>
      <c r="HD46" s="91"/>
      <c r="HE46" s="91"/>
      <c r="HF46" s="91"/>
      <c r="HG46" s="91"/>
      <c r="HH46" s="91"/>
      <c r="HI46" s="91"/>
      <c r="HJ46" s="91"/>
      <c r="HK46" s="91"/>
      <c r="HL46" s="91"/>
      <c r="HM46" s="91"/>
      <c r="HN46" s="91"/>
      <c r="HO46" s="91"/>
      <c r="HP46" s="91"/>
      <c r="HQ46" s="91"/>
      <c r="HR46" s="91"/>
      <c r="HS46" s="91"/>
      <c r="HT46" s="91"/>
      <c r="HU46" s="91"/>
      <c r="HV46" s="91"/>
      <c r="HW46" s="91"/>
      <c r="HX46" s="91"/>
      <c r="HY46" s="91"/>
      <c r="HZ46" s="91"/>
      <c r="IA46" s="91"/>
      <c r="IB46" s="91"/>
      <c r="IC46" s="91"/>
      <c r="ID46" s="91"/>
      <c r="IE46" s="91"/>
      <c r="IF46" s="91"/>
      <c r="IG46" s="91"/>
      <c r="IH46" s="91"/>
      <c r="II46" s="91"/>
      <c r="IJ46" s="91"/>
      <c r="IK46" s="91"/>
      <c r="IL46" s="91"/>
      <c r="IM46" s="91"/>
      <c r="IN46" s="91"/>
      <c r="IO46" s="91"/>
      <c r="IP46" s="91"/>
      <c r="IQ46" s="91"/>
      <c r="IR46" s="91"/>
      <c r="IS46" s="91"/>
      <c r="IT46" s="91"/>
      <c r="IU46" s="91"/>
    </row>
    <row r="47" spans="1:255" customFormat="1" ht="24" customHeight="1" x14ac:dyDescent="0.25">
      <c r="A47" s="99"/>
      <c r="B47" s="15" t="s">
        <v>31</v>
      </c>
      <c r="C47" s="16" t="s">
        <v>32</v>
      </c>
      <c r="D47" s="16" t="s">
        <v>33</v>
      </c>
      <c r="E47" s="15" t="s">
        <v>19</v>
      </c>
      <c r="F47" s="16" t="s">
        <v>20</v>
      </c>
      <c r="G47" s="15" t="s">
        <v>21</v>
      </c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91"/>
      <c r="GN47" s="91"/>
      <c r="GO47" s="91"/>
      <c r="GP47" s="91"/>
      <c r="GQ47" s="91"/>
      <c r="GR47" s="91"/>
      <c r="GS47" s="91"/>
      <c r="GT47" s="91"/>
      <c r="GU47" s="91"/>
      <c r="GV47" s="91"/>
      <c r="GW47" s="91"/>
      <c r="GX47" s="91"/>
      <c r="GY47" s="91"/>
      <c r="GZ47" s="91"/>
      <c r="HA47" s="91"/>
      <c r="HB47" s="91"/>
      <c r="HC47" s="91"/>
      <c r="HD47" s="91"/>
      <c r="HE47" s="91"/>
      <c r="HF47" s="91"/>
      <c r="HG47" s="91"/>
      <c r="HH47" s="91"/>
      <c r="HI47" s="91"/>
      <c r="HJ47" s="91"/>
      <c r="HK47" s="91"/>
      <c r="HL47" s="91"/>
      <c r="HM47" s="91"/>
      <c r="HN47" s="91"/>
      <c r="HO47" s="91"/>
      <c r="HP47" s="91"/>
      <c r="HQ47" s="91"/>
      <c r="HR47" s="91"/>
      <c r="HS47" s="91"/>
      <c r="HT47" s="91"/>
      <c r="HU47" s="91"/>
      <c r="HV47" s="91"/>
      <c r="HW47" s="91"/>
      <c r="HX47" s="91"/>
      <c r="HY47" s="91"/>
      <c r="HZ47" s="91"/>
      <c r="IA47" s="91"/>
      <c r="IB47" s="91"/>
      <c r="IC47" s="91"/>
      <c r="ID47" s="91"/>
      <c r="IE47" s="91"/>
      <c r="IF47" s="91"/>
      <c r="IG47" s="91"/>
      <c r="IH47" s="91"/>
      <c r="II47" s="91"/>
      <c r="IJ47" s="91"/>
      <c r="IK47" s="91"/>
      <c r="IL47" s="91"/>
      <c r="IM47" s="91"/>
      <c r="IN47" s="91"/>
      <c r="IO47" s="91"/>
      <c r="IP47" s="91"/>
      <c r="IQ47" s="91"/>
      <c r="IR47" s="91"/>
      <c r="IS47" s="91"/>
      <c r="IT47" s="91"/>
      <c r="IU47" s="91"/>
    </row>
    <row r="48" spans="1:255" s="107" customFormat="1" ht="12" customHeight="1" x14ac:dyDescent="0.25">
      <c r="A48" s="101"/>
      <c r="B48" s="134" t="s">
        <v>78</v>
      </c>
      <c r="C48" s="118"/>
      <c r="D48" s="119"/>
      <c r="E48" s="118"/>
      <c r="F48" s="120"/>
      <c r="G48" s="105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106"/>
      <c r="GG48" s="106"/>
      <c r="GH48" s="106"/>
      <c r="GI48" s="106"/>
      <c r="GJ48" s="106"/>
      <c r="GK48" s="106"/>
      <c r="GL48" s="106"/>
      <c r="GM48" s="106"/>
      <c r="GN48" s="106"/>
      <c r="GO48" s="106"/>
      <c r="GP48" s="106"/>
      <c r="GQ48" s="106"/>
      <c r="GR48" s="106"/>
      <c r="GS48" s="106"/>
      <c r="GT48" s="106"/>
      <c r="GU48" s="106"/>
      <c r="GV48" s="106"/>
      <c r="GW48" s="106"/>
      <c r="GX48" s="106"/>
      <c r="GY48" s="106"/>
      <c r="GZ48" s="106"/>
      <c r="HA48" s="106"/>
      <c r="HB48" s="106"/>
      <c r="HC48" s="106"/>
      <c r="HD48" s="106"/>
      <c r="HE48" s="106"/>
      <c r="HF48" s="106"/>
      <c r="HG48" s="106"/>
      <c r="HH48" s="106"/>
      <c r="HI48" s="106"/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6"/>
      <c r="HU48" s="106"/>
      <c r="HV48" s="106"/>
      <c r="HW48" s="106"/>
      <c r="HX48" s="106"/>
      <c r="HY48" s="106"/>
      <c r="HZ48" s="106"/>
      <c r="IA48" s="106"/>
      <c r="IB48" s="106"/>
      <c r="IC48" s="106"/>
      <c r="ID48" s="106"/>
      <c r="IE48" s="106"/>
      <c r="IF48" s="106"/>
      <c r="IG48" s="106"/>
      <c r="IH48" s="106"/>
      <c r="II48" s="106"/>
      <c r="IJ48" s="106"/>
      <c r="IK48" s="106"/>
      <c r="IL48" s="106"/>
      <c r="IM48" s="106"/>
      <c r="IN48" s="106"/>
      <c r="IO48" s="106"/>
      <c r="IP48" s="106"/>
      <c r="IQ48" s="106"/>
      <c r="IR48" s="106"/>
      <c r="IS48" s="106"/>
      <c r="IT48" s="106"/>
      <c r="IU48" s="106"/>
    </row>
    <row r="49" spans="1:255" s="107" customFormat="1" ht="12" customHeight="1" x14ac:dyDescent="0.25">
      <c r="A49" s="101"/>
      <c r="B49" s="117" t="s">
        <v>129</v>
      </c>
      <c r="C49" s="118" t="s">
        <v>140</v>
      </c>
      <c r="D49" s="119">
        <v>4400</v>
      </c>
      <c r="E49" s="118" t="s">
        <v>29</v>
      </c>
      <c r="F49" s="120">
        <v>650</v>
      </c>
      <c r="G49" s="105">
        <f>(D49*F49)</f>
        <v>2860000</v>
      </c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R49" s="106"/>
      <c r="ES49" s="106"/>
      <c r="ET49" s="106"/>
      <c r="EU49" s="106"/>
      <c r="EV49" s="106"/>
      <c r="EW49" s="106"/>
      <c r="EX49" s="106"/>
      <c r="EY49" s="106"/>
      <c r="EZ49" s="106"/>
      <c r="FA49" s="106"/>
      <c r="FB49" s="106"/>
      <c r="FC49" s="106"/>
      <c r="FD49" s="106"/>
      <c r="FE49" s="106"/>
      <c r="FF49" s="106"/>
      <c r="FG49" s="106"/>
      <c r="FH49" s="106"/>
      <c r="FI49" s="106"/>
      <c r="FJ49" s="106"/>
      <c r="FK49" s="106"/>
      <c r="FL49" s="106"/>
      <c r="FM49" s="106"/>
      <c r="FN49" s="106"/>
      <c r="FO49" s="106"/>
      <c r="FP49" s="106"/>
      <c r="FQ49" s="106"/>
      <c r="FR49" s="106"/>
      <c r="FS49" s="106"/>
      <c r="FT49" s="106"/>
      <c r="FU49" s="106"/>
      <c r="FV49" s="106"/>
      <c r="FW49" s="106"/>
      <c r="FX49" s="106"/>
      <c r="FY49" s="106"/>
      <c r="FZ49" s="106"/>
      <c r="GA49" s="106"/>
      <c r="GB49" s="106"/>
      <c r="GC49" s="106"/>
      <c r="GD49" s="106"/>
      <c r="GE49" s="106"/>
      <c r="GF49" s="106"/>
      <c r="GG49" s="106"/>
      <c r="GH49" s="106"/>
      <c r="GI49" s="106"/>
      <c r="GJ49" s="106"/>
      <c r="GK49" s="106"/>
      <c r="GL49" s="106"/>
      <c r="GM49" s="106"/>
      <c r="GN49" s="106"/>
      <c r="GO49" s="106"/>
      <c r="GP49" s="106"/>
      <c r="GQ49" s="106"/>
      <c r="GR49" s="106"/>
      <c r="GS49" s="106"/>
      <c r="GT49" s="106"/>
      <c r="GU49" s="106"/>
      <c r="GV49" s="106"/>
      <c r="GW49" s="106"/>
      <c r="GX49" s="106"/>
      <c r="GY49" s="106"/>
      <c r="GZ49" s="106"/>
      <c r="HA49" s="106"/>
      <c r="HB49" s="106"/>
      <c r="HC49" s="106"/>
      <c r="HD49" s="106"/>
      <c r="HE49" s="106"/>
      <c r="HF49" s="106"/>
      <c r="HG49" s="106"/>
      <c r="HH49" s="106"/>
      <c r="HI49" s="106"/>
      <c r="HJ49" s="106"/>
      <c r="HK49" s="106"/>
      <c r="HL49" s="106"/>
      <c r="HM49" s="106"/>
      <c r="HN49" s="106"/>
      <c r="HO49" s="106"/>
      <c r="HP49" s="106"/>
      <c r="HQ49" s="106"/>
      <c r="HR49" s="106"/>
      <c r="HS49" s="106"/>
      <c r="HT49" s="106"/>
      <c r="HU49" s="106"/>
      <c r="HV49" s="106"/>
      <c r="HW49" s="106"/>
      <c r="HX49" s="106"/>
      <c r="HY49" s="106"/>
      <c r="HZ49" s="106"/>
      <c r="IA49" s="106"/>
      <c r="IB49" s="106"/>
      <c r="IC49" s="106"/>
      <c r="ID49" s="106"/>
      <c r="IE49" s="106"/>
      <c r="IF49" s="106"/>
      <c r="IG49" s="106"/>
      <c r="IH49" s="106"/>
      <c r="II49" s="106"/>
      <c r="IJ49" s="106"/>
      <c r="IK49" s="106"/>
      <c r="IL49" s="106"/>
      <c r="IM49" s="106"/>
      <c r="IN49" s="106"/>
      <c r="IO49" s="106"/>
      <c r="IP49" s="106"/>
      <c r="IQ49" s="106"/>
      <c r="IR49" s="106"/>
      <c r="IS49" s="106"/>
      <c r="IT49" s="106"/>
      <c r="IU49" s="106"/>
    </row>
    <row r="50" spans="1:255" s="107" customFormat="1" ht="12" customHeight="1" x14ac:dyDescent="0.25">
      <c r="A50" s="101"/>
      <c r="B50" s="134" t="s">
        <v>34</v>
      </c>
      <c r="C50" s="118"/>
      <c r="D50" s="119"/>
      <c r="E50" s="118"/>
      <c r="F50" s="120"/>
      <c r="G50" s="105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  <c r="EO50" s="106"/>
      <c r="EP50" s="106"/>
      <c r="EQ50" s="106"/>
      <c r="ER50" s="106"/>
      <c r="ES50" s="106"/>
      <c r="ET50" s="106"/>
      <c r="EU50" s="106"/>
      <c r="EV50" s="106"/>
      <c r="EW50" s="106"/>
      <c r="EX50" s="106"/>
      <c r="EY50" s="106"/>
      <c r="EZ50" s="106"/>
      <c r="FA50" s="106"/>
      <c r="FB50" s="106"/>
      <c r="FC50" s="106"/>
      <c r="FD50" s="106"/>
      <c r="FE50" s="106"/>
      <c r="FF50" s="106"/>
      <c r="FG50" s="106"/>
      <c r="FH50" s="106"/>
      <c r="FI50" s="106"/>
      <c r="FJ50" s="106"/>
      <c r="FK50" s="106"/>
      <c r="FL50" s="106"/>
      <c r="FM50" s="106"/>
      <c r="FN50" s="106"/>
      <c r="FO50" s="106"/>
      <c r="FP50" s="106"/>
      <c r="FQ50" s="106"/>
      <c r="FR50" s="106"/>
      <c r="FS50" s="106"/>
      <c r="FT50" s="106"/>
      <c r="FU50" s="106"/>
      <c r="FV50" s="106"/>
      <c r="FW50" s="106"/>
      <c r="FX50" s="106"/>
      <c r="FY50" s="106"/>
      <c r="FZ50" s="106"/>
      <c r="GA50" s="106"/>
      <c r="GB50" s="106"/>
      <c r="GC50" s="106"/>
      <c r="GD50" s="106"/>
      <c r="GE50" s="106"/>
      <c r="GF50" s="106"/>
      <c r="GG50" s="106"/>
      <c r="GH50" s="106"/>
      <c r="GI50" s="106"/>
      <c r="GJ50" s="106"/>
      <c r="GK50" s="106"/>
      <c r="GL50" s="106"/>
      <c r="GM50" s="106"/>
      <c r="GN50" s="106"/>
      <c r="GO50" s="106"/>
      <c r="GP50" s="106"/>
      <c r="GQ50" s="106"/>
      <c r="GR50" s="106"/>
      <c r="GS50" s="106"/>
      <c r="GT50" s="106"/>
      <c r="GU50" s="106"/>
      <c r="GV50" s="106"/>
      <c r="GW50" s="106"/>
      <c r="GX50" s="106"/>
      <c r="GY50" s="106"/>
      <c r="GZ50" s="106"/>
      <c r="HA50" s="106"/>
      <c r="HB50" s="106"/>
      <c r="HC50" s="106"/>
      <c r="HD50" s="106"/>
      <c r="HE50" s="106"/>
      <c r="HF50" s="106"/>
      <c r="HG50" s="106"/>
      <c r="HH50" s="106"/>
      <c r="HI50" s="106"/>
      <c r="HJ50" s="106"/>
      <c r="HK50" s="106"/>
      <c r="HL50" s="106"/>
      <c r="HM50" s="106"/>
      <c r="HN50" s="106"/>
      <c r="HO50" s="106"/>
      <c r="HP50" s="106"/>
      <c r="HQ50" s="106"/>
      <c r="HR50" s="106"/>
      <c r="HS50" s="106"/>
      <c r="HT50" s="106"/>
      <c r="HU50" s="106"/>
      <c r="HV50" s="106"/>
      <c r="HW50" s="106"/>
      <c r="HX50" s="106"/>
      <c r="HY50" s="106"/>
      <c r="HZ50" s="106"/>
      <c r="IA50" s="106"/>
      <c r="IB50" s="106"/>
      <c r="IC50" s="106"/>
      <c r="ID50" s="106"/>
      <c r="IE50" s="106"/>
      <c r="IF50" s="106"/>
      <c r="IG50" s="106"/>
      <c r="IH50" s="106"/>
      <c r="II50" s="106"/>
      <c r="IJ50" s="106"/>
      <c r="IK50" s="106"/>
      <c r="IL50" s="106"/>
      <c r="IM50" s="106"/>
      <c r="IN50" s="106"/>
      <c r="IO50" s="106"/>
      <c r="IP50" s="106"/>
      <c r="IQ50" s="106"/>
      <c r="IR50" s="106"/>
      <c r="IS50" s="106"/>
      <c r="IT50" s="106"/>
      <c r="IU50" s="106"/>
    </row>
    <row r="51" spans="1:255" s="107" customFormat="1" ht="12" customHeight="1" x14ac:dyDescent="0.25">
      <c r="A51" s="101"/>
      <c r="B51" s="117" t="s">
        <v>130</v>
      </c>
      <c r="C51" s="118" t="s">
        <v>35</v>
      </c>
      <c r="D51" s="119">
        <v>250</v>
      </c>
      <c r="E51" s="118" t="s">
        <v>29</v>
      </c>
      <c r="F51" s="120">
        <v>2330</v>
      </c>
      <c r="G51" s="105">
        <f t="shared" ref="G51:G76" si="3">(D51*F51)</f>
        <v>582500</v>
      </c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R51" s="106"/>
      <c r="ES51" s="106"/>
      <c r="ET51" s="106"/>
      <c r="EU51" s="106"/>
      <c r="EV51" s="106"/>
      <c r="EW51" s="106"/>
      <c r="EX51" s="106"/>
      <c r="EY51" s="106"/>
      <c r="EZ51" s="106"/>
      <c r="FA51" s="106"/>
      <c r="FB51" s="106"/>
      <c r="FC51" s="106"/>
      <c r="FD51" s="106"/>
      <c r="FE51" s="106"/>
      <c r="FF51" s="106"/>
      <c r="FG51" s="106"/>
      <c r="FH51" s="106"/>
      <c r="FI51" s="106"/>
      <c r="FJ51" s="106"/>
      <c r="FK51" s="106"/>
      <c r="FL51" s="106"/>
      <c r="FM51" s="106"/>
      <c r="FN51" s="106"/>
      <c r="FO51" s="106"/>
      <c r="FP51" s="106"/>
      <c r="FQ51" s="106"/>
      <c r="FR51" s="106"/>
      <c r="FS51" s="106"/>
      <c r="FT51" s="106"/>
      <c r="FU51" s="106"/>
      <c r="FV51" s="106"/>
      <c r="FW51" s="106"/>
      <c r="FX51" s="106"/>
      <c r="FY51" s="106"/>
      <c r="FZ51" s="106"/>
      <c r="GA51" s="106"/>
      <c r="GB51" s="106"/>
      <c r="GC51" s="106"/>
      <c r="GD51" s="106"/>
      <c r="GE51" s="106"/>
      <c r="GF51" s="106"/>
      <c r="GG51" s="106"/>
      <c r="GH51" s="106"/>
      <c r="GI51" s="106"/>
      <c r="GJ51" s="106"/>
      <c r="GK51" s="106"/>
      <c r="GL51" s="106"/>
      <c r="GM51" s="106"/>
      <c r="GN51" s="106"/>
      <c r="GO51" s="106"/>
      <c r="GP51" s="106"/>
      <c r="GQ51" s="106"/>
      <c r="GR51" s="106"/>
      <c r="GS51" s="106"/>
      <c r="GT51" s="106"/>
      <c r="GU51" s="106"/>
      <c r="GV51" s="106"/>
      <c r="GW51" s="106"/>
      <c r="GX51" s="106"/>
      <c r="GY51" s="106"/>
      <c r="GZ51" s="106"/>
      <c r="HA51" s="106"/>
      <c r="HB51" s="106"/>
      <c r="HC51" s="106"/>
      <c r="HD51" s="106"/>
      <c r="HE51" s="106"/>
      <c r="HF51" s="106"/>
      <c r="HG51" s="106"/>
      <c r="HH51" s="106"/>
      <c r="HI51" s="106"/>
      <c r="HJ51" s="106"/>
      <c r="HK51" s="106"/>
      <c r="HL51" s="106"/>
      <c r="HM51" s="106"/>
      <c r="HN51" s="106"/>
      <c r="HO51" s="106"/>
      <c r="HP51" s="106"/>
      <c r="HQ51" s="106"/>
      <c r="HR51" s="106"/>
      <c r="HS51" s="106"/>
      <c r="HT51" s="106"/>
      <c r="HU51" s="106"/>
      <c r="HV51" s="106"/>
      <c r="HW51" s="106"/>
      <c r="HX51" s="106"/>
      <c r="HY51" s="106"/>
      <c r="HZ51" s="106"/>
      <c r="IA51" s="106"/>
      <c r="IB51" s="106"/>
      <c r="IC51" s="106"/>
      <c r="ID51" s="106"/>
      <c r="IE51" s="106"/>
      <c r="IF51" s="106"/>
      <c r="IG51" s="106"/>
      <c r="IH51" s="106"/>
      <c r="II51" s="106"/>
      <c r="IJ51" s="106"/>
      <c r="IK51" s="106"/>
      <c r="IL51" s="106"/>
      <c r="IM51" s="106"/>
      <c r="IN51" s="106"/>
      <c r="IO51" s="106"/>
      <c r="IP51" s="106"/>
      <c r="IQ51" s="106"/>
      <c r="IR51" s="106"/>
      <c r="IS51" s="106"/>
      <c r="IT51" s="106"/>
      <c r="IU51" s="106"/>
    </row>
    <row r="52" spans="1:255" s="107" customFormat="1" ht="12" customHeight="1" x14ac:dyDescent="0.25">
      <c r="A52" s="101"/>
      <c r="B52" s="117" t="s">
        <v>131</v>
      </c>
      <c r="C52" s="118" t="s">
        <v>35</v>
      </c>
      <c r="D52" s="119">
        <v>200</v>
      </c>
      <c r="E52" s="118" t="s">
        <v>79</v>
      </c>
      <c r="F52" s="120">
        <v>1711.2</v>
      </c>
      <c r="G52" s="105">
        <f t="shared" si="3"/>
        <v>342240</v>
      </c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  <c r="FR52" s="106"/>
      <c r="FS52" s="106"/>
      <c r="FT52" s="106"/>
      <c r="FU52" s="106"/>
      <c r="FV52" s="106"/>
      <c r="FW52" s="106"/>
      <c r="FX52" s="106"/>
      <c r="FY52" s="106"/>
      <c r="FZ52" s="106"/>
      <c r="GA52" s="106"/>
      <c r="GB52" s="106"/>
      <c r="GC52" s="106"/>
      <c r="GD52" s="106"/>
      <c r="GE52" s="106"/>
      <c r="GF52" s="106"/>
      <c r="GG52" s="106"/>
      <c r="GH52" s="106"/>
      <c r="GI52" s="106"/>
      <c r="GJ52" s="106"/>
      <c r="GK52" s="106"/>
      <c r="GL52" s="106"/>
      <c r="GM52" s="106"/>
      <c r="GN52" s="106"/>
      <c r="GO52" s="106"/>
      <c r="GP52" s="106"/>
      <c r="GQ52" s="106"/>
      <c r="GR52" s="106"/>
      <c r="GS52" s="106"/>
      <c r="GT52" s="106"/>
      <c r="GU52" s="106"/>
      <c r="GV52" s="106"/>
      <c r="GW52" s="106"/>
      <c r="GX52" s="106"/>
      <c r="GY52" s="106"/>
      <c r="GZ52" s="106"/>
      <c r="HA52" s="106"/>
      <c r="HB52" s="106"/>
      <c r="HC52" s="106"/>
      <c r="HD52" s="106"/>
      <c r="HE52" s="106"/>
      <c r="HF52" s="106"/>
      <c r="HG52" s="106"/>
      <c r="HH52" s="106"/>
      <c r="HI52" s="106"/>
      <c r="HJ52" s="106"/>
      <c r="HK52" s="106"/>
      <c r="HL52" s="106"/>
      <c r="HM52" s="106"/>
      <c r="HN52" s="106"/>
      <c r="HO52" s="106"/>
      <c r="HP52" s="106"/>
      <c r="HQ52" s="106"/>
      <c r="HR52" s="106"/>
      <c r="HS52" s="106"/>
      <c r="HT52" s="106"/>
      <c r="HU52" s="106"/>
      <c r="HV52" s="106"/>
      <c r="HW52" s="106"/>
      <c r="HX52" s="106"/>
      <c r="HY52" s="106"/>
      <c r="HZ52" s="106"/>
      <c r="IA52" s="106"/>
      <c r="IB52" s="106"/>
      <c r="IC52" s="106"/>
      <c r="ID52" s="106"/>
      <c r="IE52" s="106"/>
      <c r="IF52" s="106"/>
      <c r="IG52" s="106"/>
      <c r="IH52" s="106"/>
      <c r="II52" s="106"/>
      <c r="IJ52" s="106"/>
      <c r="IK52" s="106"/>
      <c r="IL52" s="106"/>
      <c r="IM52" s="106"/>
      <c r="IN52" s="106"/>
      <c r="IO52" s="106"/>
      <c r="IP52" s="106"/>
      <c r="IQ52" s="106"/>
      <c r="IR52" s="106"/>
      <c r="IS52" s="106"/>
      <c r="IT52" s="106"/>
      <c r="IU52" s="106"/>
    </row>
    <row r="53" spans="1:255" s="107" customFormat="1" ht="12" customHeight="1" x14ac:dyDescent="0.25">
      <c r="A53" s="101"/>
      <c r="B53" s="117" t="s">
        <v>132</v>
      </c>
      <c r="C53" s="118" t="s">
        <v>35</v>
      </c>
      <c r="D53" s="119">
        <v>200</v>
      </c>
      <c r="E53" s="118" t="s">
        <v>80</v>
      </c>
      <c r="F53" s="120">
        <v>1566</v>
      </c>
      <c r="G53" s="105">
        <f t="shared" si="3"/>
        <v>313200</v>
      </c>
      <c r="H53" s="106" t="s">
        <v>110</v>
      </c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  <c r="EO53" s="106"/>
      <c r="EP53" s="106"/>
      <c r="EQ53" s="106"/>
      <c r="ER53" s="106"/>
      <c r="ES53" s="106"/>
      <c r="ET53" s="106"/>
      <c r="EU53" s="106"/>
      <c r="EV53" s="106"/>
      <c r="EW53" s="106"/>
      <c r="EX53" s="106"/>
      <c r="EY53" s="106"/>
      <c r="EZ53" s="106"/>
      <c r="FA53" s="106"/>
      <c r="FB53" s="106"/>
      <c r="FC53" s="106"/>
      <c r="FD53" s="106"/>
      <c r="FE53" s="106"/>
      <c r="FF53" s="106"/>
      <c r="FG53" s="106"/>
      <c r="FH53" s="106"/>
      <c r="FI53" s="106"/>
      <c r="FJ53" s="106"/>
      <c r="FK53" s="106"/>
      <c r="FL53" s="106"/>
      <c r="FM53" s="106"/>
      <c r="FN53" s="106"/>
      <c r="FO53" s="106"/>
      <c r="FP53" s="106"/>
      <c r="FQ53" s="106"/>
      <c r="FR53" s="106"/>
      <c r="FS53" s="106"/>
      <c r="FT53" s="106"/>
      <c r="FU53" s="106"/>
      <c r="FV53" s="106"/>
      <c r="FW53" s="106"/>
      <c r="FX53" s="106"/>
      <c r="FY53" s="106"/>
      <c r="FZ53" s="106"/>
      <c r="GA53" s="106"/>
      <c r="GB53" s="106"/>
      <c r="GC53" s="106"/>
      <c r="GD53" s="106"/>
      <c r="GE53" s="106"/>
      <c r="GF53" s="106"/>
      <c r="GG53" s="106"/>
      <c r="GH53" s="106"/>
      <c r="GI53" s="106"/>
      <c r="GJ53" s="106"/>
      <c r="GK53" s="106"/>
      <c r="GL53" s="106"/>
      <c r="GM53" s="106"/>
      <c r="GN53" s="106"/>
      <c r="GO53" s="106"/>
      <c r="GP53" s="106"/>
      <c r="GQ53" s="106"/>
      <c r="GR53" s="106"/>
      <c r="GS53" s="106"/>
      <c r="GT53" s="106"/>
      <c r="GU53" s="106"/>
      <c r="GV53" s="106"/>
      <c r="GW53" s="106"/>
      <c r="GX53" s="106"/>
      <c r="GY53" s="106"/>
      <c r="GZ53" s="106"/>
      <c r="HA53" s="106"/>
      <c r="HB53" s="106"/>
      <c r="HC53" s="106"/>
      <c r="HD53" s="106"/>
      <c r="HE53" s="106"/>
      <c r="HF53" s="106"/>
      <c r="HG53" s="106"/>
      <c r="HH53" s="106"/>
      <c r="HI53" s="106"/>
      <c r="HJ53" s="106"/>
      <c r="HK53" s="106"/>
      <c r="HL53" s="106"/>
      <c r="HM53" s="106"/>
      <c r="HN53" s="106"/>
      <c r="HO53" s="106"/>
      <c r="HP53" s="106"/>
      <c r="HQ53" s="106"/>
      <c r="HR53" s="106"/>
      <c r="HS53" s="106"/>
      <c r="HT53" s="106"/>
      <c r="HU53" s="106"/>
      <c r="HV53" s="106"/>
      <c r="HW53" s="106"/>
      <c r="HX53" s="106"/>
      <c r="HY53" s="106"/>
      <c r="HZ53" s="106"/>
      <c r="IA53" s="106"/>
      <c r="IB53" s="106"/>
      <c r="IC53" s="106"/>
      <c r="ID53" s="106"/>
      <c r="IE53" s="106"/>
      <c r="IF53" s="106"/>
      <c r="IG53" s="106"/>
      <c r="IH53" s="106"/>
      <c r="II53" s="106"/>
      <c r="IJ53" s="106"/>
      <c r="IK53" s="106"/>
      <c r="IL53" s="106"/>
      <c r="IM53" s="106"/>
      <c r="IN53" s="106"/>
      <c r="IO53" s="106"/>
      <c r="IP53" s="106"/>
      <c r="IQ53" s="106"/>
      <c r="IR53" s="106"/>
      <c r="IS53" s="106"/>
      <c r="IT53" s="106"/>
      <c r="IU53" s="106"/>
    </row>
    <row r="54" spans="1:255" s="107" customFormat="1" ht="12" customHeight="1" x14ac:dyDescent="0.25">
      <c r="A54" s="101"/>
      <c r="B54" s="117" t="s">
        <v>111</v>
      </c>
      <c r="C54" s="118" t="s">
        <v>112</v>
      </c>
      <c r="D54" s="119">
        <v>200</v>
      </c>
      <c r="E54" s="118" t="s">
        <v>76</v>
      </c>
      <c r="F54" s="120">
        <v>1932.4</v>
      </c>
      <c r="G54" s="105">
        <f t="shared" si="3"/>
        <v>386480</v>
      </c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  <c r="EO54" s="106"/>
      <c r="EP54" s="106"/>
      <c r="EQ54" s="106"/>
      <c r="ER54" s="106"/>
      <c r="ES54" s="106"/>
      <c r="ET54" s="106"/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6"/>
      <c r="FL54" s="106"/>
      <c r="FM54" s="106"/>
      <c r="FN54" s="106"/>
      <c r="FO54" s="106"/>
      <c r="FP54" s="106"/>
      <c r="FQ54" s="106"/>
      <c r="FR54" s="106"/>
      <c r="FS54" s="106"/>
      <c r="FT54" s="106"/>
      <c r="FU54" s="106"/>
      <c r="FV54" s="106"/>
      <c r="FW54" s="106"/>
      <c r="FX54" s="106"/>
      <c r="FY54" s="106"/>
      <c r="FZ54" s="106"/>
      <c r="GA54" s="106"/>
      <c r="GB54" s="106"/>
      <c r="GC54" s="106"/>
      <c r="GD54" s="106"/>
      <c r="GE54" s="106"/>
      <c r="GF54" s="106"/>
      <c r="GG54" s="106"/>
      <c r="GH54" s="106"/>
      <c r="GI54" s="106"/>
      <c r="GJ54" s="106"/>
      <c r="GK54" s="106"/>
      <c r="GL54" s="106"/>
      <c r="GM54" s="106"/>
      <c r="GN54" s="106"/>
      <c r="GO54" s="106"/>
      <c r="GP54" s="106"/>
      <c r="GQ54" s="106"/>
      <c r="GR54" s="106"/>
      <c r="GS54" s="106"/>
      <c r="GT54" s="106"/>
      <c r="GU54" s="106"/>
      <c r="GV54" s="106"/>
      <c r="GW54" s="106"/>
      <c r="GX54" s="106"/>
      <c r="GY54" s="106"/>
      <c r="GZ54" s="106"/>
      <c r="HA54" s="106"/>
      <c r="HB54" s="106"/>
      <c r="HC54" s="106"/>
      <c r="HD54" s="106"/>
      <c r="HE54" s="106"/>
      <c r="HF54" s="106"/>
      <c r="HG54" s="106"/>
      <c r="HH54" s="106"/>
      <c r="HI54" s="106"/>
      <c r="HJ54" s="106"/>
      <c r="HK54" s="106"/>
      <c r="HL54" s="106"/>
      <c r="HM54" s="106"/>
      <c r="HN54" s="106"/>
      <c r="HO54" s="106"/>
      <c r="HP54" s="106"/>
      <c r="HQ54" s="106"/>
      <c r="HR54" s="106"/>
      <c r="HS54" s="106"/>
      <c r="HT54" s="106"/>
      <c r="HU54" s="106"/>
      <c r="HV54" s="106"/>
      <c r="HW54" s="106"/>
      <c r="HX54" s="106"/>
      <c r="HY54" s="106"/>
      <c r="HZ54" s="106"/>
      <c r="IA54" s="106"/>
      <c r="IB54" s="106"/>
      <c r="IC54" s="106"/>
      <c r="ID54" s="106"/>
      <c r="IE54" s="106"/>
      <c r="IF54" s="106"/>
      <c r="IG54" s="106"/>
      <c r="IH54" s="106"/>
      <c r="II54" s="106"/>
      <c r="IJ54" s="106"/>
      <c r="IK54" s="106"/>
      <c r="IL54" s="106"/>
      <c r="IM54" s="106"/>
      <c r="IN54" s="106"/>
      <c r="IO54" s="106"/>
      <c r="IP54" s="106"/>
      <c r="IQ54" s="106"/>
      <c r="IR54" s="106"/>
      <c r="IS54" s="106"/>
      <c r="IT54" s="106"/>
      <c r="IU54" s="106"/>
    </row>
    <row r="55" spans="1:255" s="107" customFormat="1" ht="12" customHeight="1" x14ac:dyDescent="0.25">
      <c r="A55" s="101"/>
      <c r="B55" s="117" t="s">
        <v>127</v>
      </c>
      <c r="C55" s="118" t="s">
        <v>138</v>
      </c>
      <c r="D55" s="119">
        <v>5</v>
      </c>
      <c r="E55" s="118" t="s">
        <v>106</v>
      </c>
      <c r="F55" s="120">
        <v>12480</v>
      </c>
      <c r="G55" s="105">
        <f t="shared" si="3"/>
        <v>62400</v>
      </c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6"/>
      <c r="FL55" s="106"/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6"/>
      <c r="GF55" s="106"/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6"/>
      <c r="GZ55" s="106"/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6"/>
      <c r="HT55" s="106"/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6"/>
      <c r="IN55" s="106"/>
      <c r="IO55" s="106"/>
      <c r="IP55" s="106"/>
      <c r="IQ55" s="106"/>
      <c r="IR55" s="106"/>
      <c r="IS55" s="106"/>
      <c r="IT55" s="106"/>
      <c r="IU55" s="106"/>
    </row>
    <row r="56" spans="1:255" s="107" customFormat="1" ht="12" customHeight="1" x14ac:dyDescent="0.25">
      <c r="A56" s="101"/>
      <c r="B56" s="117" t="s">
        <v>88</v>
      </c>
      <c r="C56" s="118" t="s">
        <v>138</v>
      </c>
      <c r="D56" s="119">
        <v>9</v>
      </c>
      <c r="E56" s="118" t="s">
        <v>106</v>
      </c>
      <c r="F56" s="120">
        <v>16900</v>
      </c>
      <c r="G56" s="105">
        <f t="shared" si="3"/>
        <v>152100</v>
      </c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6"/>
      <c r="GF56" s="106"/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6"/>
      <c r="GZ56" s="106"/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6"/>
      <c r="HT56" s="106"/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6"/>
      <c r="IN56" s="106"/>
      <c r="IO56" s="106"/>
      <c r="IP56" s="106"/>
      <c r="IQ56" s="106"/>
      <c r="IR56" s="106"/>
      <c r="IS56" s="106"/>
      <c r="IT56" s="106"/>
      <c r="IU56" s="106"/>
    </row>
    <row r="57" spans="1:255" s="107" customFormat="1" ht="12" customHeight="1" x14ac:dyDescent="0.25">
      <c r="A57" s="101"/>
      <c r="B57" s="117" t="s">
        <v>133</v>
      </c>
      <c r="C57" s="118" t="s">
        <v>138</v>
      </c>
      <c r="D57" s="119">
        <v>5</v>
      </c>
      <c r="E57" s="118" t="s">
        <v>81</v>
      </c>
      <c r="F57" s="120">
        <v>11208</v>
      </c>
      <c r="G57" s="105">
        <f t="shared" si="3"/>
        <v>56040</v>
      </c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6"/>
      <c r="FQ57" s="106"/>
      <c r="FR57" s="106"/>
      <c r="FS57" s="106"/>
      <c r="FT57" s="106"/>
      <c r="FU57" s="106"/>
      <c r="FV57" s="106"/>
      <c r="FW57" s="106"/>
      <c r="FX57" s="106"/>
      <c r="FY57" s="106"/>
      <c r="FZ57" s="106"/>
      <c r="GA57" s="106"/>
      <c r="GB57" s="106"/>
      <c r="GC57" s="106"/>
      <c r="GD57" s="106"/>
      <c r="GE57" s="106"/>
      <c r="GF57" s="106"/>
      <c r="GG57" s="106"/>
      <c r="GH57" s="106"/>
      <c r="GI57" s="106"/>
      <c r="GJ57" s="106"/>
      <c r="GK57" s="106"/>
      <c r="GL57" s="106"/>
      <c r="GM57" s="106"/>
      <c r="GN57" s="106"/>
      <c r="GO57" s="106"/>
      <c r="GP57" s="106"/>
      <c r="GQ57" s="106"/>
      <c r="GR57" s="106"/>
      <c r="GS57" s="106"/>
      <c r="GT57" s="106"/>
      <c r="GU57" s="106"/>
      <c r="GV57" s="106"/>
      <c r="GW57" s="106"/>
      <c r="GX57" s="106"/>
      <c r="GY57" s="106"/>
      <c r="GZ57" s="106"/>
      <c r="HA57" s="106"/>
      <c r="HB57" s="106"/>
      <c r="HC57" s="106"/>
      <c r="HD57" s="106"/>
      <c r="HE57" s="106"/>
      <c r="HF57" s="106"/>
      <c r="HG57" s="106"/>
      <c r="HH57" s="106"/>
      <c r="HI57" s="106"/>
      <c r="HJ57" s="106"/>
      <c r="HK57" s="106"/>
      <c r="HL57" s="106"/>
      <c r="HM57" s="106"/>
      <c r="HN57" s="106"/>
      <c r="HO57" s="106"/>
      <c r="HP57" s="106"/>
      <c r="HQ57" s="106"/>
      <c r="HR57" s="106"/>
      <c r="HS57" s="106"/>
      <c r="HT57" s="106"/>
      <c r="HU57" s="106"/>
      <c r="HV57" s="106"/>
      <c r="HW57" s="106"/>
      <c r="HX57" s="106"/>
      <c r="HY57" s="106"/>
      <c r="HZ57" s="106"/>
      <c r="IA57" s="106"/>
      <c r="IB57" s="106"/>
      <c r="IC57" s="106"/>
      <c r="ID57" s="106"/>
      <c r="IE57" s="106"/>
      <c r="IF57" s="106"/>
      <c r="IG57" s="106"/>
      <c r="IH57" s="106"/>
      <c r="II57" s="106"/>
      <c r="IJ57" s="106"/>
      <c r="IK57" s="106"/>
      <c r="IL57" s="106"/>
      <c r="IM57" s="106"/>
      <c r="IN57" s="106"/>
      <c r="IO57" s="106"/>
      <c r="IP57" s="106"/>
      <c r="IQ57" s="106"/>
      <c r="IR57" s="106"/>
      <c r="IS57" s="106"/>
      <c r="IT57" s="106"/>
      <c r="IU57" s="106"/>
    </row>
    <row r="58" spans="1:255" s="107" customFormat="1" ht="12" customHeight="1" x14ac:dyDescent="0.25">
      <c r="A58" s="101"/>
      <c r="B58" s="134" t="s">
        <v>36</v>
      </c>
      <c r="C58" s="118"/>
      <c r="D58" s="119"/>
      <c r="E58" s="118"/>
      <c r="F58" s="120"/>
      <c r="G58" s="105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  <c r="FR58" s="106"/>
      <c r="FS58" s="106"/>
      <c r="FT58" s="106"/>
      <c r="FU58" s="106"/>
      <c r="FV58" s="106"/>
      <c r="FW58" s="106"/>
      <c r="FX58" s="106"/>
      <c r="FY58" s="106"/>
      <c r="FZ58" s="106"/>
      <c r="GA58" s="106"/>
      <c r="GB58" s="106"/>
      <c r="GC58" s="106"/>
      <c r="GD58" s="106"/>
      <c r="GE58" s="106"/>
      <c r="GF58" s="106"/>
      <c r="GG58" s="106"/>
      <c r="GH58" s="106"/>
      <c r="GI58" s="106"/>
      <c r="GJ58" s="106"/>
      <c r="GK58" s="106"/>
      <c r="GL58" s="106"/>
      <c r="GM58" s="106"/>
      <c r="GN58" s="106"/>
      <c r="GO58" s="106"/>
      <c r="GP58" s="106"/>
      <c r="GQ58" s="106"/>
      <c r="GR58" s="106"/>
      <c r="GS58" s="106"/>
      <c r="GT58" s="106"/>
      <c r="GU58" s="106"/>
      <c r="GV58" s="106"/>
      <c r="GW58" s="106"/>
      <c r="GX58" s="106"/>
      <c r="GY58" s="106"/>
      <c r="GZ58" s="106"/>
      <c r="HA58" s="106"/>
      <c r="HB58" s="106"/>
      <c r="HC58" s="106"/>
      <c r="HD58" s="106"/>
      <c r="HE58" s="106"/>
      <c r="HF58" s="106"/>
      <c r="HG58" s="106"/>
      <c r="HH58" s="106"/>
      <c r="HI58" s="106"/>
      <c r="HJ58" s="106"/>
      <c r="HK58" s="106"/>
      <c r="HL58" s="106"/>
      <c r="HM58" s="106"/>
      <c r="HN58" s="106"/>
      <c r="HO58" s="106"/>
      <c r="HP58" s="106"/>
      <c r="HQ58" s="106"/>
      <c r="HR58" s="106"/>
      <c r="HS58" s="106"/>
      <c r="HT58" s="106"/>
      <c r="HU58" s="106"/>
      <c r="HV58" s="106"/>
      <c r="HW58" s="106"/>
      <c r="HX58" s="106"/>
      <c r="HY58" s="106"/>
      <c r="HZ58" s="106"/>
      <c r="IA58" s="106"/>
      <c r="IB58" s="106"/>
      <c r="IC58" s="106"/>
      <c r="ID58" s="106"/>
      <c r="IE58" s="106"/>
      <c r="IF58" s="106"/>
      <c r="IG58" s="106"/>
      <c r="IH58" s="106"/>
      <c r="II58" s="106"/>
      <c r="IJ58" s="106"/>
      <c r="IK58" s="106"/>
      <c r="IL58" s="106"/>
      <c r="IM58" s="106"/>
      <c r="IN58" s="106"/>
      <c r="IO58" s="106"/>
      <c r="IP58" s="106"/>
      <c r="IQ58" s="106"/>
      <c r="IR58" s="106"/>
      <c r="IS58" s="106"/>
      <c r="IT58" s="106"/>
      <c r="IU58" s="106"/>
    </row>
    <row r="59" spans="1:255" s="107" customFormat="1" ht="12" customHeight="1" x14ac:dyDescent="0.25">
      <c r="A59" s="101"/>
      <c r="B59" s="117" t="s">
        <v>134</v>
      </c>
      <c r="C59" s="118" t="s">
        <v>138</v>
      </c>
      <c r="D59" s="119">
        <v>1</v>
      </c>
      <c r="E59" s="118" t="s">
        <v>86</v>
      </c>
      <c r="F59" s="120">
        <v>24800</v>
      </c>
      <c r="G59" s="105">
        <f t="shared" si="3"/>
        <v>24800</v>
      </c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  <c r="EO59" s="106"/>
      <c r="EP59" s="106"/>
      <c r="EQ59" s="106"/>
      <c r="ER59" s="106"/>
      <c r="ES59" s="106"/>
      <c r="ET59" s="106"/>
      <c r="EU59" s="106"/>
      <c r="EV59" s="106"/>
      <c r="EW59" s="106"/>
      <c r="EX59" s="106"/>
      <c r="EY59" s="106"/>
      <c r="EZ59" s="106"/>
      <c r="FA59" s="106"/>
      <c r="FB59" s="106"/>
      <c r="FC59" s="106"/>
      <c r="FD59" s="106"/>
      <c r="FE59" s="106"/>
      <c r="FF59" s="106"/>
      <c r="FG59" s="106"/>
      <c r="FH59" s="106"/>
      <c r="FI59" s="106"/>
      <c r="FJ59" s="106"/>
      <c r="FK59" s="106"/>
      <c r="FL59" s="106"/>
      <c r="FM59" s="106"/>
      <c r="FN59" s="106"/>
      <c r="FO59" s="106"/>
      <c r="FP59" s="106"/>
      <c r="FQ59" s="106"/>
      <c r="FR59" s="106"/>
      <c r="FS59" s="106"/>
      <c r="FT59" s="106"/>
      <c r="FU59" s="106"/>
      <c r="FV59" s="106"/>
      <c r="FW59" s="106"/>
      <c r="FX59" s="106"/>
      <c r="FY59" s="106"/>
      <c r="FZ59" s="106"/>
      <c r="GA59" s="106"/>
      <c r="GB59" s="106"/>
      <c r="GC59" s="106"/>
      <c r="GD59" s="106"/>
      <c r="GE59" s="106"/>
      <c r="GF59" s="106"/>
      <c r="GG59" s="106"/>
      <c r="GH59" s="106"/>
      <c r="GI59" s="106"/>
      <c r="GJ59" s="106"/>
      <c r="GK59" s="106"/>
      <c r="GL59" s="106"/>
      <c r="GM59" s="106"/>
      <c r="GN59" s="106"/>
      <c r="GO59" s="106"/>
      <c r="GP59" s="106"/>
      <c r="GQ59" s="106"/>
      <c r="GR59" s="106"/>
      <c r="GS59" s="106"/>
      <c r="GT59" s="106"/>
      <c r="GU59" s="106"/>
      <c r="GV59" s="106"/>
      <c r="GW59" s="106"/>
      <c r="GX59" s="106"/>
      <c r="GY59" s="106"/>
      <c r="GZ59" s="106"/>
      <c r="HA59" s="106"/>
      <c r="HB59" s="106"/>
      <c r="HC59" s="106"/>
      <c r="HD59" s="106"/>
      <c r="HE59" s="106"/>
      <c r="HF59" s="106"/>
      <c r="HG59" s="106"/>
      <c r="HH59" s="106"/>
      <c r="HI59" s="106"/>
      <c r="HJ59" s="106"/>
      <c r="HK59" s="106"/>
      <c r="HL59" s="106"/>
      <c r="HM59" s="106"/>
      <c r="HN59" s="106"/>
      <c r="HO59" s="106"/>
      <c r="HP59" s="106"/>
      <c r="HQ59" s="106"/>
      <c r="HR59" s="106"/>
      <c r="HS59" s="106"/>
      <c r="HT59" s="106"/>
      <c r="HU59" s="106"/>
      <c r="HV59" s="106"/>
      <c r="HW59" s="106"/>
      <c r="HX59" s="106"/>
      <c r="HY59" s="106"/>
      <c r="HZ59" s="106"/>
      <c r="IA59" s="106"/>
      <c r="IB59" s="106"/>
      <c r="IC59" s="106"/>
      <c r="ID59" s="106"/>
      <c r="IE59" s="106"/>
      <c r="IF59" s="106"/>
      <c r="IG59" s="106"/>
      <c r="IH59" s="106"/>
      <c r="II59" s="106"/>
      <c r="IJ59" s="106"/>
      <c r="IK59" s="106"/>
      <c r="IL59" s="106"/>
      <c r="IM59" s="106"/>
      <c r="IN59" s="106"/>
      <c r="IO59" s="106"/>
      <c r="IP59" s="106"/>
      <c r="IQ59" s="106"/>
      <c r="IR59" s="106"/>
      <c r="IS59" s="106"/>
      <c r="IT59" s="106"/>
      <c r="IU59" s="106"/>
    </row>
    <row r="60" spans="1:255" s="107" customFormat="1" ht="12" customHeight="1" x14ac:dyDescent="0.25">
      <c r="A60" s="101"/>
      <c r="B60" s="117" t="s">
        <v>84</v>
      </c>
      <c r="C60" s="118" t="s">
        <v>35</v>
      </c>
      <c r="D60" s="119">
        <v>0.5</v>
      </c>
      <c r="E60" s="118" t="s">
        <v>29</v>
      </c>
      <c r="F60" s="120">
        <v>19020</v>
      </c>
      <c r="G60" s="105">
        <f t="shared" si="3"/>
        <v>9510</v>
      </c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</row>
    <row r="61" spans="1:255" s="107" customFormat="1" ht="12" customHeight="1" x14ac:dyDescent="0.25">
      <c r="A61" s="101"/>
      <c r="B61" s="117" t="s">
        <v>135</v>
      </c>
      <c r="C61" s="118" t="s">
        <v>35</v>
      </c>
      <c r="D61" s="119">
        <v>0.3</v>
      </c>
      <c r="E61" s="118" t="s">
        <v>106</v>
      </c>
      <c r="F61" s="120">
        <v>218600</v>
      </c>
      <c r="G61" s="105">
        <f t="shared" si="3"/>
        <v>65580</v>
      </c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</row>
    <row r="62" spans="1:255" s="107" customFormat="1" ht="12" customHeight="1" x14ac:dyDescent="0.25">
      <c r="A62" s="101"/>
      <c r="B62" s="117" t="s">
        <v>107</v>
      </c>
      <c r="C62" s="118" t="s">
        <v>138</v>
      </c>
      <c r="D62" s="119">
        <v>1</v>
      </c>
      <c r="E62" s="118" t="s">
        <v>108</v>
      </c>
      <c r="F62" s="120">
        <v>18940</v>
      </c>
      <c r="G62" s="105">
        <f t="shared" si="3"/>
        <v>18940</v>
      </c>
      <c r="H62" s="106"/>
      <c r="I62" s="106"/>
      <c r="J62" s="106"/>
      <c r="K62" s="106" t="s">
        <v>110</v>
      </c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</row>
    <row r="63" spans="1:255" s="107" customFormat="1" ht="12" customHeight="1" x14ac:dyDescent="0.25">
      <c r="A63" s="101"/>
      <c r="B63" s="117" t="s">
        <v>109</v>
      </c>
      <c r="C63" s="118" t="s">
        <v>138</v>
      </c>
      <c r="D63" s="119">
        <v>1</v>
      </c>
      <c r="E63" s="118" t="s">
        <v>108</v>
      </c>
      <c r="F63" s="120">
        <v>47150</v>
      </c>
      <c r="G63" s="105">
        <f t="shared" si="3"/>
        <v>47150</v>
      </c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</row>
    <row r="64" spans="1:255" s="107" customFormat="1" ht="12" customHeight="1" x14ac:dyDescent="0.25">
      <c r="A64" s="101"/>
      <c r="B64" s="134" t="s">
        <v>85</v>
      </c>
      <c r="C64" s="118"/>
      <c r="D64" s="119"/>
      <c r="E64" s="118"/>
      <c r="F64" s="120"/>
      <c r="G64" s="105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  <c r="EO64" s="106"/>
      <c r="EP64" s="106"/>
      <c r="EQ64" s="106"/>
      <c r="ER64" s="106"/>
      <c r="ES64" s="106"/>
      <c r="ET64" s="106"/>
      <c r="EU64" s="106"/>
      <c r="EV64" s="106"/>
      <c r="EW64" s="106"/>
      <c r="EX64" s="106"/>
      <c r="EY64" s="106"/>
      <c r="EZ64" s="106"/>
      <c r="FA64" s="106"/>
      <c r="FB64" s="106"/>
      <c r="FC64" s="106"/>
      <c r="FD64" s="106"/>
      <c r="FE64" s="106"/>
      <c r="FF64" s="106"/>
      <c r="FG64" s="106"/>
      <c r="FH64" s="106"/>
      <c r="FI64" s="106"/>
      <c r="FJ64" s="106"/>
      <c r="FK64" s="106"/>
      <c r="FL64" s="106"/>
      <c r="FM64" s="106"/>
      <c r="FN64" s="106"/>
      <c r="FO64" s="106"/>
      <c r="FP64" s="106"/>
      <c r="FQ64" s="106"/>
      <c r="FR64" s="106"/>
      <c r="FS64" s="106"/>
      <c r="FT64" s="106"/>
      <c r="FU64" s="106"/>
      <c r="FV64" s="106"/>
      <c r="FW64" s="106"/>
      <c r="FX64" s="106"/>
      <c r="FY64" s="106"/>
      <c r="FZ64" s="106"/>
      <c r="GA64" s="106"/>
      <c r="GB64" s="106"/>
      <c r="GC64" s="106"/>
      <c r="GD64" s="106"/>
      <c r="GE64" s="106"/>
      <c r="GF64" s="106"/>
      <c r="GG64" s="106"/>
      <c r="GH64" s="106"/>
      <c r="GI64" s="106"/>
      <c r="GJ64" s="106"/>
      <c r="GK64" s="106"/>
      <c r="GL64" s="106"/>
      <c r="GM64" s="106"/>
      <c r="GN64" s="106"/>
      <c r="GO64" s="106"/>
      <c r="GP64" s="106"/>
      <c r="GQ64" s="106"/>
      <c r="GR64" s="106"/>
      <c r="GS64" s="106"/>
      <c r="GT64" s="106"/>
      <c r="GU64" s="106"/>
      <c r="GV64" s="106"/>
      <c r="GW64" s="106"/>
      <c r="GX64" s="106"/>
      <c r="GY64" s="106"/>
      <c r="GZ64" s="106"/>
      <c r="HA64" s="106"/>
      <c r="HB64" s="106"/>
      <c r="HC64" s="106"/>
      <c r="HD64" s="106"/>
      <c r="HE64" s="106"/>
      <c r="HF64" s="106"/>
      <c r="HG64" s="106"/>
      <c r="HH64" s="106"/>
      <c r="HI64" s="106"/>
      <c r="HJ64" s="106"/>
      <c r="HK64" s="106"/>
      <c r="HL64" s="106"/>
      <c r="HM64" s="106"/>
      <c r="HN64" s="106"/>
      <c r="HO64" s="106"/>
      <c r="HP64" s="106"/>
      <c r="HQ64" s="106"/>
      <c r="HR64" s="106"/>
      <c r="HS64" s="106"/>
      <c r="HT64" s="106"/>
      <c r="HU64" s="106"/>
      <c r="HV64" s="106"/>
      <c r="HW64" s="106"/>
      <c r="HX64" s="106"/>
      <c r="HY64" s="106"/>
      <c r="HZ64" s="106"/>
      <c r="IA64" s="106"/>
      <c r="IB64" s="106"/>
      <c r="IC64" s="106"/>
      <c r="ID64" s="106"/>
      <c r="IE64" s="106"/>
      <c r="IF64" s="106"/>
      <c r="IG64" s="106"/>
      <c r="IH64" s="106"/>
      <c r="II64" s="106"/>
      <c r="IJ64" s="106"/>
      <c r="IK64" s="106"/>
      <c r="IL64" s="106"/>
      <c r="IM64" s="106"/>
      <c r="IN64" s="106"/>
      <c r="IO64" s="106"/>
      <c r="IP64" s="106"/>
      <c r="IQ64" s="106"/>
      <c r="IR64" s="106"/>
      <c r="IS64" s="106"/>
      <c r="IT64" s="106"/>
      <c r="IU64" s="106"/>
    </row>
    <row r="65" spans="1:255" s="107" customFormat="1" ht="12" customHeight="1" x14ac:dyDescent="0.25">
      <c r="A65" s="101"/>
      <c r="B65" s="117" t="s">
        <v>136</v>
      </c>
      <c r="C65" s="118" t="s">
        <v>35</v>
      </c>
      <c r="D65" s="119">
        <v>2</v>
      </c>
      <c r="E65" s="118" t="s">
        <v>76</v>
      </c>
      <c r="F65" s="120">
        <v>46090</v>
      </c>
      <c r="G65" s="105">
        <f t="shared" si="3"/>
        <v>92180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6"/>
      <c r="FJ65" s="106"/>
      <c r="FK65" s="106"/>
      <c r="FL65" s="106"/>
      <c r="FM65" s="106"/>
      <c r="FN65" s="106"/>
      <c r="FO65" s="106"/>
      <c r="FP65" s="106"/>
      <c r="FQ65" s="106"/>
      <c r="FR65" s="106"/>
      <c r="FS65" s="106"/>
      <c r="FT65" s="106"/>
      <c r="FU65" s="106"/>
      <c r="FV65" s="106"/>
      <c r="FW65" s="106"/>
      <c r="FX65" s="106"/>
      <c r="FY65" s="106"/>
      <c r="FZ65" s="106"/>
      <c r="GA65" s="106"/>
      <c r="GB65" s="106"/>
      <c r="GC65" s="106"/>
      <c r="GD65" s="106"/>
      <c r="GE65" s="106"/>
      <c r="GF65" s="106"/>
      <c r="GG65" s="106"/>
      <c r="GH65" s="106"/>
      <c r="GI65" s="106"/>
      <c r="GJ65" s="106"/>
      <c r="GK65" s="106"/>
      <c r="GL65" s="106"/>
      <c r="GM65" s="106"/>
      <c r="GN65" s="106"/>
      <c r="GO65" s="106"/>
      <c r="GP65" s="106"/>
      <c r="GQ65" s="106"/>
      <c r="GR65" s="106"/>
      <c r="GS65" s="106"/>
      <c r="GT65" s="106"/>
      <c r="GU65" s="106"/>
      <c r="GV65" s="106"/>
      <c r="GW65" s="106"/>
      <c r="GX65" s="106"/>
      <c r="GY65" s="106"/>
      <c r="GZ65" s="106"/>
      <c r="HA65" s="106"/>
      <c r="HB65" s="106"/>
      <c r="HC65" s="106"/>
      <c r="HD65" s="106"/>
      <c r="HE65" s="106"/>
      <c r="HF65" s="106"/>
      <c r="HG65" s="106"/>
      <c r="HH65" s="106"/>
      <c r="HI65" s="106"/>
      <c r="HJ65" s="106"/>
      <c r="HK65" s="106"/>
      <c r="HL65" s="106"/>
      <c r="HM65" s="106"/>
      <c r="HN65" s="106"/>
      <c r="HO65" s="106"/>
      <c r="HP65" s="106"/>
      <c r="HQ65" s="106"/>
      <c r="HR65" s="106"/>
      <c r="HS65" s="106"/>
      <c r="HT65" s="106"/>
      <c r="HU65" s="106"/>
      <c r="HV65" s="106"/>
      <c r="HW65" s="106"/>
      <c r="HX65" s="106"/>
      <c r="HY65" s="106"/>
      <c r="HZ65" s="106"/>
      <c r="IA65" s="106"/>
      <c r="IB65" s="106"/>
      <c r="IC65" s="106"/>
      <c r="ID65" s="106"/>
      <c r="IE65" s="106"/>
      <c r="IF65" s="106"/>
      <c r="IG65" s="106"/>
      <c r="IH65" s="106"/>
      <c r="II65" s="106"/>
      <c r="IJ65" s="106"/>
      <c r="IK65" s="106"/>
      <c r="IL65" s="106"/>
      <c r="IM65" s="106"/>
      <c r="IN65" s="106"/>
      <c r="IO65" s="106"/>
      <c r="IP65" s="106"/>
      <c r="IQ65" s="106"/>
      <c r="IR65" s="106"/>
      <c r="IS65" s="106"/>
      <c r="IT65" s="106"/>
      <c r="IU65" s="106"/>
    </row>
    <row r="66" spans="1:255" s="107" customFormat="1" ht="12" customHeight="1" x14ac:dyDescent="0.25">
      <c r="A66" s="101"/>
      <c r="B66" s="117" t="s">
        <v>143</v>
      </c>
      <c r="C66" s="118" t="s">
        <v>138</v>
      </c>
      <c r="D66" s="119">
        <v>2</v>
      </c>
      <c r="E66" s="118" t="s">
        <v>86</v>
      </c>
      <c r="F66" s="120">
        <v>18860</v>
      </c>
      <c r="G66" s="105">
        <f t="shared" si="3"/>
        <v>37720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  <c r="EO66" s="106"/>
      <c r="EP66" s="106"/>
      <c r="EQ66" s="106"/>
      <c r="ER66" s="106"/>
      <c r="ES66" s="106"/>
      <c r="ET66" s="106"/>
      <c r="EU66" s="106"/>
      <c r="EV66" s="106"/>
      <c r="EW66" s="106"/>
      <c r="EX66" s="106"/>
      <c r="EY66" s="106"/>
      <c r="EZ66" s="106"/>
      <c r="FA66" s="106"/>
      <c r="FB66" s="106"/>
      <c r="FC66" s="106"/>
      <c r="FD66" s="106"/>
      <c r="FE66" s="106"/>
      <c r="FF66" s="106"/>
      <c r="FG66" s="106"/>
      <c r="FH66" s="106"/>
      <c r="FI66" s="106"/>
      <c r="FJ66" s="106"/>
      <c r="FK66" s="106"/>
      <c r="FL66" s="106"/>
      <c r="FM66" s="106"/>
      <c r="FN66" s="106"/>
      <c r="FO66" s="106"/>
      <c r="FP66" s="106"/>
      <c r="FQ66" s="106"/>
      <c r="FR66" s="106"/>
      <c r="FS66" s="106"/>
      <c r="FT66" s="106"/>
      <c r="FU66" s="106"/>
      <c r="FV66" s="106"/>
      <c r="FW66" s="106"/>
      <c r="FX66" s="106"/>
      <c r="FY66" s="106"/>
      <c r="FZ66" s="106"/>
      <c r="GA66" s="106"/>
      <c r="GB66" s="106"/>
      <c r="GC66" s="106"/>
      <c r="GD66" s="106"/>
      <c r="GE66" s="106"/>
      <c r="GF66" s="106"/>
      <c r="GG66" s="106"/>
      <c r="GH66" s="106"/>
      <c r="GI66" s="106"/>
      <c r="GJ66" s="106"/>
      <c r="GK66" s="106"/>
      <c r="GL66" s="106"/>
      <c r="GM66" s="106"/>
      <c r="GN66" s="106"/>
      <c r="GO66" s="106"/>
      <c r="GP66" s="106"/>
      <c r="GQ66" s="106"/>
      <c r="GR66" s="106"/>
      <c r="GS66" s="106"/>
      <c r="GT66" s="106"/>
      <c r="GU66" s="106"/>
      <c r="GV66" s="106"/>
      <c r="GW66" s="106"/>
      <c r="GX66" s="106"/>
      <c r="GY66" s="106"/>
      <c r="GZ66" s="106"/>
      <c r="HA66" s="106"/>
      <c r="HB66" s="106"/>
      <c r="HC66" s="106"/>
      <c r="HD66" s="106"/>
      <c r="HE66" s="106"/>
      <c r="HF66" s="106"/>
      <c r="HG66" s="106"/>
      <c r="HH66" s="106"/>
      <c r="HI66" s="106"/>
      <c r="HJ66" s="106"/>
      <c r="HK66" s="106"/>
      <c r="HL66" s="106"/>
      <c r="HM66" s="106"/>
      <c r="HN66" s="106"/>
      <c r="HO66" s="106"/>
      <c r="HP66" s="106"/>
      <c r="HQ66" s="106"/>
      <c r="HR66" s="106"/>
      <c r="HS66" s="106"/>
      <c r="HT66" s="106"/>
      <c r="HU66" s="106"/>
      <c r="HV66" s="106"/>
      <c r="HW66" s="106"/>
      <c r="HX66" s="106"/>
      <c r="HY66" s="106"/>
      <c r="HZ66" s="106"/>
      <c r="IA66" s="106"/>
      <c r="IB66" s="106"/>
      <c r="IC66" s="106"/>
      <c r="ID66" s="106"/>
      <c r="IE66" s="106"/>
      <c r="IF66" s="106"/>
      <c r="IG66" s="106"/>
      <c r="IH66" s="106"/>
      <c r="II66" s="106"/>
      <c r="IJ66" s="106"/>
      <c r="IK66" s="106"/>
      <c r="IL66" s="106"/>
      <c r="IM66" s="106"/>
      <c r="IN66" s="106"/>
      <c r="IO66" s="106"/>
      <c r="IP66" s="106"/>
      <c r="IQ66" s="106"/>
      <c r="IR66" s="106"/>
      <c r="IS66" s="106"/>
      <c r="IT66" s="106"/>
      <c r="IU66" s="106"/>
    </row>
    <row r="67" spans="1:255" s="107" customFormat="1" ht="12" customHeight="1" x14ac:dyDescent="0.25">
      <c r="A67" s="101"/>
      <c r="B67" s="117" t="s">
        <v>102</v>
      </c>
      <c r="C67" s="118" t="s">
        <v>35</v>
      </c>
      <c r="D67" s="119">
        <v>2</v>
      </c>
      <c r="E67" s="118" t="s">
        <v>103</v>
      </c>
      <c r="F67" s="120">
        <v>67910</v>
      </c>
      <c r="G67" s="105">
        <f t="shared" si="3"/>
        <v>135820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  <c r="EO67" s="106"/>
      <c r="EP67" s="106"/>
      <c r="EQ67" s="106"/>
      <c r="ER67" s="106"/>
      <c r="ES67" s="106"/>
      <c r="ET67" s="106"/>
      <c r="EU67" s="106"/>
      <c r="EV67" s="106"/>
      <c r="EW67" s="106"/>
      <c r="EX67" s="106"/>
      <c r="EY67" s="106"/>
      <c r="EZ67" s="106"/>
      <c r="FA67" s="106"/>
      <c r="FB67" s="106"/>
      <c r="FC67" s="106"/>
      <c r="FD67" s="106"/>
      <c r="FE67" s="106"/>
      <c r="FF67" s="106"/>
      <c r="FG67" s="106"/>
      <c r="FH67" s="106"/>
      <c r="FI67" s="106"/>
      <c r="FJ67" s="106"/>
      <c r="FK67" s="106"/>
      <c r="FL67" s="106"/>
      <c r="FM67" s="106"/>
      <c r="FN67" s="106"/>
      <c r="FO67" s="106"/>
      <c r="FP67" s="106"/>
      <c r="FQ67" s="106"/>
      <c r="FR67" s="106"/>
      <c r="FS67" s="106"/>
      <c r="FT67" s="106"/>
      <c r="FU67" s="106"/>
      <c r="FV67" s="106"/>
      <c r="FW67" s="106"/>
      <c r="FX67" s="106"/>
      <c r="FY67" s="106"/>
      <c r="FZ67" s="106"/>
      <c r="GA67" s="106"/>
      <c r="GB67" s="106"/>
      <c r="GC67" s="106"/>
      <c r="GD67" s="106"/>
      <c r="GE67" s="106"/>
      <c r="GF67" s="106"/>
      <c r="GG67" s="106"/>
      <c r="GH67" s="106"/>
      <c r="GI67" s="106"/>
      <c r="GJ67" s="106"/>
      <c r="GK67" s="106"/>
      <c r="GL67" s="106"/>
      <c r="GM67" s="106"/>
      <c r="GN67" s="106"/>
      <c r="GO67" s="106"/>
      <c r="GP67" s="106"/>
      <c r="GQ67" s="106"/>
      <c r="GR67" s="106"/>
      <c r="GS67" s="106"/>
      <c r="GT67" s="106"/>
      <c r="GU67" s="106"/>
      <c r="GV67" s="106"/>
      <c r="GW67" s="106"/>
      <c r="GX67" s="106"/>
      <c r="GY67" s="106"/>
      <c r="GZ67" s="106"/>
      <c r="HA67" s="106"/>
      <c r="HB67" s="106"/>
      <c r="HC67" s="106"/>
      <c r="HD67" s="106"/>
      <c r="HE67" s="106"/>
      <c r="HF67" s="106"/>
      <c r="HG67" s="106"/>
      <c r="HH67" s="106"/>
      <c r="HI67" s="106"/>
      <c r="HJ67" s="106"/>
      <c r="HK67" s="106"/>
      <c r="HL67" s="106"/>
      <c r="HM67" s="106"/>
      <c r="HN67" s="106"/>
      <c r="HO67" s="106"/>
      <c r="HP67" s="106"/>
      <c r="HQ67" s="106"/>
      <c r="HR67" s="106"/>
      <c r="HS67" s="106"/>
      <c r="HT67" s="106"/>
      <c r="HU67" s="106"/>
      <c r="HV67" s="106"/>
      <c r="HW67" s="106"/>
      <c r="HX67" s="106"/>
      <c r="HY67" s="106"/>
      <c r="HZ67" s="106"/>
      <c r="IA67" s="106"/>
      <c r="IB67" s="106"/>
      <c r="IC67" s="106"/>
      <c r="ID67" s="106"/>
      <c r="IE67" s="106"/>
      <c r="IF67" s="106"/>
      <c r="IG67" s="106"/>
      <c r="IH67" s="106"/>
      <c r="II67" s="106"/>
      <c r="IJ67" s="106"/>
      <c r="IK67" s="106"/>
      <c r="IL67" s="106"/>
      <c r="IM67" s="106"/>
      <c r="IN67" s="106"/>
      <c r="IO67" s="106"/>
      <c r="IP67" s="106"/>
      <c r="IQ67" s="106"/>
      <c r="IR67" s="106"/>
      <c r="IS67" s="106"/>
      <c r="IT67" s="106"/>
      <c r="IU67" s="106"/>
    </row>
    <row r="68" spans="1:255" s="107" customFormat="1" ht="12" customHeight="1" x14ac:dyDescent="0.25">
      <c r="A68" s="101"/>
      <c r="B68" s="117" t="s">
        <v>87</v>
      </c>
      <c r="C68" s="118" t="s">
        <v>138</v>
      </c>
      <c r="D68" s="119">
        <v>2</v>
      </c>
      <c r="E68" s="118" t="s">
        <v>89</v>
      </c>
      <c r="F68" s="120">
        <v>16240</v>
      </c>
      <c r="G68" s="105">
        <f t="shared" si="3"/>
        <v>32480</v>
      </c>
      <c r="H68" s="106"/>
      <c r="I68" s="106" t="s">
        <v>110</v>
      </c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6"/>
      <c r="DB68" s="106"/>
      <c r="DC68" s="106"/>
      <c r="DD68" s="106"/>
      <c r="DE68" s="106"/>
      <c r="DF68" s="106"/>
      <c r="DG68" s="106"/>
      <c r="DH68" s="106"/>
      <c r="DI68" s="106"/>
      <c r="DJ68" s="106"/>
      <c r="DK68" s="106"/>
      <c r="DL68" s="106"/>
      <c r="DM68" s="106"/>
      <c r="DN68" s="106"/>
      <c r="DO68" s="106"/>
      <c r="DP68" s="106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6"/>
      <c r="EE68" s="106"/>
      <c r="EF68" s="106"/>
      <c r="EG68" s="106"/>
      <c r="EH68" s="106"/>
      <c r="EI68" s="106"/>
      <c r="EJ68" s="106"/>
      <c r="EK68" s="106"/>
      <c r="EL68" s="106"/>
      <c r="EM68" s="106"/>
      <c r="EN68" s="106"/>
      <c r="EO68" s="106"/>
      <c r="EP68" s="106"/>
      <c r="EQ68" s="106"/>
      <c r="ER68" s="106"/>
      <c r="ES68" s="106"/>
      <c r="ET68" s="106"/>
      <c r="EU68" s="106"/>
      <c r="EV68" s="106"/>
      <c r="EW68" s="106"/>
      <c r="EX68" s="106"/>
      <c r="EY68" s="106"/>
      <c r="EZ68" s="106"/>
      <c r="FA68" s="106"/>
      <c r="FB68" s="106"/>
      <c r="FC68" s="106"/>
      <c r="FD68" s="106"/>
      <c r="FE68" s="106"/>
      <c r="FF68" s="106"/>
      <c r="FG68" s="106"/>
      <c r="FH68" s="106"/>
      <c r="FI68" s="106"/>
      <c r="FJ68" s="106"/>
      <c r="FK68" s="106"/>
      <c r="FL68" s="106"/>
      <c r="FM68" s="106"/>
      <c r="FN68" s="106"/>
      <c r="FO68" s="106"/>
      <c r="FP68" s="106"/>
      <c r="FQ68" s="106"/>
      <c r="FR68" s="106"/>
      <c r="FS68" s="106"/>
      <c r="FT68" s="106"/>
      <c r="FU68" s="106"/>
      <c r="FV68" s="106"/>
      <c r="FW68" s="106"/>
      <c r="FX68" s="106"/>
      <c r="FY68" s="106"/>
      <c r="FZ68" s="106"/>
      <c r="GA68" s="106"/>
      <c r="GB68" s="106"/>
      <c r="GC68" s="106"/>
      <c r="GD68" s="106"/>
      <c r="GE68" s="106"/>
      <c r="GF68" s="106"/>
      <c r="GG68" s="106"/>
      <c r="GH68" s="106"/>
      <c r="GI68" s="106"/>
      <c r="GJ68" s="106"/>
      <c r="GK68" s="106"/>
      <c r="GL68" s="106"/>
      <c r="GM68" s="106"/>
      <c r="GN68" s="106"/>
      <c r="GO68" s="106"/>
      <c r="GP68" s="106"/>
      <c r="GQ68" s="106"/>
      <c r="GR68" s="106"/>
      <c r="GS68" s="106"/>
      <c r="GT68" s="106"/>
      <c r="GU68" s="106"/>
      <c r="GV68" s="106"/>
      <c r="GW68" s="106"/>
      <c r="GX68" s="106"/>
      <c r="GY68" s="106"/>
      <c r="GZ68" s="106"/>
      <c r="HA68" s="106"/>
      <c r="HB68" s="106"/>
      <c r="HC68" s="106"/>
      <c r="HD68" s="106"/>
      <c r="HE68" s="106"/>
      <c r="HF68" s="106"/>
      <c r="HG68" s="106"/>
      <c r="HH68" s="106"/>
      <c r="HI68" s="106"/>
      <c r="HJ68" s="106"/>
      <c r="HK68" s="106"/>
      <c r="HL68" s="106"/>
      <c r="HM68" s="106"/>
      <c r="HN68" s="106"/>
      <c r="HO68" s="106"/>
      <c r="HP68" s="106"/>
      <c r="HQ68" s="106"/>
      <c r="HR68" s="106"/>
      <c r="HS68" s="106"/>
      <c r="HT68" s="106"/>
      <c r="HU68" s="106"/>
      <c r="HV68" s="106"/>
      <c r="HW68" s="106"/>
      <c r="HX68" s="106"/>
      <c r="HY68" s="106"/>
      <c r="HZ68" s="106"/>
      <c r="IA68" s="106"/>
      <c r="IB68" s="106"/>
      <c r="IC68" s="106"/>
      <c r="ID68" s="106"/>
      <c r="IE68" s="106"/>
      <c r="IF68" s="106"/>
      <c r="IG68" s="106"/>
      <c r="IH68" s="106"/>
      <c r="II68" s="106"/>
      <c r="IJ68" s="106"/>
      <c r="IK68" s="106"/>
      <c r="IL68" s="106"/>
      <c r="IM68" s="106"/>
      <c r="IN68" s="106"/>
      <c r="IO68" s="106"/>
      <c r="IP68" s="106"/>
      <c r="IQ68" s="106"/>
      <c r="IR68" s="106"/>
      <c r="IS68" s="106"/>
      <c r="IT68" s="106"/>
      <c r="IU68" s="106"/>
    </row>
    <row r="69" spans="1:255" s="107" customFormat="1" ht="12" customHeight="1" x14ac:dyDescent="0.25">
      <c r="A69" s="101"/>
      <c r="B69" s="117" t="s">
        <v>104</v>
      </c>
      <c r="C69" s="118" t="s">
        <v>138</v>
      </c>
      <c r="D69" s="119">
        <v>1</v>
      </c>
      <c r="E69" s="118" t="s">
        <v>105</v>
      </c>
      <c r="F69" s="120">
        <v>111340</v>
      </c>
      <c r="G69" s="105">
        <f t="shared" si="3"/>
        <v>111340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106"/>
      <c r="DY69" s="106"/>
      <c r="DZ69" s="106"/>
      <c r="EA69" s="106"/>
      <c r="EB69" s="106"/>
      <c r="EC69" s="106"/>
      <c r="ED69" s="106"/>
      <c r="EE69" s="106"/>
      <c r="EF69" s="106"/>
      <c r="EG69" s="106"/>
      <c r="EH69" s="106"/>
      <c r="EI69" s="106"/>
      <c r="EJ69" s="106"/>
      <c r="EK69" s="106"/>
      <c r="EL69" s="106"/>
      <c r="EM69" s="106"/>
      <c r="EN69" s="106"/>
      <c r="EO69" s="106"/>
      <c r="EP69" s="106"/>
      <c r="EQ69" s="106"/>
      <c r="ER69" s="106"/>
      <c r="ES69" s="106"/>
      <c r="ET69" s="106"/>
      <c r="EU69" s="106"/>
      <c r="EV69" s="106"/>
      <c r="EW69" s="106"/>
      <c r="EX69" s="106"/>
      <c r="EY69" s="106"/>
      <c r="EZ69" s="106"/>
      <c r="FA69" s="106"/>
      <c r="FB69" s="106"/>
      <c r="FC69" s="106"/>
      <c r="FD69" s="106"/>
      <c r="FE69" s="106"/>
      <c r="FF69" s="106"/>
      <c r="FG69" s="106"/>
      <c r="FH69" s="106"/>
      <c r="FI69" s="106"/>
      <c r="FJ69" s="106"/>
      <c r="FK69" s="106"/>
      <c r="FL69" s="106"/>
      <c r="FM69" s="106"/>
      <c r="FN69" s="106"/>
      <c r="FO69" s="106"/>
      <c r="FP69" s="106"/>
      <c r="FQ69" s="106"/>
      <c r="FR69" s="106"/>
      <c r="FS69" s="106"/>
      <c r="FT69" s="106"/>
      <c r="FU69" s="106"/>
      <c r="FV69" s="106"/>
      <c r="FW69" s="106"/>
      <c r="FX69" s="106"/>
      <c r="FY69" s="106"/>
      <c r="FZ69" s="106"/>
      <c r="GA69" s="106"/>
      <c r="GB69" s="106"/>
      <c r="GC69" s="106"/>
      <c r="GD69" s="106"/>
      <c r="GE69" s="106"/>
      <c r="GF69" s="106"/>
      <c r="GG69" s="106"/>
      <c r="GH69" s="106"/>
      <c r="GI69" s="106"/>
      <c r="GJ69" s="106"/>
      <c r="GK69" s="106"/>
      <c r="GL69" s="106"/>
      <c r="GM69" s="106"/>
      <c r="GN69" s="106"/>
      <c r="GO69" s="106"/>
      <c r="GP69" s="106"/>
      <c r="GQ69" s="106"/>
      <c r="GR69" s="106"/>
      <c r="GS69" s="106"/>
      <c r="GT69" s="106"/>
      <c r="GU69" s="106"/>
      <c r="GV69" s="106"/>
      <c r="GW69" s="106"/>
      <c r="GX69" s="106"/>
      <c r="GY69" s="106"/>
      <c r="GZ69" s="106"/>
      <c r="HA69" s="106"/>
      <c r="HB69" s="106"/>
      <c r="HC69" s="106"/>
      <c r="HD69" s="106"/>
      <c r="HE69" s="106"/>
      <c r="HF69" s="106"/>
      <c r="HG69" s="106"/>
      <c r="HH69" s="106"/>
      <c r="HI69" s="106"/>
      <c r="HJ69" s="106"/>
      <c r="HK69" s="106"/>
      <c r="HL69" s="106"/>
      <c r="HM69" s="106"/>
      <c r="HN69" s="106"/>
      <c r="HO69" s="106"/>
      <c r="HP69" s="106"/>
      <c r="HQ69" s="106"/>
      <c r="HR69" s="106"/>
      <c r="HS69" s="106"/>
      <c r="HT69" s="106"/>
      <c r="HU69" s="106"/>
      <c r="HV69" s="106"/>
      <c r="HW69" s="106"/>
      <c r="HX69" s="106"/>
      <c r="HY69" s="106"/>
      <c r="HZ69" s="106"/>
      <c r="IA69" s="106"/>
      <c r="IB69" s="106"/>
      <c r="IC69" s="106"/>
      <c r="ID69" s="106"/>
      <c r="IE69" s="106"/>
      <c r="IF69" s="106"/>
      <c r="IG69" s="106"/>
      <c r="IH69" s="106"/>
      <c r="II69" s="106"/>
      <c r="IJ69" s="106"/>
      <c r="IK69" s="106"/>
      <c r="IL69" s="106"/>
      <c r="IM69" s="106"/>
      <c r="IN69" s="106"/>
      <c r="IO69" s="106"/>
      <c r="IP69" s="106"/>
      <c r="IQ69" s="106"/>
      <c r="IR69" s="106"/>
      <c r="IS69" s="106"/>
      <c r="IT69" s="106"/>
      <c r="IU69" s="106"/>
    </row>
    <row r="70" spans="1:255" s="107" customFormat="1" ht="12" customHeight="1" x14ac:dyDescent="0.25">
      <c r="A70" s="101"/>
      <c r="B70" s="134" t="s">
        <v>90</v>
      </c>
      <c r="C70" s="118"/>
      <c r="D70" s="119"/>
      <c r="E70" s="118"/>
      <c r="F70" s="120">
        <v>0</v>
      </c>
      <c r="G70" s="105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6"/>
      <c r="DB70" s="106"/>
      <c r="DC70" s="106"/>
      <c r="DD70" s="106"/>
      <c r="DE70" s="106"/>
      <c r="DF70" s="106"/>
      <c r="DG70" s="106"/>
      <c r="DH70" s="106"/>
      <c r="DI70" s="106"/>
      <c r="DJ70" s="106"/>
      <c r="DK70" s="106"/>
      <c r="DL70" s="106"/>
      <c r="DM70" s="106"/>
      <c r="DN70" s="106"/>
      <c r="DO70" s="106"/>
      <c r="DP70" s="106"/>
      <c r="DQ70" s="106"/>
      <c r="DR70" s="106"/>
      <c r="DS70" s="106"/>
      <c r="DT70" s="106"/>
      <c r="DU70" s="106"/>
      <c r="DV70" s="106"/>
      <c r="DW70" s="106"/>
      <c r="DX70" s="106"/>
      <c r="DY70" s="106"/>
      <c r="DZ70" s="106"/>
      <c r="EA70" s="106"/>
      <c r="EB70" s="106"/>
      <c r="EC70" s="106"/>
      <c r="ED70" s="106"/>
      <c r="EE70" s="106"/>
      <c r="EF70" s="106"/>
      <c r="EG70" s="106"/>
      <c r="EH70" s="106"/>
      <c r="EI70" s="106"/>
      <c r="EJ70" s="106"/>
      <c r="EK70" s="106"/>
      <c r="EL70" s="106"/>
      <c r="EM70" s="106"/>
      <c r="EN70" s="106"/>
      <c r="EO70" s="106"/>
      <c r="EP70" s="106"/>
      <c r="EQ70" s="106"/>
      <c r="ER70" s="106"/>
      <c r="ES70" s="106"/>
      <c r="ET70" s="106"/>
      <c r="EU70" s="106"/>
      <c r="EV70" s="106"/>
      <c r="EW70" s="106"/>
      <c r="EX70" s="106"/>
      <c r="EY70" s="106"/>
      <c r="EZ70" s="106"/>
      <c r="FA70" s="106"/>
      <c r="FB70" s="106"/>
      <c r="FC70" s="106"/>
      <c r="FD70" s="106"/>
      <c r="FE70" s="106"/>
      <c r="FF70" s="106"/>
      <c r="FG70" s="106"/>
      <c r="FH70" s="106"/>
      <c r="FI70" s="106"/>
      <c r="FJ70" s="106"/>
      <c r="FK70" s="106"/>
      <c r="FL70" s="106"/>
      <c r="FM70" s="106"/>
      <c r="FN70" s="106"/>
      <c r="FO70" s="106"/>
      <c r="FP70" s="106"/>
      <c r="FQ70" s="106"/>
      <c r="FR70" s="106"/>
      <c r="FS70" s="106"/>
      <c r="FT70" s="106"/>
      <c r="FU70" s="106"/>
      <c r="FV70" s="106"/>
      <c r="FW70" s="106"/>
      <c r="FX70" s="106"/>
      <c r="FY70" s="106"/>
      <c r="FZ70" s="106"/>
      <c r="GA70" s="106"/>
      <c r="GB70" s="106"/>
      <c r="GC70" s="106"/>
      <c r="GD70" s="106"/>
      <c r="GE70" s="106"/>
      <c r="GF70" s="106"/>
      <c r="GG70" s="106"/>
      <c r="GH70" s="106"/>
      <c r="GI70" s="106"/>
      <c r="GJ70" s="106"/>
      <c r="GK70" s="106"/>
      <c r="GL70" s="106"/>
      <c r="GM70" s="106"/>
      <c r="GN70" s="106"/>
      <c r="GO70" s="106"/>
      <c r="GP70" s="106"/>
      <c r="GQ70" s="106"/>
      <c r="GR70" s="106"/>
      <c r="GS70" s="106"/>
      <c r="GT70" s="106"/>
      <c r="GU70" s="106"/>
      <c r="GV70" s="106"/>
      <c r="GW70" s="106"/>
      <c r="GX70" s="106"/>
      <c r="GY70" s="106"/>
      <c r="GZ70" s="106"/>
      <c r="HA70" s="106"/>
      <c r="HB70" s="106"/>
      <c r="HC70" s="106"/>
      <c r="HD70" s="106"/>
      <c r="HE70" s="106"/>
      <c r="HF70" s="106"/>
      <c r="HG70" s="106"/>
      <c r="HH70" s="106"/>
      <c r="HI70" s="106"/>
      <c r="HJ70" s="106"/>
      <c r="HK70" s="106"/>
      <c r="HL70" s="106"/>
      <c r="HM70" s="106"/>
      <c r="HN70" s="106"/>
      <c r="HO70" s="106"/>
      <c r="HP70" s="106"/>
      <c r="HQ70" s="106"/>
      <c r="HR70" s="106"/>
      <c r="HS70" s="106"/>
      <c r="HT70" s="106"/>
      <c r="HU70" s="106"/>
      <c r="HV70" s="106"/>
      <c r="HW70" s="106"/>
      <c r="HX70" s="106"/>
      <c r="HY70" s="106"/>
      <c r="HZ70" s="106"/>
      <c r="IA70" s="106"/>
      <c r="IB70" s="106"/>
      <c r="IC70" s="106"/>
      <c r="ID70" s="106"/>
      <c r="IE70" s="106"/>
      <c r="IF70" s="106"/>
      <c r="IG70" s="106"/>
      <c r="IH70" s="106"/>
      <c r="II70" s="106"/>
      <c r="IJ70" s="106"/>
      <c r="IK70" s="106"/>
      <c r="IL70" s="106"/>
      <c r="IM70" s="106"/>
      <c r="IN70" s="106"/>
      <c r="IO70" s="106"/>
      <c r="IP70" s="106"/>
      <c r="IQ70" s="106"/>
      <c r="IR70" s="106"/>
      <c r="IS70" s="106"/>
      <c r="IT70" s="106"/>
      <c r="IU70" s="106"/>
    </row>
    <row r="71" spans="1:255" s="107" customFormat="1" ht="12" customHeight="1" x14ac:dyDescent="0.25">
      <c r="A71" s="101"/>
      <c r="B71" s="117" t="s">
        <v>91</v>
      </c>
      <c r="C71" s="118" t="s">
        <v>97</v>
      </c>
      <c r="D71" s="119">
        <v>3.3</v>
      </c>
      <c r="E71" s="118" t="s">
        <v>98</v>
      </c>
      <c r="F71" s="120">
        <v>112400</v>
      </c>
      <c r="G71" s="105">
        <f t="shared" si="3"/>
        <v>370920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X71" s="106"/>
      <c r="CY71" s="106"/>
      <c r="CZ71" s="106"/>
      <c r="DA71" s="106"/>
      <c r="DB71" s="106"/>
      <c r="DC71" s="106"/>
      <c r="DD71" s="106"/>
      <c r="DE71" s="106"/>
      <c r="DF71" s="106"/>
      <c r="DG71" s="106"/>
      <c r="DH71" s="106"/>
      <c r="DI71" s="106"/>
      <c r="DJ71" s="106"/>
      <c r="DK71" s="106"/>
      <c r="DL71" s="106"/>
      <c r="DM71" s="106"/>
      <c r="DN71" s="106"/>
      <c r="DO71" s="106"/>
      <c r="DP71" s="106"/>
      <c r="DQ71" s="106"/>
      <c r="DR71" s="106"/>
      <c r="DS71" s="106"/>
      <c r="DT71" s="106"/>
      <c r="DU71" s="106"/>
      <c r="DV71" s="106"/>
      <c r="DW71" s="106"/>
      <c r="DX71" s="106"/>
      <c r="DY71" s="106"/>
      <c r="DZ71" s="106"/>
      <c r="EA71" s="106"/>
      <c r="EB71" s="106"/>
      <c r="EC71" s="106"/>
      <c r="ED71" s="106"/>
      <c r="EE71" s="106"/>
      <c r="EF71" s="106"/>
      <c r="EG71" s="106"/>
      <c r="EH71" s="106"/>
      <c r="EI71" s="106"/>
      <c r="EJ71" s="106"/>
      <c r="EK71" s="106"/>
      <c r="EL71" s="106"/>
      <c r="EM71" s="106"/>
      <c r="EN71" s="106"/>
      <c r="EO71" s="106"/>
      <c r="EP71" s="106"/>
      <c r="EQ71" s="106"/>
      <c r="ER71" s="106"/>
      <c r="ES71" s="106"/>
      <c r="ET71" s="106"/>
      <c r="EU71" s="106"/>
      <c r="EV71" s="106"/>
      <c r="EW71" s="106"/>
      <c r="EX71" s="106"/>
      <c r="EY71" s="106"/>
      <c r="EZ71" s="106"/>
      <c r="FA71" s="106"/>
      <c r="FB71" s="106"/>
      <c r="FC71" s="106"/>
      <c r="FD71" s="106"/>
      <c r="FE71" s="106"/>
      <c r="FF71" s="106"/>
      <c r="FG71" s="106"/>
      <c r="FH71" s="106"/>
      <c r="FI71" s="106"/>
      <c r="FJ71" s="106"/>
      <c r="FK71" s="106"/>
      <c r="FL71" s="106"/>
      <c r="FM71" s="106"/>
      <c r="FN71" s="106"/>
      <c r="FO71" s="106"/>
      <c r="FP71" s="106"/>
      <c r="FQ71" s="106"/>
      <c r="FR71" s="106"/>
      <c r="FS71" s="106"/>
      <c r="FT71" s="106"/>
      <c r="FU71" s="106"/>
      <c r="FV71" s="106"/>
      <c r="FW71" s="106"/>
      <c r="FX71" s="106"/>
      <c r="FY71" s="106"/>
      <c r="FZ71" s="106"/>
      <c r="GA71" s="106"/>
      <c r="GB71" s="106"/>
      <c r="GC71" s="106"/>
      <c r="GD71" s="106"/>
      <c r="GE71" s="106"/>
      <c r="GF71" s="106"/>
      <c r="GG71" s="106"/>
      <c r="GH71" s="106"/>
      <c r="GI71" s="106"/>
      <c r="GJ71" s="106"/>
      <c r="GK71" s="106"/>
      <c r="GL71" s="106"/>
      <c r="GM71" s="106"/>
      <c r="GN71" s="106"/>
      <c r="GO71" s="106"/>
      <c r="GP71" s="106"/>
      <c r="GQ71" s="106"/>
      <c r="GR71" s="106"/>
      <c r="GS71" s="106"/>
      <c r="GT71" s="106"/>
      <c r="GU71" s="106"/>
      <c r="GV71" s="106"/>
      <c r="GW71" s="106"/>
      <c r="GX71" s="106"/>
      <c r="GY71" s="106"/>
      <c r="GZ71" s="106"/>
      <c r="HA71" s="106"/>
      <c r="HB71" s="106"/>
      <c r="HC71" s="106"/>
      <c r="HD71" s="106"/>
      <c r="HE71" s="106"/>
      <c r="HF71" s="106"/>
      <c r="HG71" s="106"/>
      <c r="HH71" s="106"/>
      <c r="HI71" s="106"/>
      <c r="HJ71" s="106"/>
      <c r="HK71" s="106"/>
      <c r="HL71" s="106"/>
      <c r="HM71" s="106"/>
      <c r="HN71" s="106"/>
      <c r="HO71" s="106"/>
      <c r="HP71" s="106"/>
      <c r="HQ71" s="106"/>
      <c r="HR71" s="106"/>
      <c r="HS71" s="106"/>
      <c r="HT71" s="106"/>
      <c r="HU71" s="106"/>
      <c r="HV71" s="106"/>
      <c r="HW71" s="106"/>
      <c r="HX71" s="106"/>
      <c r="HY71" s="106"/>
      <c r="HZ71" s="106"/>
      <c r="IA71" s="106"/>
      <c r="IB71" s="106"/>
      <c r="IC71" s="106"/>
      <c r="ID71" s="106"/>
      <c r="IE71" s="106"/>
      <c r="IF71" s="106"/>
      <c r="IG71" s="106"/>
      <c r="IH71" s="106"/>
      <c r="II71" s="106"/>
      <c r="IJ71" s="106"/>
      <c r="IK71" s="106"/>
      <c r="IL71" s="106"/>
      <c r="IM71" s="106"/>
      <c r="IN71" s="106"/>
      <c r="IO71" s="106"/>
      <c r="IP71" s="106"/>
      <c r="IQ71" s="106"/>
      <c r="IR71" s="106"/>
      <c r="IS71" s="106"/>
      <c r="IT71" s="106"/>
      <c r="IU71" s="106"/>
    </row>
    <row r="72" spans="1:255" s="107" customFormat="1" ht="12" customHeight="1" x14ac:dyDescent="0.25">
      <c r="A72" s="101"/>
      <c r="B72" s="117" t="s">
        <v>92</v>
      </c>
      <c r="C72" s="118" t="s">
        <v>99</v>
      </c>
      <c r="D72" s="119">
        <v>2</v>
      </c>
      <c r="E72" s="118" t="s">
        <v>98</v>
      </c>
      <c r="F72" s="120">
        <v>243360</v>
      </c>
      <c r="G72" s="105">
        <f t="shared" si="3"/>
        <v>486720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6"/>
      <c r="DB72" s="106"/>
      <c r="DC72" s="106"/>
      <c r="DD72" s="106"/>
      <c r="DE72" s="106"/>
      <c r="DF72" s="106"/>
      <c r="DG72" s="106"/>
      <c r="DH72" s="106"/>
      <c r="DI72" s="106"/>
      <c r="DJ72" s="106"/>
      <c r="DK72" s="106"/>
      <c r="DL72" s="106"/>
      <c r="DM72" s="106"/>
      <c r="DN72" s="106"/>
      <c r="DO72" s="106"/>
      <c r="DP72" s="106"/>
      <c r="DQ72" s="106"/>
      <c r="DR72" s="106"/>
      <c r="DS72" s="106"/>
      <c r="DT72" s="106"/>
      <c r="DU72" s="106"/>
      <c r="DV72" s="106"/>
      <c r="DW72" s="106"/>
      <c r="DX72" s="106"/>
      <c r="DY72" s="106"/>
      <c r="DZ72" s="106"/>
      <c r="EA72" s="106"/>
      <c r="EB72" s="106"/>
      <c r="EC72" s="106"/>
      <c r="ED72" s="106"/>
      <c r="EE72" s="106"/>
      <c r="EF72" s="106"/>
      <c r="EG72" s="106"/>
      <c r="EH72" s="106"/>
      <c r="EI72" s="106"/>
      <c r="EJ72" s="106"/>
      <c r="EK72" s="106"/>
      <c r="EL72" s="106"/>
      <c r="EM72" s="106"/>
      <c r="EN72" s="106"/>
      <c r="EO72" s="106"/>
      <c r="EP72" s="106"/>
      <c r="EQ72" s="106"/>
      <c r="ER72" s="106"/>
      <c r="ES72" s="106"/>
      <c r="ET72" s="106"/>
      <c r="EU72" s="106"/>
      <c r="EV72" s="106"/>
      <c r="EW72" s="106"/>
      <c r="EX72" s="106"/>
      <c r="EY72" s="106"/>
      <c r="EZ72" s="106"/>
      <c r="FA72" s="106"/>
      <c r="FB72" s="106"/>
      <c r="FC72" s="106"/>
      <c r="FD72" s="106"/>
      <c r="FE72" s="106"/>
      <c r="FF72" s="106"/>
      <c r="FG72" s="106"/>
      <c r="FH72" s="106"/>
      <c r="FI72" s="106"/>
      <c r="FJ72" s="106"/>
      <c r="FK72" s="106"/>
      <c r="FL72" s="106"/>
      <c r="FM72" s="106"/>
      <c r="FN72" s="106"/>
      <c r="FO72" s="106"/>
      <c r="FP72" s="106"/>
      <c r="FQ72" s="106"/>
      <c r="FR72" s="106"/>
      <c r="FS72" s="106"/>
      <c r="FT72" s="106"/>
      <c r="FU72" s="106"/>
      <c r="FV72" s="106"/>
      <c r="FW72" s="106"/>
      <c r="FX72" s="106"/>
      <c r="FY72" s="106"/>
      <c r="FZ72" s="106"/>
      <c r="GA72" s="106"/>
      <c r="GB72" s="106"/>
      <c r="GC72" s="106"/>
      <c r="GD72" s="106"/>
      <c r="GE72" s="106"/>
      <c r="GF72" s="106"/>
      <c r="GG72" s="106"/>
      <c r="GH72" s="106"/>
      <c r="GI72" s="106"/>
      <c r="GJ72" s="106"/>
      <c r="GK72" s="106"/>
      <c r="GL72" s="106"/>
      <c r="GM72" s="106"/>
      <c r="GN72" s="106"/>
      <c r="GO72" s="106"/>
      <c r="GP72" s="106"/>
      <c r="GQ72" s="106"/>
      <c r="GR72" s="106"/>
      <c r="GS72" s="106"/>
      <c r="GT72" s="106"/>
      <c r="GU72" s="106"/>
      <c r="GV72" s="106"/>
      <c r="GW72" s="106"/>
      <c r="GX72" s="106"/>
      <c r="GY72" s="106"/>
      <c r="GZ72" s="106"/>
      <c r="HA72" s="106"/>
      <c r="HB72" s="106"/>
      <c r="HC72" s="106"/>
      <c r="HD72" s="106"/>
      <c r="HE72" s="106"/>
      <c r="HF72" s="106"/>
      <c r="HG72" s="106"/>
      <c r="HH72" s="106"/>
      <c r="HI72" s="106"/>
      <c r="HJ72" s="106"/>
      <c r="HK72" s="106"/>
      <c r="HL72" s="106"/>
      <c r="HM72" s="106"/>
      <c r="HN72" s="106"/>
      <c r="HO72" s="106"/>
      <c r="HP72" s="106"/>
      <c r="HQ72" s="106"/>
      <c r="HR72" s="106"/>
      <c r="HS72" s="106"/>
      <c r="HT72" s="106"/>
      <c r="HU72" s="106"/>
      <c r="HV72" s="106"/>
      <c r="HW72" s="106"/>
      <c r="HX72" s="106"/>
      <c r="HY72" s="106"/>
      <c r="HZ72" s="106"/>
      <c r="IA72" s="106"/>
      <c r="IB72" s="106"/>
      <c r="IC72" s="106"/>
      <c r="ID72" s="106"/>
      <c r="IE72" s="106"/>
      <c r="IF72" s="106"/>
      <c r="IG72" s="106"/>
      <c r="IH72" s="106"/>
      <c r="II72" s="106"/>
      <c r="IJ72" s="106"/>
      <c r="IK72" s="106"/>
      <c r="IL72" s="106"/>
      <c r="IM72" s="106"/>
      <c r="IN72" s="106"/>
      <c r="IO72" s="106"/>
      <c r="IP72" s="106"/>
      <c r="IQ72" s="106"/>
      <c r="IR72" s="106"/>
      <c r="IS72" s="106"/>
      <c r="IT72" s="106"/>
      <c r="IU72" s="106"/>
    </row>
    <row r="73" spans="1:255" s="107" customFormat="1" ht="12" customHeight="1" x14ac:dyDescent="0.25">
      <c r="A73" s="101"/>
      <c r="B73" s="117" t="s">
        <v>93</v>
      </c>
      <c r="C73" s="118" t="s">
        <v>140</v>
      </c>
      <c r="D73" s="119">
        <v>66</v>
      </c>
      <c r="E73" s="118" t="s">
        <v>98</v>
      </c>
      <c r="F73" s="120">
        <v>700</v>
      </c>
      <c r="G73" s="105">
        <f t="shared" si="3"/>
        <v>46200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X73" s="106"/>
      <c r="CY73" s="106"/>
      <c r="CZ73" s="106"/>
      <c r="DA73" s="106"/>
      <c r="DB73" s="106"/>
      <c r="DC73" s="106"/>
      <c r="DD73" s="106"/>
      <c r="DE73" s="106"/>
      <c r="DF73" s="106"/>
      <c r="DG73" s="106"/>
      <c r="DH73" s="106"/>
      <c r="DI73" s="106"/>
      <c r="DJ73" s="106"/>
      <c r="DK73" s="106"/>
      <c r="DL73" s="106"/>
      <c r="DM73" s="106"/>
      <c r="DN73" s="106"/>
      <c r="DO73" s="106"/>
      <c r="DP73" s="106"/>
      <c r="DQ73" s="106"/>
      <c r="DR73" s="106"/>
      <c r="DS73" s="106"/>
      <c r="DT73" s="106"/>
      <c r="DU73" s="106"/>
      <c r="DV73" s="106"/>
      <c r="DW73" s="106"/>
      <c r="DX73" s="106"/>
      <c r="DY73" s="106"/>
      <c r="DZ73" s="106"/>
      <c r="EA73" s="106"/>
      <c r="EB73" s="106"/>
      <c r="EC73" s="106"/>
      <c r="ED73" s="106"/>
      <c r="EE73" s="106"/>
      <c r="EF73" s="106"/>
      <c r="EG73" s="106"/>
      <c r="EH73" s="106"/>
      <c r="EI73" s="106"/>
      <c r="EJ73" s="106"/>
      <c r="EK73" s="106"/>
      <c r="EL73" s="106"/>
      <c r="EM73" s="106"/>
      <c r="EN73" s="106"/>
      <c r="EO73" s="106"/>
      <c r="EP73" s="106"/>
      <c r="EQ73" s="106"/>
      <c r="ER73" s="106"/>
      <c r="ES73" s="106"/>
      <c r="ET73" s="106"/>
      <c r="EU73" s="106"/>
      <c r="EV73" s="106"/>
      <c r="EW73" s="106"/>
      <c r="EX73" s="106"/>
      <c r="EY73" s="106"/>
      <c r="EZ73" s="106"/>
      <c r="FA73" s="106"/>
      <c r="FB73" s="106"/>
      <c r="FC73" s="106"/>
      <c r="FD73" s="106"/>
      <c r="FE73" s="106"/>
      <c r="FF73" s="106"/>
      <c r="FG73" s="106"/>
      <c r="FH73" s="106"/>
      <c r="FI73" s="106"/>
      <c r="FJ73" s="106"/>
      <c r="FK73" s="106"/>
      <c r="FL73" s="106"/>
      <c r="FM73" s="106"/>
      <c r="FN73" s="106"/>
      <c r="FO73" s="106"/>
      <c r="FP73" s="106"/>
      <c r="FQ73" s="106"/>
      <c r="FR73" s="106"/>
      <c r="FS73" s="106"/>
      <c r="FT73" s="106"/>
      <c r="FU73" s="106"/>
      <c r="FV73" s="106"/>
      <c r="FW73" s="106"/>
      <c r="FX73" s="106"/>
      <c r="FY73" s="106"/>
      <c r="FZ73" s="106"/>
      <c r="GA73" s="106"/>
      <c r="GB73" s="106"/>
      <c r="GC73" s="106"/>
      <c r="GD73" s="106"/>
      <c r="GE73" s="106"/>
      <c r="GF73" s="106"/>
      <c r="GG73" s="106"/>
      <c r="GH73" s="106"/>
      <c r="GI73" s="106"/>
      <c r="GJ73" s="106"/>
      <c r="GK73" s="106"/>
      <c r="GL73" s="106"/>
      <c r="GM73" s="106"/>
      <c r="GN73" s="106"/>
      <c r="GO73" s="106"/>
      <c r="GP73" s="106"/>
      <c r="GQ73" s="106"/>
      <c r="GR73" s="106"/>
      <c r="GS73" s="106"/>
      <c r="GT73" s="106"/>
      <c r="GU73" s="106"/>
      <c r="GV73" s="106"/>
      <c r="GW73" s="106"/>
      <c r="GX73" s="106"/>
      <c r="GY73" s="106"/>
      <c r="GZ73" s="106"/>
      <c r="HA73" s="106"/>
      <c r="HB73" s="106"/>
      <c r="HC73" s="106"/>
      <c r="HD73" s="106"/>
      <c r="HE73" s="106"/>
      <c r="HF73" s="106"/>
      <c r="HG73" s="106"/>
      <c r="HH73" s="106"/>
      <c r="HI73" s="106"/>
      <c r="HJ73" s="106"/>
      <c r="HK73" s="106"/>
      <c r="HL73" s="106"/>
      <c r="HM73" s="106"/>
      <c r="HN73" s="106"/>
      <c r="HO73" s="106"/>
      <c r="HP73" s="106"/>
      <c r="HQ73" s="106"/>
      <c r="HR73" s="106"/>
      <c r="HS73" s="106"/>
      <c r="HT73" s="106"/>
      <c r="HU73" s="106"/>
      <c r="HV73" s="106"/>
      <c r="HW73" s="106"/>
      <c r="HX73" s="106"/>
      <c r="HY73" s="106"/>
      <c r="HZ73" s="106"/>
      <c r="IA73" s="106"/>
      <c r="IB73" s="106"/>
      <c r="IC73" s="106"/>
      <c r="ID73" s="106"/>
      <c r="IE73" s="106"/>
      <c r="IF73" s="106"/>
      <c r="IG73" s="106"/>
      <c r="IH73" s="106"/>
      <c r="II73" s="106"/>
      <c r="IJ73" s="106"/>
      <c r="IK73" s="106"/>
      <c r="IL73" s="106"/>
      <c r="IM73" s="106"/>
      <c r="IN73" s="106"/>
      <c r="IO73" s="106"/>
      <c r="IP73" s="106"/>
      <c r="IQ73" s="106"/>
      <c r="IR73" s="106"/>
      <c r="IS73" s="106"/>
      <c r="IT73" s="106"/>
      <c r="IU73" s="106"/>
    </row>
    <row r="74" spans="1:255" s="107" customFormat="1" ht="12" customHeight="1" x14ac:dyDescent="0.25">
      <c r="A74" s="101"/>
      <c r="B74" s="117" t="s">
        <v>94</v>
      </c>
      <c r="C74" s="118" t="s">
        <v>139</v>
      </c>
      <c r="D74" s="119">
        <v>6600</v>
      </c>
      <c r="E74" s="118" t="s">
        <v>98</v>
      </c>
      <c r="F74" s="120">
        <v>55.20384615384615</v>
      </c>
      <c r="G74" s="105">
        <f t="shared" si="3"/>
        <v>364345.38461538457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6"/>
      <c r="CT74" s="106"/>
      <c r="CU74" s="106"/>
      <c r="CV74" s="106"/>
      <c r="CW74" s="106"/>
      <c r="CX74" s="106"/>
      <c r="CY74" s="106"/>
      <c r="CZ74" s="106"/>
      <c r="DA74" s="106"/>
      <c r="DB74" s="106"/>
      <c r="DC74" s="106"/>
      <c r="DD74" s="106"/>
      <c r="DE74" s="106"/>
      <c r="DF74" s="106"/>
      <c r="DG74" s="106"/>
      <c r="DH74" s="106"/>
      <c r="DI74" s="106"/>
      <c r="DJ74" s="106"/>
      <c r="DK74" s="106"/>
      <c r="DL74" s="106"/>
      <c r="DM74" s="106"/>
      <c r="DN74" s="106"/>
      <c r="DO74" s="106"/>
      <c r="DP74" s="106"/>
      <c r="DQ74" s="106"/>
      <c r="DR74" s="106"/>
      <c r="DS74" s="106"/>
      <c r="DT74" s="106"/>
      <c r="DU74" s="106"/>
      <c r="DV74" s="106"/>
      <c r="DW74" s="106"/>
      <c r="DX74" s="106"/>
      <c r="DY74" s="106"/>
      <c r="DZ74" s="106"/>
      <c r="EA74" s="106"/>
      <c r="EB74" s="106"/>
      <c r="EC74" s="106"/>
      <c r="ED74" s="106"/>
      <c r="EE74" s="106"/>
      <c r="EF74" s="106"/>
      <c r="EG74" s="106"/>
      <c r="EH74" s="106"/>
      <c r="EI74" s="106"/>
      <c r="EJ74" s="106"/>
      <c r="EK74" s="106"/>
      <c r="EL74" s="106"/>
      <c r="EM74" s="106"/>
      <c r="EN74" s="106"/>
      <c r="EO74" s="106"/>
      <c r="EP74" s="106"/>
      <c r="EQ74" s="106"/>
      <c r="ER74" s="106"/>
      <c r="ES74" s="106"/>
      <c r="ET74" s="106"/>
      <c r="EU74" s="106"/>
      <c r="EV74" s="106"/>
      <c r="EW74" s="106"/>
      <c r="EX74" s="106"/>
      <c r="EY74" s="106"/>
      <c r="EZ74" s="106"/>
      <c r="FA74" s="106"/>
      <c r="FB74" s="106"/>
      <c r="FC74" s="106"/>
      <c r="FD74" s="106"/>
      <c r="FE74" s="106"/>
      <c r="FF74" s="106"/>
      <c r="FG74" s="106"/>
      <c r="FH74" s="106"/>
      <c r="FI74" s="106"/>
      <c r="FJ74" s="106"/>
      <c r="FK74" s="106"/>
      <c r="FL74" s="106"/>
      <c r="FM74" s="106"/>
      <c r="FN74" s="106"/>
      <c r="FO74" s="106"/>
      <c r="FP74" s="106"/>
      <c r="FQ74" s="106"/>
      <c r="FR74" s="106"/>
      <c r="FS74" s="106"/>
      <c r="FT74" s="106"/>
      <c r="FU74" s="106"/>
      <c r="FV74" s="106"/>
      <c r="FW74" s="106"/>
      <c r="FX74" s="106"/>
      <c r="FY74" s="106"/>
      <c r="FZ74" s="106"/>
      <c r="GA74" s="106"/>
      <c r="GB74" s="106"/>
      <c r="GC74" s="106"/>
      <c r="GD74" s="106"/>
      <c r="GE74" s="106"/>
      <c r="GF74" s="106"/>
      <c r="GG74" s="106"/>
      <c r="GH74" s="106"/>
      <c r="GI74" s="106"/>
      <c r="GJ74" s="106"/>
      <c r="GK74" s="106"/>
      <c r="GL74" s="106"/>
      <c r="GM74" s="106"/>
      <c r="GN74" s="106"/>
      <c r="GO74" s="106"/>
      <c r="GP74" s="106"/>
      <c r="GQ74" s="106"/>
      <c r="GR74" s="106"/>
      <c r="GS74" s="106"/>
      <c r="GT74" s="106"/>
      <c r="GU74" s="106"/>
      <c r="GV74" s="106"/>
      <c r="GW74" s="106"/>
      <c r="GX74" s="106"/>
      <c r="GY74" s="106"/>
      <c r="GZ74" s="106"/>
      <c r="HA74" s="106"/>
      <c r="HB74" s="106"/>
      <c r="HC74" s="106"/>
      <c r="HD74" s="106"/>
      <c r="HE74" s="106"/>
      <c r="HF74" s="106"/>
      <c r="HG74" s="106"/>
      <c r="HH74" s="106"/>
      <c r="HI74" s="106"/>
      <c r="HJ74" s="106"/>
      <c r="HK74" s="106"/>
      <c r="HL74" s="106"/>
      <c r="HM74" s="106"/>
      <c r="HN74" s="106"/>
      <c r="HO74" s="106"/>
      <c r="HP74" s="106"/>
      <c r="HQ74" s="106"/>
      <c r="HR74" s="106"/>
      <c r="HS74" s="106"/>
      <c r="HT74" s="106"/>
      <c r="HU74" s="106"/>
      <c r="HV74" s="106"/>
      <c r="HW74" s="106"/>
      <c r="HX74" s="106"/>
      <c r="HY74" s="106"/>
      <c r="HZ74" s="106"/>
      <c r="IA74" s="106"/>
      <c r="IB74" s="106"/>
      <c r="IC74" s="106"/>
      <c r="ID74" s="106"/>
      <c r="IE74" s="106"/>
      <c r="IF74" s="106"/>
      <c r="IG74" s="106"/>
      <c r="IH74" s="106"/>
      <c r="II74" s="106"/>
      <c r="IJ74" s="106"/>
      <c r="IK74" s="106"/>
      <c r="IL74" s="106"/>
      <c r="IM74" s="106"/>
      <c r="IN74" s="106"/>
      <c r="IO74" s="106"/>
      <c r="IP74" s="106"/>
      <c r="IQ74" s="106"/>
      <c r="IR74" s="106"/>
      <c r="IS74" s="106"/>
      <c r="IT74" s="106"/>
      <c r="IU74" s="106"/>
    </row>
    <row r="75" spans="1:255" s="107" customFormat="1" ht="12" customHeight="1" x14ac:dyDescent="0.25">
      <c r="A75" s="101"/>
      <c r="B75" s="117" t="s">
        <v>95</v>
      </c>
      <c r="C75" s="118" t="s">
        <v>140</v>
      </c>
      <c r="D75" s="119">
        <v>1</v>
      </c>
      <c r="E75" s="118" t="s">
        <v>98</v>
      </c>
      <c r="F75" s="120">
        <v>8000</v>
      </c>
      <c r="G75" s="105">
        <f t="shared" si="3"/>
        <v>8000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6"/>
      <c r="CN75" s="106"/>
      <c r="CO75" s="106"/>
      <c r="CP75" s="106"/>
      <c r="CQ75" s="106"/>
      <c r="CR75" s="106"/>
      <c r="CS75" s="106"/>
      <c r="CT75" s="106"/>
      <c r="CU75" s="106"/>
      <c r="CV75" s="106"/>
      <c r="CW75" s="106"/>
      <c r="CX75" s="106"/>
      <c r="CY75" s="106"/>
      <c r="CZ75" s="106"/>
      <c r="DA75" s="106"/>
      <c r="DB75" s="106"/>
      <c r="DC75" s="106"/>
      <c r="DD75" s="106"/>
      <c r="DE75" s="106"/>
      <c r="DF75" s="106"/>
      <c r="DG75" s="106"/>
      <c r="DH75" s="106"/>
      <c r="DI75" s="106"/>
      <c r="DJ75" s="106"/>
      <c r="DK75" s="106"/>
      <c r="DL75" s="106"/>
      <c r="DM75" s="106"/>
      <c r="DN75" s="106"/>
      <c r="DO75" s="106"/>
      <c r="DP75" s="106"/>
      <c r="DQ75" s="106"/>
      <c r="DR75" s="106"/>
      <c r="DS75" s="106"/>
      <c r="DT75" s="106"/>
      <c r="DU75" s="106"/>
      <c r="DV75" s="106"/>
      <c r="DW75" s="106"/>
      <c r="DX75" s="106"/>
      <c r="DY75" s="106"/>
      <c r="DZ75" s="106"/>
      <c r="EA75" s="106"/>
      <c r="EB75" s="106"/>
      <c r="EC75" s="106"/>
      <c r="ED75" s="106"/>
      <c r="EE75" s="106"/>
      <c r="EF75" s="106"/>
      <c r="EG75" s="106"/>
      <c r="EH75" s="106"/>
      <c r="EI75" s="106"/>
      <c r="EJ75" s="106"/>
      <c r="EK75" s="106"/>
      <c r="EL75" s="106"/>
      <c r="EM75" s="106"/>
      <c r="EN75" s="106"/>
      <c r="EO75" s="106"/>
      <c r="EP75" s="106"/>
      <c r="EQ75" s="106"/>
      <c r="ER75" s="106"/>
      <c r="ES75" s="106"/>
      <c r="ET75" s="106"/>
      <c r="EU75" s="106"/>
      <c r="EV75" s="106"/>
      <c r="EW75" s="106"/>
      <c r="EX75" s="106"/>
      <c r="EY75" s="106"/>
      <c r="EZ75" s="106"/>
      <c r="FA75" s="106"/>
      <c r="FB75" s="106"/>
      <c r="FC75" s="106"/>
      <c r="FD75" s="106"/>
      <c r="FE75" s="106"/>
      <c r="FF75" s="106"/>
      <c r="FG75" s="106"/>
      <c r="FH75" s="106"/>
      <c r="FI75" s="106"/>
      <c r="FJ75" s="106"/>
      <c r="FK75" s="106"/>
      <c r="FL75" s="106"/>
      <c r="FM75" s="106"/>
      <c r="FN75" s="106"/>
      <c r="FO75" s="106"/>
      <c r="FP75" s="106"/>
      <c r="FQ75" s="106"/>
      <c r="FR75" s="106"/>
      <c r="FS75" s="106"/>
      <c r="FT75" s="106"/>
      <c r="FU75" s="106"/>
      <c r="FV75" s="106"/>
      <c r="FW75" s="106"/>
      <c r="FX75" s="106"/>
      <c r="FY75" s="106"/>
      <c r="FZ75" s="106"/>
      <c r="GA75" s="106"/>
      <c r="GB75" s="106"/>
      <c r="GC75" s="106"/>
      <c r="GD75" s="106"/>
      <c r="GE75" s="106"/>
      <c r="GF75" s="106"/>
      <c r="GG75" s="106"/>
      <c r="GH75" s="106"/>
      <c r="GI75" s="106"/>
      <c r="GJ75" s="106"/>
      <c r="GK75" s="106"/>
      <c r="GL75" s="106"/>
      <c r="GM75" s="106"/>
      <c r="GN75" s="106"/>
      <c r="GO75" s="106"/>
      <c r="GP75" s="106"/>
      <c r="GQ75" s="106"/>
      <c r="GR75" s="106"/>
      <c r="GS75" s="106"/>
      <c r="GT75" s="106"/>
      <c r="GU75" s="106"/>
      <c r="GV75" s="106"/>
      <c r="GW75" s="106"/>
      <c r="GX75" s="106"/>
      <c r="GY75" s="106"/>
      <c r="GZ75" s="106"/>
      <c r="HA75" s="106"/>
      <c r="HB75" s="106"/>
      <c r="HC75" s="106"/>
      <c r="HD75" s="106"/>
      <c r="HE75" s="106"/>
      <c r="HF75" s="106"/>
      <c r="HG75" s="106"/>
      <c r="HH75" s="106"/>
      <c r="HI75" s="106"/>
      <c r="HJ75" s="106"/>
      <c r="HK75" s="106"/>
      <c r="HL75" s="106"/>
      <c r="HM75" s="106"/>
      <c r="HN75" s="106"/>
      <c r="HO75" s="106"/>
      <c r="HP75" s="106"/>
      <c r="HQ75" s="106"/>
      <c r="HR75" s="106"/>
      <c r="HS75" s="106"/>
      <c r="HT75" s="106"/>
      <c r="HU75" s="106"/>
      <c r="HV75" s="106"/>
      <c r="HW75" s="106"/>
      <c r="HX75" s="106"/>
      <c r="HY75" s="106"/>
      <c r="HZ75" s="106"/>
      <c r="IA75" s="106"/>
      <c r="IB75" s="106"/>
      <c r="IC75" s="106"/>
      <c r="ID75" s="106"/>
      <c r="IE75" s="106"/>
      <c r="IF75" s="106"/>
      <c r="IG75" s="106"/>
      <c r="IH75" s="106"/>
      <c r="II75" s="106"/>
      <c r="IJ75" s="106"/>
      <c r="IK75" s="106"/>
      <c r="IL75" s="106"/>
      <c r="IM75" s="106"/>
      <c r="IN75" s="106"/>
      <c r="IO75" s="106"/>
      <c r="IP75" s="106"/>
      <c r="IQ75" s="106"/>
      <c r="IR75" s="106"/>
      <c r="IS75" s="106"/>
      <c r="IT75" s="106"/>
      <c r="IU75" s="106"/>
    </row>
    <row r="76" spans="1:255" s="107" customFormat="1" ht="12" customHeight="1" x14ac:dyDescent="0.25">
      <c r="A76" s="101"/>
      <c r="B76" s="117" t="s">
        <v>96</v>
      </c>
      <c r="C76" s="118" t="s">
        <v>140</v>
      </c>
      <c r="D76" s="119">
        <v>1</v>
      </c>
      <c r="E76" s="118" t="s">
        <v>98</v>
      </c>
      <c r="F76" s="120">
        <v>40990</v>
      </c>
      <c r="G76" s="105">
        <f t="shared" si="3"/>
        <v>40990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6"/>
      <c r="CQ76" s="106"/>
      <c r="CR76" s="106"/>
      <c r="CS76" s="106"/>
      <c r="CT76" s="106"/>
      <c r="CU76" s="106"/>
      <c r="CV76" s="106"/>
      <c r="CW76" s="106"/>
      <c r="CX76" s="106"/>
      <c r="CY76" s="106"/>
      <c r="CZ76" s="106"/>
      <c r="DA76" s="106"/>
      <c r="DB76" s="106"/>
      <c r="DC76" s="106"/>
      <c r="DD76" s="106"/>
      <c r="DE76" s="106"/>
      <c r="DF76" s="106"/>
      <c r="DG76" s="106"/>
      <c r="DH76" s="106"/>
      <c r="DI76" s="106"/>
      <c r="DJ76" s="106"/>
      <c r="DK76" s="106"/>
      <c r="DL76" s="106"/>
      <c r="DM76" s="106"/>
      <c r="DN76" s="106"/>
      <c r="DO76" s="106"/>
      <c r="DP76" s="106"/>
      <c r="DQ76" s="106"/>
      <c r="DR76" s="106"/>
      <c r="DS76" s="106"/>
      <c r="DT76" s="106"/>
      <c r="DU76" s="106"/>
      <c r="DV76" s="106"/>
      <c r="DW76" s="106"/>
      <c r="DX76" s="106"/>
      <c r="DY76" s="106"/>
      <c r="DZ76" s="106"/>
      <c r="EA76" s="106"/>
      <c r="EB76" s="106"/>
      <c r="EC76" s="106"/>
      <c r="ED76" s="106"/>
      <c r="EE76" s="106"/>
      <c r="EF76" s="106"/>
      <c r="EG76" s="106"/>
      <c r="EH76" s="106"/>
      <c r="EI76" s="106"/>
      <c r="EJ76" s="106"/>
      <c r="EK76" s="106"/>
      <c r="EL76" s="106"/>
      <c r="EM76" s="106"/>
      <c r="EN76" s="106"/>
      <c r="EO76" s="106"/>
      <c r="EP76" s="106"/>
      <c r="EQ76" s="106"/>
      <c r="ER76" s="106"/>
      <c r="ES76" s="106"/>
      <c r="ET76" s="106"/>
      <c r="EU76" s="106"/>
      <c r="EV76" s="106"/>
      <c r="EW76" s="106"/>
      <c r="EX76" s="106"/>
      <c r="EY76" s="106"/>
      <c r="EZ76" s="106"/>
      <c r="FA76" s="106"/>
      <c r="FB76" s="106"/>
      <c r="FC76" s="106"/>
      <c r="FD76" s="106"/>
      <c r="FE76" s="106"/>
      <c r="FF76" s="106"/>
      <c r="FG76" s="106"/>
      <c r="FH76" s="106"/>
      <c r="FI76" s="106"/>
      <c r="FJ76" s="106"/>
      <c r="FK76" s="106"/>
      <c r="FL76" s="106"/>
      <c r="FM76" s="106"/>
      <c r="FN76" s="106"/>
      <c r="FO76" s="106"/>
      <c r="FP76" s="106"/>
      <c r="FQ76" s="106"/>
      <c r="FR76" s="106"/>
      <c r="FS76" s="106"/>
      <c r="FT76" s="106"/>
      <c r="FU76" s="106"/>
      <c r="FV76" s="106"/>
      <c r="FW76" s="106"/>
      <c r="FX76" s="106"/>
      <c r="FY76" s="106"/>
      <c r="FZ76" s="106"/>
      <c r="GA76" s="106"/>
      <c r="GB76" s="106"/>
      <c r="GC76" s="106"/>
      <c r="GD76" s="106"/>
      <c r="GE76" s="106"/>
      <c r="GF76" s="106"/>
      <c r="GG76" s="106"/>
      <c r="GH76" s="106"/>
      <c r="GI76" s="106"/>
      <c r="GJ76" s="106"/>
      <c r="GK76" s="106"/>
      <c r="GL76" s="106"/>
      <c r="GM76" s="106"/>
      <c r="GN76" s="106"/>
      <c r="GO76" s="106"/>
      <c r="GP76" s="106"/>
      <c r="GQ76" s="106"/>
      <c r="GR76" s="106"/>
      <c r="GS76" s="106"/>
      <c r="GT76" s="106"/>
      <c r="GU76" s="106"/>
      <c r="GV76" s="106"/>
      <c r="GW76" s="106"/>
      <c r="GX76" s="106"/>
      <c r="GY76" s="106"/>
      <c r="GZ76" s="106"/>
      <c r="HA76" s="106"/>
      <c r="HB76" s="106"/>
      <c r="HC76" s="106"/>
      <c r="HD76" s="106"/>
      <c r="HE76" s="106"/>
      <c r="HF76" s="106"/>
      <c r="HG76" s="106"/>
      <c r="HH76" s="106"/>
      <c r="HI76" s="106"/>
      <c r="HJ76" s="106"/>
      <c r="HK76" s="106"/>
      <c r="HL76" s="106"/>
      <c r="HM76" s="106"/>
      <c r="HN76" s="106"/>
      <c r="HO76" s="106"/>
      <c r="HP76" s="106"/>
      <c r="HQ76" s="106"/>
      <c r="HR76" s="106"/>
      <c r="HS76" s="106"/>
      <c r="HT76" s="106"/>
      <c r="HU76" s="106"/>
      <c r="HV76" s="106"/>
      <c r="HW76" s="106"/>
      <c r="HX76" s="106"/>
      <c r="HY76" s="106"/>
      <c r="HZ76" s="106"/>
      <c r="IA76" s="106"/>
      <c r="IB76" s="106"/>
      <c r="IC76" s="106"/>
      <c r="ID76" s="106"/>
      <c r="IE76" s="106"/>
      <c r="IF76" s="106"/>
      <c r="IG76" s="106"/>
      <c r="IH76" s="106"/>
      <c r="II76" s="106"/>
      <c r="IJ76" s="106"/>
      <c r="IK76" s="106"/>
      <c r="IL76" s="106"/>
      <c r="IM76" s="106"/>
      <c r="IN76" s="106"/>
      <c r="IO76" s="106"/>
      <c r="IP76" s="106"/>
      <c r="IQ76" s="106"/>
      <c r="IR76" s="106"/>
      <c r="IS76" s="106"/>
      <c r="IT76" s="106"/>
      <c r="IU76" s="106"/>
    </row>
    <row r="77" spans="1:255" customFormat="1" ht="11.25" customHeight="1" x14ac:dyDescent="0.25">
      <c r="A77" s="91"/>
      <c r="B77" s="108" t="s">
        <v>37</v>
      </c>
      <c r="C77" s="109"/>
      <c r="D77" s="109"/>
      <c r="E77" s="109"/>
      <c r="F77" s="110"/>
      <c r="G77" s="111">
        <f>SUM(G48:G76)</f>
        <v>6647655.384615385</v>
      </c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  <c r="CI77" s="91"/>
      <c r="CJ77" s="91"/>
      <c r="CK77" s="91"/>
      <c r="CL77" s="91"/>
      <c r="CM77" s="91"/>
      <c r="CN77" s="91"/>
      <c r="CO77" s="91"/>
      <c r="CP77" s="91"/>
      <c r="CQ77" s="91"/>
      <c r="CR77" s="91"/>
      <c r="CS77" s="91"/>
      <c r="CT77" s="91"/>
      <c r="CU77" s="91"/>
      <c r="CV77" s="91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1"/>
      <c r="FX77" s="91"/>
      <c r="FY77" s="91"/>
      <c r="FZ77" s="91"/>
      <c r="GA77" s="91"/>
      <c r="GB77" s="91"/>
      <c r="GC77" s="91"/>
      <c r="GD77" s="91"/>
      <c r="GE77" s="91"/>
      <c r="GF77" s="91"/>
      <c r="GG77" s="91"/>
      <c r="GH77" s="91"/>
      <c r="GI77" s="91"/>
      <c r="GJ77" s="91"/>
      <c r="GK77" s="91"/>
      <c r="GL77" s="91"/>
      <c r="GM77" s="91"/>
      <c r="GN77" s="91"/>
      <c r="GO77" s="91"/>
      <c r="GP77" s="91"/>
      <c r="GQ77" s="91"/>
      <c r="GR77" s="91"/>
      <c r="GS77" s="91"/>
      <c r="GT77" s="91"/>
      <c r="GU77" s="91"/>
      <c r="GV77" s="91"/>
      <c r="GW77" s="91"/>
      <c r="GX77" s="91"/>
      <c r="GY77" s="91"/>
      <c r="GZ77" s="91"/>
      <c r="HA77" s="91"/>
      <c r="HB77" s="91"/>
      <c r="HC77" s="91"/>
      <c r="HD77" s="91"/>
      <c r="HE77" s="91"/>
      <c r="HF77" s="91"/>
      <c r="HG77" s="91"/>
      <c r="HH77" s="91"/>
      <c r="HI77" s="91"/>
      <c r="HJ77" s="91"/>
      <c r="HK77" s="91"/>
      <c r="HL77" s="91"/>
      <c r="HM77" s="91"/>
      <c r="HN77" s="91"/>
      <c r="HO77" s="91"/>
      <c r="HP77" s="91"/>
      <c r="HQ77" s="91"/>
      <c r="HR77" s="91"/>
      <c r="HS77" s="91"/>
      <c r="HT77" s="91"/>
      <c r="HU77" s="91"/>
      <c r="HV77" s="91"/>
      <c r="HW77" s="91"/>
      <c r="HX77" s="91"/>
      <c r="HY77" s="91"/>
      <c r="HZ77" s="91"/>
      <c r="IA77" s="91"/>
      <c r="IB77" s="91"/>
      <c r="IC77" s="91"/>
      <c r="ID77" s="91"/>
      <c r="IE77" s="91"/>
      <c r="IF77" s="91"/>
      <c r="IG77" s="91"/>
      <c r="IH77" s="91"/>
      <c r="II77" s="91"/>
      <c r="IJ77" s="91"/>
      <c r="IK77" s="91"/>
      <c r="IL77" s="91"/>
      <c r="IM77" s="91"/>
      <c r="IN77" s="91"/>
      <c r="IO77" s="91"/>
      <c r="IP77" s="91"/>
      <c r="IQ77" s="91"/>
      <c r="IR77" s="91"/>
      <c r="IS77" s="91"/>
      <c r="IT77" s="91"/>
      <c r="IU77" s="91"/>
    </row>
    <row r="78" spans="1:255" customFormat="1" ht="11.25" customHeight="1" x14ac:dyDescent="0.25">
      <c r="A78" s="91"/>
      <c r="B78" s="112"/>
      <c r="C78" s="113"/>
      <c r="D78" s="113"/>
      <c r="E78" s="116"/>
      <c r="F78" s="114"/>
      <c r="G78" s="114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  <c r="CP78" s="91"/>
      <c r="CQ78" s="91"/>
      <c r="CR78" s="91"/>
      <c r="CS78" s="91"/>
      <c r="CT78" s="91"/>
      <c r="CU78" s="91"/>
      <c r="CV78" s="91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1"/>
      <c r="FX78" s="91"/>
      <c r="FY78" s="91"/>
      <c r="FZ78" s="91"/>
      <c r="GA78" s="91"/>
      <c r="GB78" s="91"/>
      <c r="GC78" s="91"/>
      <c r="GD78" s="91"/>
      <c r="GE78" s="91"/>
      <c r="GF78" s="91"/>
      <c r="GG78" s="91"/>
      <c r="GH78" s="91"/>
      <c r="GI78" s="91"/>
      <c r="GJ78" s="91"/>
      <c r="GK78" s="91"/>
      <c r="GL78" s="91"/>
      <c r="GM78" s="91"/>
      <c r="GN78" s="91"/>
      <c r="GO78" s="91"/>
      <c r="GP78" s="91"/>
      <c r="GQ78" s="91"/>
      <c r="GR78" s="91"/>
      <c r="GS78" s="91"/>
      <c r="GT78" s="91"/>
      <c r="GU78" s="91"/>
      <c r="GV78" s="91"/>
      <c r="GW78" s="91"/>
      <c r="GX78" s="91"/>
      <c r="GY78" s="91"/>
      <c r="GZ78" s="91"/>
      <c r="HA78" s="91"/>
      <c r="HB78" s="91"/>
      <c r="HC78" s="91"/>
      <c r="HD78" s="91"/>
      <c r="HE78" s="91"/>
      <c r="HF78" s="91"/>
      <c r="HG78" s="91"/>
      <c r="HH78" s="91"/>
      <c r="HI78" s="91"/>
      <c r="HJ78" s="91"/>
      <c r="HK78" s="91"/>
      <c r="HL78" s="91"/>
      <c r="HM78" s="91"/>
      <c r="HN78" s="91"/>
      <c r="HO78" s="91"/>
      <c r="HP78" s="91"/>
      <c r="HQ78" s="91"/>
      <c r="HR78" s="91"/>
      <c r="HS78" s="91"/>
      <c r="HT78" s="91"/>
      <c r="HU78" s="91"/>
      <c r="HV78" s="91"/>
      <c r="HW78" s="91"/>
      <c r="HX78" s="91"/>
      <c r="HY78" s="91"/>
      <c r="HZ78" s="91"/>
      <c r="IA78" s="91"/>
      <c r="IB78" s="91"/>
      <c r="IC78" s="91"/>
      <c r="ID78" s="91"/>
      <c r="IE78" s="91"/>
      <c r="IF78" s="91"/>
      <c r="IG78" s="91"/>
      <c r="IH78" s="91"/>
      <c r="II78" s="91"/>
      <c r="IJ78" s="91"/>
      <c r="IK78" s="91"/>
      <c r="IL78" s="91"/>
      <c r="IM78" s="91"/>
      <c r="IN78" s="91"/>
      <c r="IO78" s="91"/>
      <c r="IP78" s="91"/>
      <c r="IQ78" s="91"/>
      <c r="IR78" s="91"/>
      <c r="IS78" s="91"/>
      <c r="IT78" s="91"/>
      <c r="IU78" s="91"/>
    </row>
    <row r="79" spans="1:255" customFormat="1" ht="12" customHeight="1" x14ac:dyDescent="0.25">
      <c r="A79" s="99"/>
      <c r="B79" s="11" t="s">
        <v>38</v>
      </c>
      <c r="C79" s="12"/>
      <c r="D79" s="13"/>
      <c r="E79" s="13"/>
      <c r="F79" s="14"/>
      <c r="G79" s="100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  <c r="CP79" s="91"/>
      <c r="CQ79" s="91"/>
      <c r="CR79" s="91"/>
      <c r="CS79" s="91"/>
      <c r="CT79" s="91"/>
      <c r="CU79" s="91"/>
      <c r="CV79" s="91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1"/>
      <c r="FX79" s="91"/>
      <c r="FY79" s="91"/>
      <c r="FZ79" s="91"/>
      <c r="GA79" s="91"/>
      <c r="GB79" s="91"/>
      <c r="GC79" s="91"/>
      <c r="GD79" s="91"/>
      <c r="GE79" s="91"/>
      <c r="GF79" s="91"/>
      <c r="GG79" s="91"/>
      <c r="GH79" s="91"/>
      <c r="GI79" s="91"/>
      <c r="GJ79" s="91"/>
      <c r="GK79" s="91"/>
      <c r="GL79" s="91"/>
      <c r="GM79" s="91"/>
      <c r="GN79" s="91"/>
      <c r="GO79" s="91"/>
      <c r="GP79" s="91"/>
      <c r="GQ79" s="91"/>
      <c r="GR79" s="91"/>
      <c r="GS79" s="91"/>
      <c r="GT79" s="91"/>
      <c r="GU79" s="91"/>
      <c r="GV79" s="91"/>
      <c r="GW79" s="91"/>
      <c r="GX79" s="91"/>
      <c r="GY79" s="91"/>
      <c r="GZ79" s="91"/>
      <c r="HA79" s="91"/>
      <c r="HB79" s="91"/>
      <c r="HC79" s="91"/>
      <c r="HD79" s="91"/>
      <c r="HE79" s="91"/>
      <c r="HF79" s="91"/>
      <c r="HG79" s="91"/>
      <c r="HH79" s="91"/>
      <c r="HI79" s="91"/>
      <c r="HJ79" s="91"/>
      <c r="HK79" s="91"/>
      <c r="HL79" s="91"/>
      <c r="HM79" s="91"/>
      <c r="HN79" s="91"/>
      <c r="HO79" s="91"/>
      <c r="HP79" s="91"/>
      <c r="HQ79" s="91"/>
      <c r="HR79" s="91"/>
      <c r="HS79" s="91"/>
      <c r="HT79" s="91"/>
      <c r="HU79" s="91"/>
      <c r="HV79" s="91"/>
      <c r="HW79" s="91"/>
      <c r="HX79" s="91"/>
      <c r="HY79" s="91"/>
      <c r="HZ79" s="91"/>
      <c r="IA79" s="91"/>
      <c r="IB79" s="91"/>
      <c r="IC79" s="91"/>
      <c r="ID79" s="91"/>
      <c r="IE79" s="91"/>
      <c r="IF79" s="91"/>
      <c r="IG79" s="91"/>
      <c r="IH79" s="91"/>
      <c r="II79" s="91"/>
      <c r="IJ79" s="91"/>
      <c r="IK79" s="91"/>
      <c r="IL79" s="91"/>
      <c r="IM79" s="91"/>
      <c r="IN79" s="91"/>
      <c r="IO79" s="91"/>
      <c r="IP79" s="91"/>
      <c r="IQ79" s="91"/>
      <c r="IR79" s="91"/>
      <c r="IS79" s="91"/>
      <c r="IT79" s="91"/>
      <c r="IU79" s="91"/>
    </row>
    <row r="80" spans="1:255" customFormat="1" ht="24" customHeight="1" x14ac:dyDescent="0.25">
      <c r="A80" s="99"/>
      <c r="B80" s="15" t="s">
        <v>39</v>
      </c>
      <c r="C80" s="16" t="s">
        <v>32</v>
      </c>
      <c r="D80" s="16" t="s">
        <v>33</v>
      </c>
      <c r="E80" s="15" t="s">
        <v>19</v>
      </c>
      <c r="F80" s="16" t="s">
        <v>20</v>
      </c>
      <c r="G80" s="15" t="s">
        <v>21</v>
      </c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G80" s="91"/>
      <c r="DH80" s="91"/>
      <c r="DI80" s="91"/>
      <c r="DJ80" s="91"/>
      <c r="DK80" s="91"/>
      <c r="DL80" s="91"/>
      <c r="DM80" s="91"/>
      <c r="DN80" s="91"/>
      <c r="DO80" s="91"/>
      <c r="DP80" s="91"/>
      <c r="DQ80" s="91"/>
      <c r="DR80" s="91"/>
      <c r="DS80" s="91"/>
      <c r="DT80" s="91"/>
      <c r="DU80" s="91"/>
      <c r="DV80" s="91"/>
      <c r="DW80" s="91"/>
      <c r="DX80" s="91"/>
      <c r="DY80" s="91"/>
      <c r="DZ80" s="91"/>
      <c r="EA80" s="91"/>
      <c r="EB80" s="91"/>
      <c r="EC80" s="91"/>
      <c r="ED80" s="91"/>
      <c r="EE80" s="91"/>
      <c r="EF80" s="91"/>
      <c r="EG80" s="91"/>
      <c r="EH80" s="91"/>
      <c r="EI80" s="91"/>
      <c r="EJ80" s="91"/>
      <c r="EK80" s="91"/>
      <c r="EL80" s="91"/>
      <c r="EM80" s="91"/>
      <c r="EN80" s="91"/>
      <c r="EO80" s="91"/>
      <c r="EP80" s="91"/>
      <c r="EQ80" s="91"/>
      <c r="ER80" s="91"/>
      <c r="ES80" s="91"/>
      <c r="ET80" s="91"/>
      <c r="EU80" s="91"/>
      <c r="EV80" s="91"/>
      <c r="EW80" s="91"/>
      <c r="EX80" s="91"/>
      <c r="EY80" s="91"/>
      <c r="EZ80" s="91"/>
      <c r="FA80" s="91"/>
      <c r="FB80" s="91"/>
      <c r="FC80" s="91"/>
      <c r="FD80" s="91"/>
      <c r="FE80" s="91"/>
      <c r="FF80" s="91"/>
      <c r="FG80" s="91"/>
      <c r="FH80" s="91"/>
      <c r="FI80" s="91"/>
      <c r="FJ80" s="91"/>
      <c r="FK80" s="91"/>
      <c r="FL80" s="91"/>
      <c r="FM80" s="91"/>
      <c r="FN80" s="91"/>
      <c r="FO80" s="91"/>
      <c r="FP80" s="91"/>
      <c r="FQ80" s="91"/>
      <c r="FR80" s="91"/>
      <c r="FS80" s="91"/>
      <c r="FT80" s="91"/>
      <c r="FU80" s="91"/>
      <c r="FV80" s="91"/>
      <c r="FW80" s="91"/>
      <c r="FX80" s="91"/>
      <c r="FY80" s="91"/>
      <c r="FZ80" s="91"/>
      <c r="GA80" s="91"/>
      <c r="GB80" s="91"/>
      <c r="GC80" s="91"/>
      <c r="GD80" s="91"/>
      <c r="GE80" s="91"/>
      <c r="GF80" s="91"/>
      <c r="GG80" s="91"/>
      <c r="GH80" s="91"/>
      <c r="GI80" s="91"/>
      <c r="GJ80" s="91"/>
      <c r="GK80" s="91"/>
      <c r="GL80" s="91"/>
      <c r="GM80" s="91"/>
      <c r="GN80" s="91"/>
      <c r="GO80" s="91"/>
      <c r="GP80" s="91"/>
      <c r="GQ80" s="91"/>
      <c r="GR80" s="91"/>
      <c r="GS80" s="91"/>
      <c r="GT80" s="91"/>
      <c r="GU80" s="91"/>
      <c r="GV80" s="91"/>
      <c r="GW80" s="91"/>
      <c r="GX80" s="91"/>
      <c r="GY80" s="91"/>
      <c r="GZ80" s="91"/>
      <c r="HA80" s="91"/>
      <c r="HB80" s="91"/>
      <c r="HC80" s="91"/>
      <c r="HD80" s="91"/>
      <c r="HE80" s="91"/>
      <c r="HF80" s="91"/>
      <c r="HG80" s="91"/>
      <c r="HH80" s="91"/>
      <c r="HI80" s="91"/>
      <c r="HJ80" s="91"/>
      <c r="HK80" s="91"/>
      <c r="HL80" s="91"/>
      <c r="HM80" s="91"/>
      <c r="HN80" s="91"/>
      <c r="HO80" s="91"/>
      <c r="HP80" s="91"/>
      <c r="HQ80" s="91"/>
      <c r="HR80" s="91"/>
      <c r="HS80" s="91"/>
      <c r="HT80" s="91"/>
      <c r="HU80" s="91"/>
      <c r="HV80" s="91"/>
      <c r="HW80" s="91"/>
      <c r="HX80" s="91"/>
      <c r="HY80" s="91"/>
      <c r="HZ80" s="91"/>
      <c r="IA80" s="91"/>
      <c r="IB80" s="91"/>
      <c r="IC80" s="91"/>
      <c r="ID80" s="91"/>
      <c r="IE80" s="91"/>
      <c r="IF80" s="91"/>
      <c r="IG80" s="91"/>
      <c r="IH80" s="91"/>
      <c r="II80" s="91"/>
      <c r="IJ80" s="91"/>
      <c r="IK80" s="91"/>
      <c r="IL80" s="91"/>
      <c r="IM80" s="91"/>
      <c r="IN80" s="91"/>
      <c r="IO80" s="91"/>
      <c r="IP80" s="91"/>
      <c r="IQ80" s="91"/>
      <c r="IR80" s="91"/>
      <c r="IS80" s="91"/>
      <c r="IT80" s="91"/>
      <c r="IU80" s="91"/>
    </row>
    <row r="81" spans="1:255" s="107" customFormat="1" ht="12" customHeight="1" x14ac:dyDescent="0.25">
      <c r="A81" s="101"/>
      <c r="B81" s="117" t="s">
        <v>117</v>
      </c>
      <c r="C81" s="118" t="s">
        <v>140</v>
      </c>
      <c r="D81" s="119">
        <v>5</v>
      </c>
      <c r="E81" s="118" t="s">
        <v>71</v>
      </c>
      <c r="F81" s="120">
        <v>200000</v>
      </c>
      <c r="G81" s="105">
        <f>(D81*F81)</f>
        <v>1000000</v>
      </c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  <c r="CB81" s="106"/>
      <c r="CC81" s="106"/>
      <c r="CD81" s="106"/>
      <c r="CE81" s="106"/>
      <c r="CF81" s="106"/>
      <c r="CG81" s="106"/>
      <c r="CH81" s="106"/>
      <c r="CI81" s="106"/>
      <c r="CJ81" s="106"/>
      <c r="CK81" s="106"/>
      <c r="CL81" s="106"/>
      <c r="CM81" s="106"/>
      <c r="CN81" s="106"/>
      <c r="CO81" s="106"/>
      <c r="CP81" s="106"/>
      <c r="CQ81" s="106"/>
      <c r="CR81" s="106"/>
      <c r="CS81" s="106"/>
      <c r="CT81" s="106"/>
      <c r="CU81" s="106"/>
      <c r="CV81" s="106"/>
      <c r="CW81" s="106"/>
      <c r="CX81" s="106"/>
      <c r="CY81" s="106"/>
      <c r="CZ81" s="106"/>
      <c r="DA81" s="106"/>
      <c r="DB81" s="106"/>
      <c r="DC81" s="106"/>
      <c r="DD81" s="106"/>
      <c r="DE81" s="106"/>
      <c r="DF81" s="106"/>
      <c r="DG81" s="106"/>
      <c r="DH81" s="106"/>
      <c r="DI81" s="106"/>
      <c r="DJ81" s="106"/>
      <c r="DK81" s="106"/>
      <c r="DL81" s="106"/>
      <c r="DM81" s="106"/>
      <c r="DN81" s="106"/>
      <c r="DO81" s="106"/>
      <c r="DP81" s="106"/>
      <c r="DQ81" s="106"/>
      <c r="DR81" s="106"/>
      <c r="DS81" s="106"/>
      <c r="DT81" s="106"/>
      <c r="DU81" s="106"/>
      <c r="DV81" s="106"/>
      <c r="DW81" s="106"/>
      <c r="DX81" s="106"/>
      <c r="DY81" s="106"/>
      <c r="DZ81" s="106"/>
      <c r="EA81" s="106"/>
      <c r="EB81" s="106"/>
      <c r="EC81" s="106"/>
      <c r="ED81" s="106"/>
      <c r="EE81" s="106"/>
      <c r="EF81" s="106"/>
      <c r="EG81" s="106"/>
      <c r="EH81" s="106"/>
      <c r="EI81" s="106"/>
      <c r="EJ81" s="106"/>
      <c r="EK81" s="106"/>
      <c r="EL81" s="106"/>
      <c r="EM81" s="106"/>
      <c r="EN81" s="106"/>
      <c r="EO81" s="106"/>
      <c r="EP81" s="106"/>
      <c r="EQ81" s="106"/>
      <c r="ER81" s="106"/>
      <c r="ES81" s="106"/>
      <c r="ET81" s="106"/>
      <c r="EU81" s="106"/>
      <c r="EV81" s="106"/>
      <c r="EW81" s="106"/>
      <c r="EX81" s="106"/>
      <c r="EY81" s="106"/>
      <c r="EZ81" s="106"/>
      <c r="FA81" s="106"/>
      <c r="FB81" s="106"/>
      <c r="FC81" s="106"/>
      <c r="FD81" s="106"/>
      <c r="FE81" s="106"/>
      <c r="FF81" s="106"/>
      <c r="FG81" s="106"/>
      <c r="FH81" s="106"/>
      <c r="FI81" s="106"/>
      <c r="FJ81" s="106"/>
      <c r="FK81" s="106"/>
      <c r="FL81" s="106"/>
      <c r="FM81" s="106"/>
      <c r="FN81" s="106"/>
      <c r="FO81" s="106"/>
      <c r="FP81" s="106"/>
      <c r="FQ81" s="106"/>
      <c r="FR81" s="106"/>
      <c r="FS81" s="106"/>
      <c r="FT81" s="106"/>
      <c r="FU81" s="106"/>
      <c r="FV81" s="106"/>
      <c r="FW81" s="106"/>
      <c r="FX81" s="106"/>
      <c r="FY81" s="106"/>
      <c r="FZ81" s="106"/>
      <c r="GA81" s="106"/>
      <c r="GB81" s="106"/>
      <c r="GC81" s="106"/>
      <c r="GD81" s="106"/>
      <c r="GE81" s="106"/>
      <c r="GF81" s="106"/>
      <c r="GG81" s="106"/>
      <c r="GH81" s="106"/>
      <c r="GI81" s="106"/>
      <c r="GJ81" s="106"/>
      <c r="GK81" s="106"/>
      <c r="GL81" s="106"/>
      <c r="GM81" s="106"/>
      <c r="GN81" s="106"/>
      <c r="GO81" s="106"/>
      <c r="GP81" s="106"/>
      <c r="GQ81" s="106"/>
      <c r="GR81" s="106"/>
      <c r="GS81" s="106"/>
      <c r="GT81" s="106"/>
      <c r="GU81" s="106"/>
      <c r="GV81" s="106"/>
      <c r="GW81" s="106"/>
      <c r="GX81" s="106"/>
      <c r="GY81" s="106"/>
      <c r="GZ81" s="106"/>
      <c r="HA81" s="106"/>
      <c r="HB81" s="106"/>
      <c r="HC81" s="106"/>
      <c r="HD81" s="106"/>
      <c r="HE81" s="106"/>
      <c r="HF81" s="106"/>
      <c r="HG81" s="106"/>
      <c r="HH81" s="106"/>
      <c r="HI81" s="106"/>
      <c r="HJ81" s="106"/>
      <c r="HK81" s="106"/>
      <c r="HL81" s="106"/>
      <c r="HM81" s="106"/>
      <c r="HN81" s="106"/>
      <c r="HO81" s="106"/>
      <c r="HP81" s="106"/>
      <c r="HQ81" s="106"/>
      <c r="HR81" s="106"/>
      <c r="HS81" s="106"/>
      <c r="HT81" s="106"/>
      <c r="HU81" s="106"/>
      <c r="HV81" s="106"/>
      <c r="HW81" s="106"/>
      <c r="HX81" s="106"/>
      <c r="HY81" s="106"/>
      <c r="HZ81" s="106"/>
      <c r="IA81" s="106"/>
      <c r="IB81" s="106"/>
      <c r="IC81" s="106"/>
      <c r="ID81" s="106"/>
      <c r="IE81" s="106"/>
      <c r="IF81" s="106"/>
      <c r="IG81" s="106"/>
      <c r="IH81" s="106"/>
      <c r="II81" s="106"/>
      <c r="IJ81" s="106"/>
      <c r="IK81" s="106"/>
      <c r="IL81" s="106"/>
      <c r="IM81" s="106"/>
      <c r="IN81" s="106"/>
      <c r="IO81" s="106"/>
      <c r="IP81" s="106"/>
      <c r="IQ81" s="106"/>
      <c r="IR81" s="106"/>
      <c r="IS81" s="106"/>
      <c r="IT81" s="106"/>
      <c r="IU81" s="106"/>
    </row>
    <row r="82" spans="1:255" s="107" customFormat="1" ht="12" customHeight="1" x14ac:dyDescent="0.25">
      <c r="A82" s="101"/>
      <c r="B82" s="117" t="s">
        <v>120</v>
      </c>
      <c r="C82" s="118" t="s">
        <v>140</v>
      </c>
      <c r="D82" s="119">
        <v>10</v>
      </c>
      <c r="E82" s="118" t="s">
        <v>121</v>
      </c>
      <c r="F82" s="120">
        <v>15000</v>
      </c>
      <c r="G82" s="105">
        <f>+D82*F82</f>
        <v>150000</v>
      </c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  <c r="CV82" s="106"/>
      <c r="CW82" s="106"/>
      <c r="CX82" s="106"/>
      <c r="CY82" s="106"/>
      <c r="CZ82" s="106"/>
      <c r="DA82" s="106"/>
      <c r="DB82" s="106"/>
      <c r="DC82" s="106"/>
      <c r="DD82" s="106"/>
      <c r="DE82" s="106"/>
      <c r="DF82" s="106"/>
      <c r="DG82" s="106"/>
      <c r="DH82" s="106"/>
      <c r="DI82" s="106"/>
      <c r="DJ82" s="106"/>
      <c r="DK82" s="106"/>
      <c r="DL82" s="106"/>
      <c r="DM82" s="106"/>
      <c r="DN82" s="106"/>
      <c r="DO82" s="106"/>
      <c r="DP82" s="106"/>
      <c r="DQ82" s="106"/>
      <c r="DR82" s="106"/>
      <c r="DS82" s="106"/>
      <c r="DT82" s="106"/>
      <c r="DU82" s="106"/>
      <c r="DV82" s="106"/>
      <c r="DW82" s="106"/>
      <c r="DX82" s="106"/>
      <c r="DY82" s="106"/>
      <c r="DZ82" s="106"/>
      <c r="EA82" s="106"/>
      <c r="EB82" s="106"/>
      <c r="EC82" s="106"/>
      <c r="ED82" s="106"/>
      <c r="EE82" s="106"/>
      <c r="EF82" s="106"/>
      <c r="EG82" s="106"/>
      <c r="EH82" s="106"/>
      <c r="EI82" s="106"/>
      <c r="EJ82" s="106"/>
      <c r="EK82" s="106"/>
      <c r="EL82" s="106"/>
      <c r="EM82" s="106"/>
      <c r="EN82" s="106"/>
      <c r="EO82" s="106"/>
      <c r="EP82" s="106"/>
      <c r="EQ82" s="106"/>
      <c r="ER82" s="106"/>
      <c r="ES82" s="106"/>
      <c r="ET82" s="106"/>
      <c r="EU82" s="106"/>
      <c r="EV82" s="106"/>
      <c r="EW82" s="106"/>
      <c r="EX82" s="106"/>
      <c r="EY82" s="106"/>
      <c r="EZ82" s="106"/>
      <c r="FA82" s="106"/>
      <c r="FB82" s="106"/>
      <c r="FC82" s="106"/>
      <c r="FD82" s="106"/>
      <c r="FE82" s="106"/>
      <c r="FF82" s="106"/>
      <c r="FG82" s="106"/>
      <c r="FH82" s="106"/>
      <c r="FI82" s="106"/>
      <c r="FJ82" s="106"/>
      <c r="FK82" s="106"/>
      <c r="FL82" s="106"/>
      <c r="FM82" s="106"/>
      <c r="FN82" s="106"/>
      <c r="FO82" s="106"/>
      <c r="FP82" s="106"/>
      <c r="FQ82" s="106"/>
      <c r="FR82" s="106"/>
      <c r="FS82" s="106"/>
      <c r="FT82" s="106"/>
      <c r="FU82" s="106"/>
      <c r="FV82" s="106"/>
      <c r="FW82" s="106"/>
      <c r="FX82" s="106"/>
      <c r="FY82" s="106"/>
      <c r="FZ82" s="106"/>
      <c r="GA82" s="106"/>
      <c r="GB82" s="106"/>
      <c r="GC82" s="106"/>
      <c r="GD82" s="106"/>
      <c r="GE82" s="106"/>
      <c r="GF82" s="106"/>
      <c r="GG82" s="106"/>
      <c r="GH82" s="106"/>
      <c r="GI82" s="106"/>
      <c r="GJ82" s="106"/>
      <c r="GK82" s="106"/>
      <c r="GL82" s="106"/>
      <c r="GM82" s="106"/>
      <c r="GN82" s="106"/>
      <c r="GO82" s="106"/>
      <c r="GP82" s="106"/>
      <c r="GQ82" s="106"/>
      <c r="GR82" s="106"/>
      <c r="GS82" s="106"/>
      <c r="GT82" s="106"/>
      <c r="GU82" s="106"/>
      <c r="GV82" s="106"/>
      <c r="GW82" s="106"/>
      <c r="GX82" s="106"/>
      <c r="GY82" s="106"/>
      <c r="GZ82" s="106"/>
      <c r="HA82" s="106"/>
      <c r="HB82" s="106"/>
      <c r="HC82" s="106"/>
      <c r="HD82" s="106"/>
      <c r="HE82" s="106"/>
      <c r="HF82" s="106"/>
      <c r="HG82" s="106"/>
      <c r="HH82" s="106"/>
      <c r="HI82" s="106"/>
      <c r="HJ82" s="106"/>
      <c r="HK82" s="106"/>
      <c r="HL82" s="106"/>
      <c r="HM82" s="106"/>
      <c r="HN82" s="106"/>
      <c r="HO82" s="106"/>
      <c r="HP82" s="106"/>
      <c r="HQ82" s="106"/>
      <c r="HR82" s="106"/>
      <c r="HS82" s="106"/>
      <c r="HT82" s="106"/>
      <c r="HU82" s="106"/>
      <c r="HV82" s="106"/>
      <c r="HW82" s="106"/>
      <c r="HX82" s="106"/>
      <c r="HY82" s="106"/>
      <c r="HZ82" s="106"/>
      <c r="IA82" s="106"/>
      <c r="IB82" s="106"/>
      <c r="IC82" s="106"/>
      <c r="ID82" s="106"/>
      <c r="IE82" s="106"/>
      <c r="IF82" s="106"/>
      <c r="IG82" s="106"/>
      <c r="IH82" s="106"/>
      <c r="II82" s="106"/>
      <c r="IJ82" s="106"/>
      <c r="IK82" s="106"/>
      <c r="IL82" s="106"/>
      <c r="IM82" s="106"/>
      <c r="IN82" s="106"/>
      <c r="IO82" s="106"/>
      <c r="IP82" s="106"/>
      <c r="IQ82" s="106"/>
      <c r="IR82" s="106"/>
      <c r="IS82" s="106"/>
      <c r="IT82" s="106"/>
      <c r="IU82" s="106"/>
    </row>
    <row r="83" spans="1:255" s="107" customFormat="1" ht="12" customHeight="1" x14ac:dyDescent="0.25">
      <c r="A83" s="101"/>
      <c r="B83" s="117" t="s">
        <v>118</v>
      </c>
      <c r="C83" s="118" t="s">
        <v>119</v>
      </c>
      <c r="D83" s="119">
        <v>3</v>
      </c>
      <c r="E83" s="118" t="s">
        <v>115</v>
      </c>
      <c r="F83" s="120">
        <v>80000</v>
      </c>
      <c r="G83" s="105">
        <f>(D83*F83)</f>
        <v>240000</v>
      </c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  <c r="BV83" s="106"/>
      <c r="BW83" s="106"/>
      <c r="BX83" s="106"/>
      <c r="BY83" s="106"/>
      <c r="BZ83" s="106"/>
      <c r="CA83" s="106"/>
      <c r="CB83" s="106"/>
      <c r="CC83" s="106"/>
      <c r="CD83" s="106"/>
      <c r="CE83" s="106"/>
      <c r="CF83" s="106"/>
      <c r="CG83" s="106"/>
      <c r="CH83" s="106"/>
      <c r="CI83" s="106"/>
      <c r="CJ83" s="106"/>
      <c r="CK83" s="106"/>
      <c r="CL83" s="106"/>
      <c r="CM83" s="106"/>
      <c r="CN83" s="106"/>
      <c r="CO83" s="106"/>
      <c r="CP83" s="106"/>
      <c r="CQ83" s="106"/>
      <c r="CR83" s="106"/>
      <c r="CS83" s="106"/>
      <c r="CT83" s="106"/>
      <c r="CU83" s="106"/>
      <c r="CV83" s="106"/>
      <c r="CW83" s="106"/>
      <c r="CX83" s="106"/>
      <c r="CY83" s="106"/>
      <c r="CZ83" s="106"/>
      <c r="DA83" s="106"/>
      <c r="DB83" s="106"/>
      <c r="DC83" s="106"/>
      <c r="DD83" s="106"/>
      <c r="DE83" s="106"/>
      <c r="DF83" s="106"/>
      <c r="DG83" s="106"/>
      <c r="DH83" s="106"/>
      <c r="DI83" s="106"/>
      <c r="DJ83" s="106"/>
      <c r="DK83" s="106"/>
      <c r="DL83" s="106"/>
      <c r="DM83" s="106"/>
      <c r="DN83" s="106"/>
      <c r="DO83" s="106"/>
      <c r="DP83" s="106"/>
      <c r="DQ83" s="106"/>
      <c r="DR83" s="106"/>
      <c r="DS83" s="106"/>
      <c r="DT83" s="106"/>
      <c r="DU83" s="106"/>
      <c r="DV83" s="106"/>
      <c r="DW83" s="106"/>
      <c r="DX83" s="106"/>
      <c r="DY83" s="106"/>
      <c r="DZ83" s="106"/>
      <c r="EA83" s="106"/>
      <c r="EB83" s="106"/>
      <c r="EC83" s="106"/>
      <c r="ED83" s="106"/>
      <c r="EE83" s="106"/>
      <c r="EF83" s="106"/>
      <c r="EG83" s="106"/>
      <c r="EH83" s="106"/>
      <c r="EI83" s="106"/>
      <c r="EJ83" s="106"/>
      <c r="EK83" s="106"/>
      <c r="EL83" s="106"/>
      <c r="EM83" s="106"/>
      <c r="EN83" s="106"/>
      <c r="EO83" s="106"/>
      <c r="EP83" s="106"/>
      <c r="EQ83" s="106"/>
      <c r="ER83" s="106"/>
      <c r="ES83" s="106"/>
      <c r="ET83" s="106"/>
      <c r="EU83" s="106"/>
      <c r="EV83" s="106"/>
      <c r="EW83" s="106"/>
      <c r="EX83" s="106"/>
      <c r="EY83" s="106"/>
      <c r="EZ83" s="106"/>
      <c r="FA83" s="106"/>
      <c r="FB83" s="106"/>
      <c r="FC83" s="106"/>
      <c r="FD83" s="106"/>
      <c r="FE83" s="106"/>
      <c r="FF83" s="106"/>
      <c r="FG83" s="106"/>
      <c r="FH83" s="106"/>
      <c r="FI83" s="106"/>
      <c r="FJ83" s="106"/>
      <c r="FK83" s="106"/>
      <c r="FL83" s="106"/>
      <c r="FM83" s="106"/>
      <c r="FN83" s="106"/>
      <c r="FO83" s="106"/>
      <c r="FP83" s="106"/>
      <c r="FQ83" s="106"/>
      <c r="FR83" s="106"/>
      <c r="FS83" s="106"/>
      <c r="FT83" s="106"/>
      <c r="FU83" s="106"/>
      <c r="FV83" s="106"/>
      <c r="FW83" s="106"/>
      <c r="FX83" s="106"/>
      <c r="FY83" s="106"/>
      <c r="FZ83" s="106"/>
      <c r="GA83" s="106"/>
      <c r="GB83" s="106"/>
      <c r="GC83" s="106"/>
      <c r="GD83" s="106"/>
      <c r="GE83" s="106"/>
      <c r="GF83" s="106"/>
      <c r="GG83" s="106"/>
      <c r="GH83" s="106"/>
      <c r="GI83" s="106"/>
      <c r="GJ83" s="106"/>
      <c r="GK83" s="106"/>
      <c r="GL83" s="106"/>
      <c r="GM83" s="106"/>
      <c r="GN83" s="106"/>
      <c r="GO83" s="106"/>
      <c r="GP83" s="106"/>
      <c r="GQ83" s="106"/>
      <c r="GR83" s="106"/>
      <c r="GS83" s="106"/>
      <c r="GT83" s="106"/>
      <c r="GU83" s="106"/>
      <c r="GV83" s="106"/>
      <c r="GW83" s="106"/>
      <c r="GX83" s="106"/>
      <c r="GY83" s="106"/>
      <c r="GZ83" s="106"/>
      <c r="HA83" s="106"/>
      <c r="HB83" s="106"/>
      <c r="HC83" s="106"/>
      <c r="HD83" s="106"/>
      <c r="HE83" s="106"/>
      <c r="HF83" s="106"/>
      <c r="HG83" s="106"/>
      <c r="HH83" s="106"/>
      <c r="HI83" s="106"/>
      <c r="HJ83" s="106"/>
      <c r="HK83" s="106"/>
      <c r="HL83" s="106"/>
      <c r="HM83" s="106"/>
      <c r="HN83" s="106"/>
      <c r="HO83" s="106"/>
      <c r="HP83" s="106"/>
      <c r="HQ83" s="106"/>
      <c r="HR83" s="106"/>
      <c r="HS83" s="106"/>
      <c r="HT83" s="106"/>
      <c r="HU83" s="106"/>
      <c r="HV83" s="106"/>
      <c r="HW83" s="106"/>
      <c r="HX83" s="106"/>
      <c r="HY83" s="106"/>
      <c r="HZ83" s="106"/>
      <c r="IA83" s="106"/>
      <c r="IB83" s="106"/>
      <c r="IC83" s="106"/>
      <c r="ID83" s="106"/>
      <c r="IE83" s="106"/>
      <c r="IF83" s="106"/>
      <c r="IG83" s="106"/>
      <c r="IH83" s="106"/>
      <c r="II83" s="106"/>
      <c r="IJ83" s="106"/>
      <c r="IK83" s="106"/>
      <c r="IL83" s="106"/>
      <c r="IM83" s="106"/>
      <c r="IN83" s="106"/>
      <c r="IO83" s="106"/>
      <c r="IP83" s="106"/>
      <c r="IQ83" s="106"/>
      <c r="IR83" s="106"/>
      <c r="IS83" s="106"/>
      <c r="IT83" s="106"/>
      <c r="IU83" s="106"/>
    </row>
    <row r="84" spans="1:255" ht="13.5" customHeight="1" x14ac:dyDescent="0.25">
      <c r="A84" s="9"/>
      <c r="B84" s="108" t="s">
        <v>40</v>
      </c>
      <c r="C84" s="109"/>
      <c r="D84" s="109"/>
      <c r="E84" s="109"/>
      <c r="F84" s="110"/>
      <c r="G84" s="111">
        <f>SUM(G81:G83)</f>
        <v>1390000</v>
      </c>
    </row>
    <row r="85" spans="1:255" ht="12" customHeight="1" x14ac:dyDescent="0.25">
      <c r="A85" s="3"/>
      <c r="B85" s="18"/>
      <c r="C85" s="18"/>
      <c r="D85" s="19"/>
      <c r="E85" s="18"/>
      <c r="F85" s="20"/>
      <c r="G85" s="20"/>
    </row>
    <row r="86" spans="1:255" ht="12" customHeight="1" x14ac:dyDescent="0.25">
      <c r="A86" s="17"/>
      <c r="B86" s="121" t="s">
        <v>41</v>
      </c>
      <c r="C86" s="122"/>
      <c r="D86" s="122"/>
      <c r="E86" s="122"/>
      <c r="F86" s="122"/>
      <c r="G86" s="123">
        <f>G29+G34+G44+G77+G84</f>
        <v>11913405.384615384</v>
      </c>
    </row>
    <row r="87" spans="1:255" ht="12" customHeight="1" x14ac:dyDescent="0.25">
      <c r="A87" s="17"/>
      <c r="B87" s="124" t="s">
        <v>42</v>
      </c>
      <c r="C87" s="125"/>
      <c r="D87" s="125"/>
      <c r="E87" s="125"/>
      <c r="F87" s="125"/>
      <c r="G87" s="126">
        <f>G86*0.05</f>
        <v>595670.26923076925</v>
      </c>
    </row>
    <row r="88" spans="1:255" ht="12" customHeight="1" x14ac:dyDescent="0.25">
      <c r="A88" s="17"/>
      <c r="B88" s="127" t="s">
        <v>43</v>
      </c>
      <c r="C88" s="128"/>
      <c r="D88" s="128"/>
      <c r="E88" s="128"/>
      <c r="F88" s="128"/>
      <c r="G88" s="129">
        <f>G87+G86</f>
        <v>12509075.653846154</v>
      </c>
    </row>
    <row r="89" spans="1:255" ht="12" customHeight="1" x14ac:dyDescent="0.25">
      <c r="A89" s="17"/>
      <c r="B89" s="124" t="s">
        <v>44</v>
      </c>
      <c r="C89" s="125"/>
      <c r="D89" s="125"/>
      <c r="E89" s="125"/>
      <c r="F89" s="125"/>
      <c r="G89" s="126">
        <f>G12</f>
        <v>19477500</v>
      </c>
    </row>
    <row r="90" spans="1:255" ht="12" customHeight="1" x14ac:dyDescent="0.25">
      <c r="A90" s="17"/>
      <c r="B90" s="130" t="s">
        <v>45</v>
      </c>
      <c r="C90" s="131"/>
      <c r="D90" s="131"/>
      <c r="E90" s="131"/>
      <c r="F90" s="131"/>
      <c r="G90" s="132">
        <f>G89-G88</f>
        <v>6968424.346153846</v>
      </c>
    </row>
    <row r="91" spans="1:255" ht="12" customHeight="1" x14ac:dyDescent="0.25">
      <c r="A91" s="17"/>
      <c r="B91" s="21" t="s">
        <v>125</v>
      </c>
      <c r="C91" s="22"/>
      <c r="D91" s="23"/>
      <c r="E91" s="22"/>
      <c r="F91" s="22"/>
      <c r="G91" s="24"/>
    </row>
    <row r="92" spans="1:255" ht="12.75" customHeight="1" thickBot="1" x14ac:dyDescent="0.3">
      <c r="A92" s="17"/>
      <c r="B92" s="25"/>
      <c r="C92" s="22"/>
      <c r="D92" s="23"/>
      <c r="E92" s="22"/>
      <c r="F92" s="22"/>
      <c r="G92" s="24"/>
    </row>
    <row r="93" spans="1:255" ht="12" customHeight="1" x14ac:dyDescent="0.25">
      <c r="A93" s="17"/>
      <c r="B93" s="26" t="s">
        <v>126</v>
      </c>
      <c r="C93" s="27"/>
      <c r="D93" s="28"/>
      <c r="E93" s="27"/>
      <c r="F93" s="29"/>
      <c r="G93" s="24"/>
    </row>
    <row r="94" spans="1:255" ht="12" customHeight="1" x14ac:dyDescent="0.25">
      <c r="A94" s="17"/>
      <c r="B94" s="30" t="s">
        <v>46</v>
      </c>
      <c r="C94" s="31"/>
      <c r="D94" s="32"/>
      <c r="E94" s="31"/>
      <c r="F94" s="33"/>
      <c r="G94" s="24"/>
    </row>
    <row r="95" spans="1:255" ht="12" customHeight="1" x14ac:dyDescent="0.25">
      <c r="A95" s="17"/>
      <c r="B95" s="30" t="s">
        <v>47</v>
      </c>
      <c r="C95" s="31"/>
      <c r="D95" s="32"/>
      <c r="E95" s="31"/>
      <c r="F95" s="33"/>
      <c r="G95" s="24"/>
    </row>
    <row r="96" spans="1:255" ht="12" customHeight="1" x14ac:dyDescent="0.25">
      <c r="A96" s="17"/>
      <c r="B96" s="30" t="s">
        <v>144</v>
      </c>
      <c r="C96" s="31"/>
      <c r="D96" s="32"/>
      <c r="E96" s="31"/>
      <c r="F96" s="33"/>
      <c r="G96" s="24"/>
    </row>
    <row r="97" spans="1:7" ht="12" customHeight="1" x14ac:dyDescent="0.25">
      <c r="A97" s="17"/>
      <c r="B97" s="30" t="s">
        <v>145</v>
      </c>
      <c r="C97" s="31"/>
      <c r="D97" s="32"/>
      <c r="E97" s="31"/>
      <c r="F97" s="33"/>
      <c r="G97" s="24"/>
    </row>
    <row r="98" spans="1:7" ht="12" customHeight="1" x14ac:dyDescent="0.25">
      <c r="A98" s="17"/>
      <c r="B98" s="30" t="s">
        <v>146</v>
      </c>
      <c r="C98" s="31"/>
      <c r="D98" s="32"/>
      <c r="E98" s="31"/>
      <c r="F98" s="33"/>
      <c r="G98" s="24"/>
    </row>
    <row r="99" spans="1:7" ht="12.75" customHeight="1" thickBot="1" x14ac:dyDescent="0.3">
      <c r="A99" s="17"/>
      <c r="B99" s="34" t="s">
        <v>147</v>
      </c>
      <c r="C99" s="35"/>
      <c r="D99" s="36"/>
      <c r="E99" s="35"/>
      <c r="F99" s="37"/>
      <c r="G99" s="24"/>
    </row>
    <row r="100" spans="1:7" ht="12.75" customHeight="1" thickBot="1" x14ac:dyDescent="0.3">
      <c r="A100" s="17"/>
      <c r="B100" s="25"/>
      <c r="C100" s="31"/>
      <c r="D100" s="32"/>
      <c r="E100" s="31"/>
      <c r="F100" s="31"/>
      <c r="G100" s="24"/>
    </row>
    <row r="101" spans="1:7" ht="15" customHeight="1" thickBot="1" x14ac:dyDescent="0.3">
      <c r="A101" s="17"/>
      <c r="B101" s="66" t="s">
        <v>48</v>
      </c>
      <c r="C101" s="67"/>
      <c r="D101" s="61"/>
      <c r="E101" s="38"/>
      <c r="F101" s="38"/>
      <c r="G101" s="24"/>
    </row>
    <row r="102" spans="1:7" ht="12" customHeight="1" x14ac:dyDescent="0.25">
      <c r="A102" s="17"/>
      <c r="B102" s="58" t="s">
        <v>39</v>
      </c>
      <c r="C102" s="59" t="s">
        <v>49</v>
      </c>
      <c r="D102" s="60" t="s">
        <v>50</v>
      </c>
      <c r="E102" s="38"/>
      <c r="F102" s="38"/>
      <c r="G102" s="24"/>
    </row>
    <row r="103" spans="1:7" ht="12" customHeight="1" x14ac:dyDescent="0.25">
      <c r="A103" s="17"/>
      <c r="B103" s="39" t="s">
        <v>51</v>
      </c>
      <c r="C103" s="40">
        <f>+G29</f>
        <v>2600000</v>
      </c>
      <c r="D103" s="41">
        <f>(C103/C109)</f>
        <v>0.20784909068805418</v>
      </c>
      <c r="E103" s="38"/>
      <c r="F103" s="38"/>
      <c r="G103" s="24"/>
    </row>
    <row r="104" spans="1:7" ht="12" customHeight="1" x14ac:dyDescent="0.25">
      <c r="A104" s="17"/>
      <c r="B104" s="39" t="s">
        <v>52</v>
      </c>
      <c r="C104" s="42">
        <f>+G34</f>
        <v>0</v>
      </c>
      <c r="D104" s="41">
        <v>0</v>
      </c>
      <c r="E104" s="38"/>
      <c r="F104" s="38"/>
      <c r="G104" s="24"/>
    </row>
    <row r="105" spans="1:7" ht="12" customHeight="1" x14ac:dyDescent="0.25">
      <c r="A105" s="17"/>
      <c r="B105" s="39" t="s">
        <v>53</v>
      </c>
      <c r="C105" s="40">
        <f>+G44</f>
        <v>1275750</v>
      </c>
      <c r="D105" s="41">
        <f>(C105/C109)</f>
        <v>0.10198595286357121</v>
      </c>
      <c r="E105" s="38"/>
      <c r="F105" s="38"/>
      <c r="G105" s="24"/>
    </row>
    <row r="106" spans="1:7" ht="12" customHeight="1" x14ac:dyDescent="0.25">
      <c r="A106" s="17"/>
      <c r="B106" s="39" t="s">
        <v>31</v>
      </c>
      <c r="C106" s="40">
        <f>+G77</f>
        <v>6647655.384615385</v>
      </c>
      <c r="D106" s="41">
        <f>(C106/C109)</f>
        <v>0.53142658726917491</v>
      </c>
      <c r="E106" s="38"/>
      <c r="F106" s="38"/>
      <c r="G106" s="24"/>
    </row>
    <row r="107" spans="1:7" ht="12" customHeight="1" x14ac:dyDescent="0.25">
      <c r="A107" s="17"/>
      <c r="B107" s="39" t="s">
        <v>54</v>
      </c>
      <c r="C107" s="43">
        <f>+G84</f>
        <v>1390000</v>
      </c>
      <c r="D107" s="41">
        <f>(C107/C109)</f>
        <v>0.11111932156015204</v>
      </c>
      <c r="E107" s="44"/>
      <c r="F107" s="44"/>
      <c r="G107" s="24"/>
    </row>
    <row r="108" spans="1:7" ht="12" customHeight="1" x14ac:dyDescent="0.25">
      <c r="A108" s="17"/>
      <c r="B108" s="39" t="s">
        <v>55</v>
      </c>
      <c r="C108" s="43">
        <f>+G87</f>
        <v>595670.26923076925</v>
      </c>
      <c r="D108" s="41">
        <f>(C108/C109)</f>
        <v>4.7619047619047623E-2</v>
      </c>
      <c r="E108" s="44"/>
      <c r="F108" s="44"/>
      <c r="G108" s="24"/>
    </row>
    <row r="109" spans="1:7" ht="12.75" customHeight="1" thickBot="1" x14ac:dyDescent="0.3">
      <c r="A109" s="17"/>
      <c r="B109" s="45" t="s">
        <v>56</v>
      </c>
      <c r="C109" s="46">
        <f>SUM(C103:C108)</f>
        <v>12509075.653846154</v>
      </c>
      <c r="D109" s="47">
        <f>SUM(D103:D108)</f>
        <v>1</v>
      </c>
      <c r="E109" s="44"/>
      <c r="F109" s="44"/>
      <c r="G109" s="24"/>
    </row>
    <row r="110" spans="1:7" ht="12" customHeight="1" x14ac:dyDescent="0.25">
      <c r="A110" s="17"/>
      <c r="B110" s="25"/>
      <c r="C110" s="22"/>
      <c r="D110" s="23"/>
      <c r="E110" s="22"/>
      <c r="F110" s="22"/>
      <c r="G110" s="24"/>
    </row>
    <row r="111" spans="1:7" ht="12.75" customHeight="1" thickBot="1" x14ac:dyDescent="0.3">
      <c r="A111" s="17"/>
      <c r="B111" s="2"/>
      <c r="C111" s="22"/>
      <c r="D111" s="23"/>
      <c r="E111" s="22"/>
      <c r="F111" s="22"/>
      <c r="G111" s="24"/>
    </row>
    <row r="112" spans="1:7" ht="12" customHeight="1" thickBot="1" x14ac:dyDescent="0.3">
      <c r="A112" s="17"/>
      <c r="B112" s="62"/>
      <c r="C112" s="63" t="s">
        <v>57</v>
      </c>
      <c r="D112" s="64"/>
      <c r="E112" s="65"/>
      <c r="F112" s="44"/>
      <c r="G112" s="24"/>
    </row>
    <row r="113" spans="1:7" ht="12" customHeight="1" x14ac:dyDescent="0.25">
      <c r="A113" s="17"/>
      <c r="B113" s="48" t="s">
        <v>113</v>
      </c>
      <c r="C113" s="56">
        <v>8000</v>
      </c>
      <c r="D113" s="57">
        <v>10500</v>
      </c>
      <c r="E113" s="56">
        <v>12000</v>
      </c>
      <c r="F113" s="49"/>
      <c r="G113" s="50"/>
    </row>
    <row r="114" spans="1:7" ht="12.75" customHeight="1" thickBot="1" x14ac:dyDescent="0.3">
      <c r="A114" s="17"/>
      <c r="B114" s="51" t="s">
        <v>114</v>
      </c>
      <c r="C114" s="52">
        <f>(G88/C113)</f>
        <v>1563.6344567307692</v>
      </c>
      <c r="D114" s="53">
        <f>(G88/D113)</f>
        <v>1191.3405384615385</v>
      </c>
      <c r="E114" s="54">
        <f>(G88/E113)</f>
        <v>1042.4229711538462</v>
      </c>
      <c r="F114" s="49"/>
      <c r="G114" s="50"/>
    </row>
    <row r="115" spans="1:7" ht="15.6" customHeight="1" x14ac:dyDescent="0.25">
      <c r="A115" s="17"/>
      <c r="B115" s="21" t="s">
        <v>58</v>
      </c>
      <c r="C115" s="31"/>
      <c r="D115" s="32"/>
      <c r="E115" s="31"/>
      <c r="F115" s="31"/>
      <c r="G115" s="31"/>
    </row>
  </sheetData>
  <mergeCells count="8">
    <mergeCell ref="B101:C101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92" fitToHeight="2" orientation="portrait" r:id="rId1"/>
  <headerFooter>
    <oddFooter>&amp;C&amp;"Helvetica Neue,Regular"&amp;12&amp;K000000&amp;P</oddFooter>
  </headerFooter>
  <ignoredErrors>
    <ignoredError sqref="G27 G8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SANDIAS MULCH</vt:lpstr>
      <vt:lpstr>'SANDIAS MULCH'!Área_de_impresión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2022-06-20T20:22:00Z</cp:lastPrinted>
  <dcterms:created xsi:type="dcterms:W3CDTF">2020-11-27T12:49:26Z</dcterms:created>
  <dcterms:modified xsi:type="dcterms:W3CDTF">2023-02-13T12:38:30Z</dcterms:modified>
</cp:coreProperties>
</file>