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TOMATE BOT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1" l="1"/>
  <c r="C93" i="1"/>
  <c r="G71" i="1"/>
  <c r="G67" i="1" l="1"/>
  <c r="G66" i="1"/>
  <c r="G65" i="1"/>
  <c r="G60" i="1"/>
  <c r="G59" i="1"/>
  <c r="G58" i="1"/>
  <c r="G56" i="1"/>
  <c r="G55" i="1"/>
  <c r="G54" i="1"/>
  <c r="G53" i="1"/>
  <c r="G52" i="1"/>
  <c r="G50" i="1"/>
  <c r="G48" i="1"/>
  <c r="G47" i="1"/>
  <c r="G46" i="1"/>
  <c r="G44" i="1"/>
  <c r="G38" i="1"/>
  <c r="G37" i="1"/>
  <c r="G36" i="1"/>
  <c r="G32" i="1"/>
  <c r="C89" i="1" s="1"/>
  <c r="G26" i="1"/>
  <c r="G25" i="1"/>
  <c r="G24" i="1"/>
  <c r="G23" i="1"/>
  <c r="G22" i="1"/>
  <c r="G21" i="1"/>
  <c r="G20" i="1"/>
  <c r="G11" i="1"/>
  <c r="G73" i="1" s="1"/>
  <c r="G39" i="1" l="1"/>
  <c r="C90" i="1" s="1"/>
  <c r="G68" i="1"/>
  <c r="C92" i="1" s="1"/>
  <c r="G61" i="1"/>
  <c r="C91" i="1" s="1"/>
  <c r="G27" i="1"/>
  <c r="C88" i="1"/>
  <c r="G70" i="1" l="1"/>
  <c r="C94" i="1" l="1"/>
  <c r="G74" i="1"/>
  <c r="E99" i="1" l="1"/>
  <c r="D99" i="1"/>
  <c r="C99" i="1"/>
  <c r="D89" i="1"/>
  <c r="D90" i="1"/>
  <c r="D92" i="1"/>
  <c r="D91" i="1"/>
  <c r="D88" i="1"/>
  <c r="D93" i="1"/>
  <c r="D94" i="1" l="1"/>
</calcChain>
</file>

<file path=xl/sharedStrings.xml><?xml version="1.0" encoding="utf-8"?>
<sst xmlns="http://schemas.openxmlformats.org/spreadsheetml/2006/main" count="176" uniqueCount="119">
  <si>
    <t>RUBRO O CULTIVO</t>
  </si>
  <si>
    <t>TOMATE BOTADO</t>
  </si>
  <si>
    <t>RENDIMIENTO (Kg/Há.)</t>
  </si>
  <si>
    <t>VARIEDAD</t>
  </si>
  <si>
    <t>Gladiador, Colono, Toqui, Martina</t>
  </si>
  <si>
    <t>FECHA ESTIMADA PRECIO VENTA</t>
  </si>
  <si>
    <t>NIVEL TECNOLOGICO</t>
  </si>
  <si>
    <t>Alto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</si>
  <si>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</si>
  <si>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</si>
  <si>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</si>
  <si>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</si>
  <si>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</si>
  <si>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</si>
  <si>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</si>
  <si>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>Mercado local</t>
  </si>
  <si>
    <t>COMUNA/LOCALIDAD</t>
  </si>
  <si>
    <t>FECHA DE COSECHA</t>
  </si>
  <si>
    <t>Diciembre - Febrero</t>
  </si>
  <si>
    <t>FECHA PRECIO INSUMOS</t>
  </si>
  <si>
    <t>CONTINGENCIA</t>
  </si>
  <si>
    <t>Heladas, 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</si>
  <si>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</si>
  <si>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</si>
  <si>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</si>
  <si>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</si>
  <si>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</si>
  <si>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</si>
  <si>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</si>
  <si>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</si>
  <si>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</si>
  <si>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</si>
  <si>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</si>
  <si>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Transplante</t>
  </si>
  <si>
    <t>Septiembre</t>
  </si>
  <si>
    <t>Replante</t>
  </si>
  <si>
    <t>Riegos</t>
  </si>
  <si>
    <t>Septiembre - Febrero</t>
  </si>
  <si>
    <t xml:space="preserve">Aplicación de fertilizantes  </t>
  </si>
  <si>
    <t>Septiembre - Enero</t>
  </si>
  <si>
    <t>Aplicación de pesticidas</t>
  </si>
  <si>
    <t>Labores de cosecha</t>
  </si>
  <si>
    <t>caja</t>
  </si>
  <si>
    <t>Diciembre - Enero</t>
  </si>
  <si>
    <t>Subtotal Jornadas Hombre</t>
  </si>
  <si>
    <t>JORNADAS ANIMAL</t>
  </si>
  <si>
    <t>Subtotal Jornadas Animal</t>
  </si>
  <si>
    <t>MAQUINARIA</t>
  </si>
  <si>
    <t>Aradura</t>
  </si>
  <si>
    <t>JM</t>
  </si>
  <si>
    <t>Agosto - Septiembre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</si>
  <si>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</si>
  <si>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</si>
  <si>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</si>
  <si>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</si>
  <si>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</si>
  <si>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</si>
  <si>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</si>
  <si>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</si>
  <si>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</si>
  <si>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</si>
  <si>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</si>
  <si>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</si>
  <si>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</si>
  <si>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</si>
  <si>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</si>
  <si>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</si>
  <si>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</si>
  <si>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HERBICIDAS</t>
  </si>
  <si>
    <t>Sencor 480</t>
  </si>
  <si>
    <t>lt</t>
  </si>
  <si>
    <t>INSECTICIDAS</t>
  </si>
  <si>
    <t>Evisect</t>
  </si>
  <si>
    <t xml:space="preserve">Octubre- Diciembre </t>
  </si>
  <si>
    <t xml:space="preserve">Muralla delta </t>
  </si>
  <si>
    <t>Sunfire 240 SC</t>
  </si>
  <si>
    <t>Noviembre - Enero</t>
  </si>
  <si>
    <t>Success 48</t>
  </si>
  <si>
    <t>FUNGICIDAS</t>
  </si>
  <si>
    <t>Previcur Energy 840 SL</t>
  </si>
  <si>
    <t>Bellis</t>
  </si>
  <si>
    <t>Ridomil Gold  MZ 68 WP</t>
  </si>
  <si>
    <t>Subtotal Insumos</t>
  </si>
  <si>
    <t>OTROS</t>
  </si>
  <si>
    <t>Item</t>
  </si>
  <si>
    <t>Fletes</t>
  </si>
  <si>
    <t>Diciembre-Febrero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</si>
  <si>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</si>
  <si>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</si>
  <si>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</si>
  <si>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</si>
  <si>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</si>
  <si>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</si>
  <si>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</si>
  <si>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</si>
  <si>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</si>
  <si>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</si>
  <si>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</si>
  <si>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</si>
  <si>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</si>
  <si>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</si>
  <si>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0,4x1,6 En concideración de plantas injertadas </t>
  </si>
  <si>
    <t xml:space="preserve">9. Esta recomendaciones es solo referencial 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</si>
  <si>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</si>
  <si>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</si>
  <si>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</si>
  <si>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</si>
  <si>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</si>
  <si>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</si>
  <si>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</si>
  <si>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.</t>
  </si>
  <si>
    <t>Rendimiento (kG/hà)</t>
  </si>
  <si>
    <t>Costo unitario ($/KG) (*)</t>
  </si>
  <si>
    <t>(*): Este valor representa el valor mìnimo de venta del producto</t>
  </si>
  <si>
    <t>Nemacur 240 CS</t>
  </si>
  <si>
    <t>Cajas plasticas</t>
  </si>
  <si>
    <t>Enero - Febrero</t>
  </si>
  <si>
    <t>3. Precio esperado por ventas corresponde a precio colocado en el domicilio del comprador (incluye Ingreso a Feria)</t>
  </si>
  <si>
    <t>8. Se debe considerar una merma de un 15% por producción no comercial.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</si>
</sst>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5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6" fillId="0" borderId="0"/>
    <xf numFmtId="0" fontId="17" fillId="0" borderId="0"/>
    <xf numFmtId="164" fontId="14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7" xfId="0" applyFont="1" applyFill="1" applyBorder="1" applyAlignment="1"/>
    <xf numFmtId="49" fontId="0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10" fillId="2" borderId="0" xfId="0" applyFont="1" applyFill="1" applyBorder="1" applyAlignment="1"/>
    <xf numFmtId="0" fontId="0" fillId="2" borderId="0" xfId="0" applyFont="1" applyFill="1" applyAlignment="1"/>
    <xf numFmtId="0" fontId="11" fillId="0" borderId="0" xfId="0" applyNumberFormat="1" applyFont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/>
    <xf numFmtId="49" fontId="9" fillId="2" borderId="19" xfId="0" applyNumberFormat="1" applyFont="1" applyFill="1" applyBorder="1" applyAlignment="1">
      <alignment vertical="center"/>
    </xf>
    <xf numFmtId="3" fontId="9" fillId="2" borderId="20" xfId="0" applyNumberFormat="1" applyFont="1" applyFill="1" applyBorder="1" applyAlignment="1">
      <alignment vertical="center"/>
    </xf>
    <xf numFmtId="9" fontId="10" fillId="2" borderId="21" xfId="0" applyNumberFormat="1" applyFont="1" applyFill="1" applyBorder="1" applyAlignment="1"/>
    <xf numFmtId="0" fontId="10" fillId="3" borderId="0" xfId="0" applyFont="1" applyFill="1" applyBorder="1" applyAlignment="1"/>
    <xf numFmtId="49" fontId="9" fillId="2" borderId="22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0" fillId="2" borderId="23" xfId="0" applyNumberFormat="1" applyFont="1" applyFill="1" applyBorder="1" applyAlignment="1"/>
    <xf numFmtId="167" fontId="9" fillId="2" borderId="6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49" fontId="9" fillId="4" borderId="24" xfId="0" applyNumberFormat="1" applyFont="1" applyFill="1" applyBorder="1" applyAlignment="1">
      <alignment vertical="center"/>
    </xf>
    <xf numFmtId="167" fontId="9" fillId="4" borderId="25" xfId="0" applyNumberFormat="1" applyFont="1" applyFill="1" applyBorder="1" applyAlignment="1">
      <alignment vertical="center"/>
    </xf>
    <xf numFmtId="9" fontId="9" fillId="4" borderId="26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49" fontId="13" fillId="5" borderId="0" xfId="0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14" fillId="0" borderId="0" xfId="0" applyNumberFormat="1" applyFont="1" applyAlignment="1"/>
    <xf numFmtId="49" fontId="9" fillId="4" borderId="19" xfId="0" applyNumberFormat="1" applyFont="1" applyFill="1" applyBorder="1" applyAlignment="1">
      <alignment vertical="center"/>
    </xf>
    <xf numFmtId="3" fontId="9" fillId="4" borderId="20" xfId="0" applyNumberFormat="1" applyFont="1" applyFill="1" applyBorder="1" applyAlignment="1">
      <alignment vertical="center"/>
    </xf>
    <xf numFmtId="3" fontId="9" fillId="4" borderId="21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66" fontId="15" fillId="2" borderId="0" xfId="0" applyNumberFormat="1" applyFont="1" applyFill="1" applyBorder="1" applyAlignment="1">
      <alignment vertical="center"/>
    </xf>
    <xf numFmtId="167" fontId="9" fillId="4" borderId="26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0" fillId="6" borderId="4" xfId="0" applyFill="1" applyBorder="1"/>
    <xf numFmtId="49" fontId="22" fillId="7" borderId="5" xfId="0" applyNumberFormat="1" applyFont="1" applyFill="1" applyBorder="1" applyAlignment="1">
      <alignment vertical="center" wrapText="1"/>
    </xf>
    <xf numFmtId="3" fontId="23" fillId="0" borderId="29" xfId="0" applyNumberFormat="1" applyFont="1" applyFill="1" applyBorder="1" applyAlignment="1">
      <alignment horizontal="right"/>
    </xf>
    <xf numFmtId="0" fontId="2" fillId="6" borderId="7" xfId="0" applyFont="1" applyFill="1" applyBorder="1"/>
    <xf numFmtId="49" fontId="5" fillId="7" borderId="6" xfId="0" applyNumberFormat="1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0" fillId="0" borderId="0" xfId="0" applyNumberFormat="1"/>
    <xf numFmtId="0" fontId="0" fillId="0" borderId="0" xfId="0"/>
    <xf numFmtId="49" fontId="2" fillId="6" borderId="5" xfId="0" applyNumberFormat="1" applyFont="1" applyFill="1" applyBorder="1" applyAlignment="1">
      <alignment vertical="center" wrapText="1"/>
    </xf>
    <xf numFmtId="168" fontId="23" fillId="0" borderId="29" xfId="4" applyNumberFormat="1" applyFont="1" applyFill="1" applyBorder="1" applyAlignment="1">
      <alignment horizontal="right"/>
    </xf>
    <xf numFmtId="49" fontId="2" fillId="6" borderId="6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49" fontId="2" fillId="6" borderId="30" xfId="0" applyNumberFormat="1" applyFont="1" applyFill="1" applyBorder="1" applyAlignment="1">
      <alignment horizontal="left"/>
    </xf>
    <xf numFmtId="49" fontId="2" fillId="6" borderId="31" xfId="0" applyNumberFormat="1" applyFont="1" applyFill="1" applyBorder="1" applyAlignment="1">
      <alignment horizontal="left"/>
    </xf>
    <xf numFmtId="0" fontId="23" fillId="0" borderId="29" xfId="0" applyFont="1" applyFill="1" applyBorder="1" applyAlignment="1">
      <alignment horizontal="right" wrapText="1"/>
    </xf>
    <xf numFmtId="0" fontId="23" fillId="0" borderId="29" xfId="0" applyFont="1" applyFill="1" applyBorder="1" applyAlignment="1">
      <alignment horizontal="right"/>
    </xf>
    <xf numFmtId="17" fontId="23" fillId="0" borderId="29" xfId="0" applyNumberFormat="1" applyFont="1" applyFill="1" applyBorder="1" applyAlignment="1">
      <alignment horizontal="right" wrapText="1"/>
    </xf>
    <xf numFmtId="49" fontId="2" fillId="6" borderId="6" xfId="0" applyNumberFormat="1" applyFont="1" applyFill="1" applyBorder="1"/>
    <xf numFmtId="0" fontId="2" fillId="6" borderId="6" xfId="0" applyFont="1" applyFill="1" applyBorder="1"/>
    <xf numFmtId="0" fontId="0" fillId="6" borderId="1" xfId="0" applyFont="1" applyFill="1" applyBorder="1" applyAlignment="1"/>
    <xf numFmtId="0" fontId="3" fillId="6" borderId="8" xfId="0" applyFont="1" applyFill="1" applyBorder="1" applyAlignment="1">
      <alignment wrapText="1"/>
    </xf>
    <xf numFmtId="14" fontId="3" fillId="6" borderId="9" xfId="0" applyNumberFormat="1" applyFont="1" applyFill="1" applyBorder="1" applyAlignment="1"/>
    <xf numFmtId="0" fontId="3" fillId="6" borderId="3" xfId="0" applyFont="1" applyFill="1" applyBorder="1" applyAlignment="1"/>
    <xf numFmtId="0" fontId="3" fillId="6" borderId="9" xfId="0" applyFont="1" applyFill="1" applyBorder="1" applyAlignment="1"/>
    <xf numFmtId="0" fontId="3" fillId="6" borderId="9" xfId="0" applyFont="1" applyFill="1" applyBorder="1" applyAlignment="1">
      <alignment horizontal="right" wrapText="1"/>
    </xf>
    <xf numFmtId="0" fontId="0" fillId="6" borderId="10" xfId="0" applyFont="1" applyFill="1" applyBorder="1" applyAlignment="1"/>
    <xf numFmtId="49" fontId="4" fillId="7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6" borderId="11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 applyAlignment="1"/>
    <xf numFmtId="0" fontId="3" fillId="6" borderId="12" xfId="0" applyFont="1" applyFill="1" applyBorder="1" applyAlignment="1">
      <alignment horizontal="right"/>
    </xf>
    <xf numFmtId="0" fontId="0" fillId="6" borderId="4" xfId="0" applyFont="1" applyFill="1" applyBorder="1" applyAlignment="1"/>
    <xf numFmtId="49" fontId="22" fillId="9" borderId="13" xfId="0" applyNumberFormat="1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49" fontId="22" fillId="7" borderId="13" xfId="0" applyNumberFormat="1" applyFont="1" applyFill="1" applyBorder="1" applyAlignment="1">
      <alignment horizontal="center" vertical="center"/>
    </xf>
    <xf numFmtId="49" fontId="22" fillId="7" borderId="13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vertical="center"/>
    </xf>
    <xf numFmtId="3" fontId="2" fillId="6" borderId="13" xfId="0" applyNumberFormat="1" applyFont="1" applyFill="1" applyBorder="1" applyAlignment="1">
      <alignment horizontal="right" vertical="center"/>
    </xf>
    <xf numFmtId="168" fontId="23" fillId="0" borderId="29" xfId="4" applyNumberFormat="1" applyFont="1" applyFill="1" applyBorder="1" applyAlignment="1">
      <alignment horizontal="right" wrapText="1"/>
    </xf>
    <xf numFmtId="49" fontId="7" fillId="7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3" fontId="7" fillId="7" borderId="13" xfId="0" applyNumberFormat="1" applyFont="1" applyFill="1" applyBorder="1" applyAlignment="1">
      <alignment vertical="center"/>
    </xf>
    <xf numFmtId="0" fontId="3" fillId="6" borderId="15" xfId="0" applyFont="1" applyFill="1" applyBorder="1" applyAlignment="1"/>
    <xf numFmtId="0" fontId="3" fillId="6" borderId="16" xfId="0" applyFont="1" applyFill="1" applyBorder="1" applyAlignment="1"/>
    <xf numFmtId="3" fontId="3" fillId="6" borderId="16" xfId="0" applyNumberFormat="1" applyFont="1" applyFill="1" applyBorder="1" applyAlignment="1"/>
    <xf numFmtId="0" fontId="0" fillId="0" borderId="0" xfId="0" applyNumberFormat="1" applyFont="1" applyBorder="1" applyAlignment="1"/>
    <xf numFmtId="0" fontId="0" fillId="6" borderId="17" xfId="0" applyFont="1" applyFill="1" applyBorder="1" applyAlignment="1"/>
    <xf numFmtId="49" fontId="5" fillId="7" borderId="32" xfId="0" applyNumberFormat="1" applyFont="1" applyFill="1" applyBorder="1" applyAlignment="1">
      <alignment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vertical="center"/>
    </xf>
    <xf numFmtId="3" fontId="5" fillId="7" borderId="32" xfId="0" applyNumberFormat="1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3" fillId="6" borderId="16" xfId="0" applyFont="1" applyFill="1" applyBorder="1" applyAlignment="1">
      <alignment horizontal="center"/>
    </xf>
    <xf numFmtId="0" fontId="3" fillId="6" borderId="18" xfId="0" applyFont="1" applyFill="1" applyBorder="1" applyAlignment="1"/>
    <xf numFmtId="3" fontId="3" fillId="6" borderId="18" xfId="0" applyNumberFormat="1" applyFont="1" applyFill="1" applyBorder="1" applyAlignment="1"/>
    <xf numFmtId="49" fontId="1" fillId="9" borderId="33" xfId="0" applyNumberFormat="1" applyFont="1" applyFill="1" applyBorder="1" applyAlignment="1">
      <alignment vertical="center"/>
    </xf>
    <xf numFmtId="0" fontId="1" fillId="9" borderId="34" xfId="0" applyFont="1" applyFill="1" applyBorder="1" applyAlignment="1">
      <alignment vertical="center"/>
    </xf>
    <xf numFmtId="166" fontId="1" fillId="9" borderId="35" xfId="0" applyNumberFormat="1" applyFont="1" applyFill="1" applyBorder="1" applyAlignment="1">
      <alignment vertical="center"/>
    </xf>
    <xf numFmtId="49" fontId="1" fillId="7" borderId="36" xfId="0" applyNumberFormat="1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66" fontId="1" fillId="7" borderId="37" xfId="0" applyNumberFormat="1" applyFont="1" applyFill="1" applyBorder="1" applyAlignment="1">
      <alignment vertical="center"/>
    </xf>
    <xf numFmtId="49" fontId="1" fillId="9" borderId="36" xfId="0" applyNumberFormat="1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166" fontId="1" fillId="9" borderId="37" xfId="0" applyNumberFormat="1" applyFont="1" applyFill="1" applyBorder="1" applyAlignment="1">
      <alignment vertical="center"/>
    </xf>
    <xf numFmtId="49" fontId="1" fillId="9" borderId="38" xfId="0" applyNumberFormat="1" applyFont="1" applyFill="1" applyBorder="1" applyAlignment="1">
      <alignment vertical="center"/>
    </xf>
    <xf numFmtId="0" fontId="8" fillId="9" borderId="39" xfId="0" applyFont="1" applyFill="1" applyBorder="1" applyAlignment="1">
      <alignment vertical="center"/>
    </xf>
    <xf numFmtId="166" fontId="1" fillId="10" borderId="40" xfId="0" applyNumberFormat="1" applyFont="1" applyFill="1" applyBorder="1" applyAlignment="1">
      <alignment vertical="center"/>
    </xf>
    <xf numFmtId="0" fontId="19" fillId="2" borderId="17" xfId="0" applyFont="1" applyFill="1" applyBorder="1" applyAlignment="1"/>
    <xf numFmtId="0" fontId="19" fillId="2" borderId="0" xfId="0" applyFont="1" applyFill="1" applyBorder="1" applyAlignment="1"/>
    <xf numFmtId="166" fontId="24" fillId="2" borderId="0" xfId="0" applyNumberFormat="1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0" fontId="19" fillId="2" borderId="0" xfId="0" applyFont="1" applyFill="1" applyAlignment="1"/>
    <xf numFmtId="49" fontId="9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19" fillId="2" borderId="45" xfId="0" applyFont="1" applyFill="1" applyBorder="1" applyAlignment="1"/>
    <xf numFmtId="0" fontId="2" fillId="0" borderId="44" xfId="0" applyNumberFormat="1" applyFont="1" applyBorder="1" applyAlignment="1"/>
    <xf numFmtId="0" fontId="2" fillId="0" borderId="46" xfId="0" applyNumberFormat="1" applyFont="1" applyBorder="1" applyAlignment="1"/>
    <xf numFmtId="0" fontId="19" fillId="2" borderId="47" xfId="0" applyFont="1" applyFill="1" applyBorder="1" applyAlignment="1"/>
    <xf numFmtId="0" fontId="19" fillId="2" borderId="48" xfId="0" applyFont="1" applyFill="1" applyBorder="1" applyAlignment="1"/>
  </cellXfs>
  <cellStyles count="5">
    <cellStyle name="Millares" xfId="4" builtinId="3"/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B1" zoomScale="130" zoomScaleNormal="130" workbookViewId="0">
      <selection activeCell="H6" sqref="H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8.28515625" style="1" bestFit="1" customWidth="1"/>
    <col min="9" max="239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3"/>
      <c r="C7" s="4"/>
      <c r="D7" s="2"/>
      <c r="E7" s="4"/>
      <c r="F7" s="4"/>
      <c r="G7" s="4"/>
    </row>
    <row r="8" spans="1:255" s="49" customFormat="1" ht="12" customHeight="1">
      <c r="A8" s="42"/>
      <c r="B8" s="43" t="s">
        <v>0</v>
      </c>
      <c r="C8" s="44" t="s">
        <v>1</v>
      </c>
      <c r="D8" s="45"/>
      <c r="E8" s="46" t="s">
        <v>2</v>
      </c>
      <c r="F8" s="47"/>
      <c r="G8" s="44">
        <v>72000</v>
      </c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</row>
    <row r="9" spans="1:255" s="49" customFormat="1" ht="25.5" customHeight="1">
      <c r="A9" s="42"/>
      <c r="B9" s="50" t="s">
        <v>3</v>
      </c>
      <c r="C9" s="86" t="s">
        <v>4</v>
      </c>
      <c r="D9" s="45"/>
      <c r="E9" s="52" t="s">
        <v>5</v>
      </c>
      <c r="F9" s="53"/>
      <c r="G9" s="51" t="s">
        <v>116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</row>
    <row r="10" spans="1:255" s="49" customFormat="1" ht="18" customHeight="1">
      <c r="A10" s="42"/>
      <c r="B10" s="50" t="s">
        <v>6</v>
      </c>
      <c r="C10" s="51" t="s">
        <v>7</v>
      </c>
      <c r="D10" s="45"/>
      <c r="E10" s="52" t="s">
        <v>8</v>
      </c>
      <c r="F10" s="53"/>
      <c r="G10" s="51">
        <v>320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</row>
    <row r="11" spans="1:255" s="49" customFormat="1" ht="11.25" customHeight="1">
      <c r="A11" s="42"/>
      <c r="B11" s="50" t="s">
        <v>9</v>
      </c>
      <c r="C11" s="51" t="s">
        <v>10</v>
      </c>
      <c r="D11" s="45"/>
      <c r="E11" s="54" t="s">
        <v>11</v>
      </c>
      <c r="F11" s="55"/>
      <c r="G11" s="51">
        <f>+G8*G10</f>
        <v>23040000</v>
      </c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</row>
    <row r="12" spans="1:255" s="49" customFormat="1" ht="11.25" customHeight="1">
      <c r="A12" s="42"/>
      <c r="B12" s="50" t="s">
        <v>12</v>
      </c>
      <c r="C12" s="56" t="s">
        <v>13</v>
      </c>
      <c r="D12" s="45"/>
      <c r="E12" s="52" t="s">
        <v>14</v>
      </c>
      <c r="F12" s="53"/>
      <c r="G12" s="56" t="s">
        <v>15</v>
      </c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</row>
    <row r="13" spans="1:255" s="49" customFormat="1" ht="27">
      <c r="A13" s="42"/>
      <c r="B13" s="50" t="s">
        <v>16</v>
      </c>
      <c r="C13" s="57" t="s">
        <v>13</v>
      </c>
      <c r="D13" s="45"/>
      <c r="E13" s="52" t="s">
        <v>17</v>
      </c>
      <c r="F13" s="53"/>
      <c r="G13" s="56" t="s">
        <v>18</v>
      </c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</row>
    <row r="14" spans="1:255" s="49" customFormat="1" ht="25.5" customHeight="1">
      <c r="A14" s="42"/>
      <c r="B14" s="50" t="s">
        <v>19</v>
      </c>
      <c r="C14" s="58">
        <v>44927</v>
      </c>
      <c r="D14" s="45"/>
      <c r="E14" s="59" t="s">
        <v>20</v>
      </c>
      <c r="F14" s="60"/>
      <c r="G14" s="58" t="s">
        <v>21</v>
      </c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</row>
    <row r="15" spans="1:255" ht="12" customHeight="1">
      <c r="A15" s="61"/>
      <c r="B15" s="62"/>
      <c r="C15" s="63"/>
      <c r="D15" s="64"/>
      <c r="E15" s="65"/>
      <c r="F15" s="65"/>
      <c r="G15" s="66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pans="1:255" ht="12" customHeight="1">
      <c r="A16" s="67"/>
      <c r="B16" s="68" t="s">
        <v>22</v>
      </c>
      <c r="C16" s="69"/>
      <c r="D16" s="69"/>
      <c r="E16" s="69"/>
      <c r="F16" s="69"/>
      <c r="G16" s="69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</row>
    <row r="17" spans="1:255" ht="12" customHeight="1">
      <c r="A17" s="61"/>
      <c r="B17" s="70"/>
      <c r="C17" s="71"/>
      <c r="D17" s="71"/>
      <c r="E17" s="71"/>
      <c r="F17" s="72"/>
      <c r="G17" s="7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</row>
    <row r="18" spans="1:255" ht="12" customHeight="1">
      <c r="A18" s="74"/>
      <c r="B18" s="75" t="s">
        <v>23</v>
      </c>
      <c r="C18" s="76"/>
      <c r="D18" s="77"/>
      <c r="E18" s="77"/>
      <c r="F18" s="78"/>
      <c r="G18" s="79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>
      <c r="A19" s="74"/>
      <c r="B19" s="80" t="s">
        <v>24</v>
      </c>
      <c r="C19" s="81" t="s">
        <v>25</v>
      </c>
      <c r="D19" s="81" t="s">
        <v>26</v>
      </c>
      <c r="E19" s="80" t="s">
        <v>27</v>
      </c>
      <c r="F19" s="81" t="s">
        <v>28</v>
      </c>
      <c r="G19" s="80" t="s">
        <v>29</v>
      </c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49" customFormat="1" ht="12" customHeight="1">
      <c r="A20" s="42"/>
      <c r="B20" s="82" t="s">
        <v>30</v>
      </c>
      <c r="C20" s="83" t="s">
        <v>31</v>
      </c>
      <c r="D20" s="83">
        <v>1</v>
      </c>
      <c r="E20" s="83" t="s">
        <v>32</v>
      </c>
      <c r="F20" s="84">
        <v>25000</v>
      </c>
      <c r="G20" s="85">
        <f>(D20*F20)</f>
        <v>25000</v>
      </c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</row>
    <row r="21" spans="1:255" s="49" customFormat="1" ht="12" customHeight="1">
      <c r="A21" s="42"/>
      <c r="B21" s="82" t="s">
        <v>33</v>
      </c>
      <c r="C21" s="83" t="s">
        <v>31</v>
      </c>
      <c r="D21" s="83">
        <v>9</v>
      </c>
      <c r="E21" s="83" t="s">
        <v>34</v>
      </c>
      <c r="F21" s="84">
        <v>25000</v>
      </c>
      <c r="G21" s="85">
        <f t="shared" ref="G21:G26" si="0">+D21*F21</f>
        <v>225000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</row>
    <row r="22" spans="1:255" s="49" customFormat="1" ht="12" customHeight="1">
      <c r="A22" s="42"/>
      <c r="B22" s="82" t="s">
        <v>35</v>
      </c>
      <c r="C22" s="83" t="s">
        <v>31</v>
      </c>
      <c r="D22" s="83">
        <v>1</v>
      </c>
      <c r="E22" s="83" t="s">
        <v>34</v>
      </c>
      <c r="F22" s="84">
        <v>25000</v>
      </c>
      <c r="G22" s="85">
        <f t="shared" si="0"/>
        <v>25000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</row>
    <row r="23" spans="1:255" s="49" customFormat="1" ht="12" customHeight="1">
      <c r="A23" s="42"/>
      <c r="B23" s="82" t="s">
        <v>36</v>
      </c>
      <c r="C23" s="83" t="s">
        <v>31</v>
      </c>
      <c r="D23" s="83">
        <v>14</v>
      </c>
      <c r="E23" s="83" t="s">
        <v>37</v>
      </c>
      <c r="F23" s="84">
        <v>25000</v>
      </c>
      <c r="G23" s="85">
        <f t="shared" si="0"/>
        <v>350000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</row>
    <row r="24" spans="1:255" s="49" customFormat="1" ht="12" customHeight="1">
      <c r="A24" s="42"/>
      <c r="B24" s="82" t="s">
        <v>38</v>
      </c>
      <c r="C24" s="83" t="s">
        <v>31</v>
      </c>
      <c r="D24" s="83">
        <v>5</v>
      </c>
      <c r="E24" s="83" t="s">
        <v>39</v>
      </c>
      <c r="F24" s="84">
        <v>25000</v>
      </c>
      <c r="G24" s="85">
        <f t="shared" si="0"/>
        <v>125000</v>
      </c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</row>
    <row r="25" spans="1:255" s="49" customFormat="1" ht="12" customHeight="1">
      <c r="A25" s="42"/>
      <c r="B25" s="82" t="s">
        <v>40</v>
      </c>
      <c r="C25" s="83" t="s">
        <v>31</v>
      </c>
      <c r="D25" s="83">
        <v>8</v>
      </c>
      <c r="E25" s="83" t="s">
        <v>37</v>
      </c>
      <c r="F25" s="84">
        <v>25000</v>
      </c>
      <c r="G25" s="85">
        <f t="shared" si="0"/>
        <v>200000</v>
      </c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</row>
    <row r="26" spans="1:255" s="49" customFormat="1" ht="12" customHeight="1">
      <c r="A26" s="42"/>
      <c r="B26" s="82" t="s">
        <v>41</v>
      </c>
      <c r="C26" s="83" t="s">
        <v>42</v>
      </c>
      <c r="D26" s="83">
        <v>3888</v>
      </c>
      <c r="E26" s="83" t="s">
        <v>43</v>
      </c>
      <c r="F26" s="84">
        <v>800</v>
      </c>
      <c r="G26" s="85">
        <f t="shared" si="0"/>
        <v>3110400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</row>
    <row r="27" spans="1:255" ht="11.25" customHeight="1">
      <c r="B27" s="87" t="s">
        <v>44</v>
      </c>
      <c r="C27" s="88"/>
      <c r="D27" s="88"/>
      <c r="E27" s="88"/>
      <c r="F27" s="89"/>
      <c r="G27" s="90">
        <f>SUM(G20:G26)</f>
        <v>4060400</v>
      </c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5.75" customHeight="1">
      <c r="A28" s="74"/>
      <c r="B28" s="91"/>
      <c r="C28" s="92"/>
      <c r="D28" s="92"/>
      <c r="E28" s="92"/>
      <c r="F28" s="93"/>
      <c r="G28" s="93"/>
      <c r="K28" s="94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12" customHeight="1">
      <c r="A29" s="74"/>
      <c r="B29" s="75" t="s">
        <v>45</v>
      </c>
      <c r="C29" s="76"/>
      <c r="D29" s="77"/>
      <c r="E29" s="77"/>
      <c r="F29" s="78"/>
      <c r="G29" s="79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24" customHeight="1">
      <c r="A30" s="74"/>
      <c r="B30" s="80" t="s">
        <v>24</v>
      </c>
      <c r="C30" s="81" t="s">
        <v>25</v>
      </c>
      <c r="D30" s="81" t="s">
        <v>26</v>
      </c>
      <c r="E30" s="80" t="s">
        <v>27</v>
      </c>
      <c r="F30" s="81" t="s">
        <v>28</v>
      </c>
      <c r="G30" s="80" t="s">
        <v>29</v>
      </c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49" customFormat="1" ht="12" customHeight="1">
      <c r="A31" s="42"/>
      <c r="B31" s="82"/>
      <c r="C31" s="83"/>
      <c r="D31" s="83"/>
      <c r="E31" s="83"/>
      <c r="F31" s="84"/>
      <c r="G31" s="85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</row>
    <row r="32" spans="1:255" ht="11.25" customHeight="1">
      <c r="B32" s="87" t="s">
        <v>46</v>
      </c>
      <c r="C32" s="88"/>
      <c r="D32" s="88"/>
      <c r="E32" s="88"/>
      <c r="F32" s="89"/>
      <c r="G32" s="90">
        <f>SUM(G31)</f>
        <v>0</v>
      </c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15.75" customHeight="1">
      <c r="A33" s="74"/>
      <c r="B33" s="91"/>
      <c r="C33" s="92"/>
      <c r="D33" s="92"/>
      <c r="E33" s="92"/>
      <c r="F33" s="93"/>
      <c r="G33" s="93"/>
      <c r="K33" s="94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2" customHeight="1">
      <c r="A34" s="74"/>
      <c r="B34" s="75" t="s">
        <v>47</v>
      </c>
      <c r="C34" s="76"/>
      <c r="D34" s="77"/>
      <c r="E34" s="77"/>
      <c r="F34" s="78"/>
      <c r="G34" s="79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4" customHeight="1">
      <c r="A35" s="74"/>
      <c r="B35" s="80" t="s">
        <v>24</v>
      </c>
      <c r="C35" s="81" t="s">
        <v>25</v>
      </c>
      <c r="D35" s="81" t="s">
        <v>26</v>
      </c>
      <c r="E35" s="80" t="s">
        <v>27</v>
      </c>
      <c r="F35" s="81" t="s">
        <v>28</v>
      </c>
      <c r="G35" s="80" t="s">
        <v>29</v>
      </c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s="49" customFormat="1" ht="12" customHeight="1">
      <c r="A36" s="42"/>
      <c r="B36" s="82" t="s">
        <v>48</v>
      </c>
      <c r="C36" s="83" t="s">
        <v>49</v>
      </c>
      <c r="D36" s="83">
        <v>0.4</v>
      </c>
      <c r="E36" s="83" t="s">
        <v>50</v>
      </c>
      <c r="F36" s="84">
        <v>237500</v>
      </c>
      <c r="G36" s="85">
        <f>F36*D36</f>
        <v>95000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</row>
    <row r="37" spans="1:255" s="49" customFormat="1" ht="12" customHeight="1">
      <c r="A37" s="42"/>
      <c r="B37" s="82" t="s">
        <v>51</v>
      </c>
      <c r="C37" s="83" t="s">
        <v>49</v>
      </c>
      <c r="D37" s="83">
        <v>0.4</v>
      </c>
      <c r="E37" s="83" t="s">
        <v>34</v>
      </c>
      <c r="F37" s="84">
        <v>150000</v>
      </c>
      <c r="G37" s="85">
        <f>F37*D37</f>
        <v>60000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</row>
    <row r="38" spans="1:255" s="49" customFormat="1" ht="12" customHeight="1">
      <c r="A38" s="42"/>
      <c r="B38" s="82" t="s">
        <v>52</v>
      </c>
      <c r="C38" s="83" t="s">
        <v>49</v>
      </c>
      <c r="D38" s="83">
        <v>0.2</v>
      </c>
      <c r="E38" s="83" t="s">
        <v>34</v>
      </c>
      <c r="F38" s="84">
        <v>180000</v>
      </c>
      <c r="G38" s="85">
        <f>F38*D38</f>
        <v>36000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</row>
    <row r="39" spans="1:255" ht="12" customHeight="1">
      <c r="A39" s="95"/>
      <c r="B39" s="96" t="s">
        <v>53</v>
      </c>
      <c r="C39" s="97"/>
      <c r="D39" s="97"/>
      <c r="E39" s="97"/>
      <c r="F39" s="98"/>
      <c r="G39" s="99">
        <f>SUM(G36:G38)</f>
        <v>191000</v>
      </c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12" customHeight="1">
      <c r="A40" s="95"/>
      <c r="B40" s="91"/>
      <c r="C40" s="92"/>
      <c r="D40" s="92"/>
      <c r="E40" s="92"/>
      <c r="F40" s="93"/>
      <c r="G40" s="93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2" customHeight="1">
      <c r="A41" s="74"/>
      <c r="B41" s="75" t="s">
        <v>54</v>
      </c>
      <c r="C41" s="76"/>
      <c r="D41" s="77"/>
      <c r="E41" s="77"/>
      <c r="F41" s="78"/>
      <c r="G41" s="79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24" customHeight="1">
      <c r="A42" s="74"/>
      <c r="B42" s="80" t="s">
        <v>55</v>
      </c>
      <c r="C42" s="81" t="s">
        <v>56</v>
      </c>
      <c r="D42" s="81" t="s">
        <v>57</v>
      </c>
      <c r="E42" s="80" t="s">
        <v>27</v>
      </c>
      <c r="F42" s="81" t="s">
        <v>28</v>
      </c>
      <c r="G42" s="80" t="s">
        <v>29</v>
      </c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s="49" customFormat="1" ht="12" customHeight="1">
      <c r="A43" s="42"/>
      <c r="B43" s="100" t="s">
        <v>58</v>
      </c>
      <c r="C43" s="83"/>
      <c r="D43" s="83"/>
      <c r="E43" s="83"/>
      <c r="F43" s="84"/>
      <c r="G43" s="85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8"/>
      <c r="CP43" s="48"/>
      <c r="CQ43" s="48"/>
      <c r="CR43" s="48"/>
      <c r="CS43" s="48"/>
      <c r="CT43" s="48"/>
      <c r="CU43" s="48"/>
      <c r="CV43" s="48"/>
      <c r="CW43" s="48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8"/>
      <c r="EC43" s="48"/>
      <c r="ED43" s="48"/>
      <c r="EE43" s="48"/>
      <c r="EF43" s="48"/>
      <c r="EG43" s="48"/>
      <c r="EH43" s="48"/>
      <c r="EI43" s="48"/>
      <c r="EJ43" s="48"/>
      <c r="EK43" s="48"/>
      <c r="EL43" s="48"/>
      <c r="EM43" s="48"/>
      <c r="EN43" s="48"/>
      <c r="EO43" s="48"/>
      <c r="EP43" s="48"/>
      <c r="EQ43" s="48"/>
      <c r="ER43" s="48"/>
      <c r="ES43" s="48"/>
      <c r="ET43" s="48"/>
      <c r="EU43" s="48"/>
      <c r="EV43" s="48"/>
      <c r="EW43" s="48"/>
      <c r="EX43" s="48"/>
      <c r="EY43" s="48"/>
      <c r="EZ43" s="48"/>
      <c r="FA43" s="48"/>
      <c r="FB43" s="48"/>
      <c r="FC43" s="48"/>
      <c r="FD43" s="48"/>
      <c r="FE43" s="48"/>
      <c r="FF43" s="48"/>
      <c r="FG43" s="48"/>
      <c r="FH43" s="48"/>
      <c r="FI43" s="48"/>
      <c r="FJ43" s="48"/>
      <c r="FK43" s="48"/>
      <c r="FL43" s="48"/>
      <c r="FM43" s="48"/>
      <c r="FN43" s="48"/>
      <c r="FO43" s="48"/>
      <c r="FP43" s="48"/>
      <c r="FQ43" s="48"/>
      <c r="FR43" s="48"/>
      <c r="FS43" s="48"/>
      <c r="FT43" s="48"/>
      <c r="FU43" s="48"/>
      <c r="FV43" s="48"/>
      <c r="FW43" s="48"/>
      <c r="FX43" s="48"/>
      <c r="FY43" s="48"/>
      <c r="FZ43" s="48"/>
      <c r="GA43" s="48"/>
      <c r="GB43" s="48"/>
      <c r="GC43" s="48"/>
      <c r="GD43" s="48"/>
      <c r="GE43" s="48"/>
      <c r="GF43" s="48"/>
      <c r="GG43" s="48"/>
      <c r="GH43" s="48"/>
      <c r="GI43" s="48"/>
      <c r="GJ43" s="48"/>
      <c r="GK43" s="48"/>
      <c r="GL43" s="48"/>
      <c r="GM43" s="48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48"/>
    </row>
    <row r="44" spans="1:255" s="49" customFormat="1" ht="12" customHeight="1">
      <c r="A44" s="42"/>
      <c r="B44" s="82" t="s">
        <v>59</v>
      </c>
      <c r="C44" s="83" t="s">
        <v>60</v>
      </c>
      <c r="D44" s="83">
        <v>12500</v>
      </c>
      <c r="E44" s="83" t="s">
        <v>34</v>
      </c>
      <c r="F44" s="84">
        <v>280</v>
      </c>
      <c r="G44" s="85">
        <f>+D44*F44</f>
        <v>3500000</v>
      </c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8"/>
      <c r="DW44" s="48"/>
      <c r="DX44" s="48"/>
      <c r="DY44" s="48"/>
      <c r="DZ44" s="48"/>
      <c r="EA44" s="48"/>
      <c r="EB44" s="48"/>
      <c r="EC44" s="48"/>
      <c r="ED44" s="48"/>
      <c r="EE44" s="48"/>
      <c r="EF44" s="48"/>
      <c r="EG44" s="48"/>
      <c r="EH44" s="48"/>
      <c r="EI44" s="48"/>
      <c r="EJ44" s="48"/>
      <c r="EK44" s="48"/>
      <c r="EL44" s="48"/>
      <c r="EM44" s="48"/>
      <c r="EN44" s="48"/>
      <c r="EO44" s="48"/>
      <c r="EP44" s="48"/>
      <c r="EQ44" s="48"/>
      <c r="ER44" s="48"/>
      <c r="ES44" s="48"/>
      <c r="ET44" s="48"/>
      <c r="EU44" s="48"/>
      <c r="EV44" s="48"/>
      <c r="EW44" s="48"/>
      <c r="EX44" s="48"/>
      <c r="EY44" s="48"/>
      <c r="EZ44" s="48"/>
      <c r="FA44" s="48"/>
      <c r="FB44" s="48"/>
      <c r="FC44" s="48"/>
      <c r="FD44" s="48"/>
      <c r="FE44" s="48"/>
      <c r="FF44" s="48"/>
      <c r="FG44" s="48"/>
      <c r="FH44" s="48"/>
      <c r="FI44" s="48"/>
      <c r="FJ44" s="48"/>
      <c r="FK44" s="48"/>
      <c r="FL44" s="48"/>
      <c r="FM44" s="48"/>
      <c r="FN44" s="48"/>
      <c r="FO44" s="48"/>
      <c r="FP44" s="48"/>
      <c r="FQ44" s="48"/>
      <c r="FR44" s="48"/>
      <c r="FS44" s="48"/>
      <c r="FT44" s="48"/>
      <c r="FU44" s="48"/>
      <c r="FV44" s="48"/>
      <c r="FW44" s="48"/>
      <c r="FX44" s="48"/>
      <c r="FY44" s="48"/>
      <c r="FZ44" s="48"/>
      <c r="GA44" s="48"/>
      <c r="GB44" s="48"/>
      <c r="GC44" s="48"/>
      <c r="GD44" s="48"/>
      <c r="GE44" s="48"/>
      <c r="GF44" s="48"/>
      <c r="GG44" s="48"/>
      <c r="GH44" s="48"/>
      <c r="GI44" s="48"/>
      <c r="GJ44" s="48"/>
      <c r="GK44" s="48"/>
      <c r="GL44" s="48"/>
      <c r="GM44" s="48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48"/>
    </row>
    <row r="45" spans="1:255" s="49" customFormat="1" ht="12" customHeight="1">
      <c r="A45" s="42"/>
      <c r="B45" s="100" t="s">
        <v>61</v>
      </c>
      <c r="C45" s="83"/>
      <c r="D45" s="83"/>
      <c r="E45" s="83"/>
      <c r="F45" s="84"/>
      <c r="G45" s="85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8"/>
      <c r="DW45" s="48"/>
      <c r="DX45" s="48"/>
      <c r="DY45" s="48"/>
      <c r="DZ45" s="48"/>
      <c r="EA45" s="48"/>
      <c r="EB45" s="48"/>
      <c r="EC45" s="48"/>
      <c r="ED45" s="48"/>
      <c r="EE45" s="48"/>
      <c r="EF45" s="48"/>
      <c r="EG45" s="48"/>
      <c r="EH45" s="48"/>
      <c r="EI45" s="48"/>
      <c r="EJ45" s="48"/>
      <c r="EK45" s="48"/>
      <c r="EL45" s="48"/>
      <c r="EM45" s="48"/>
      <c r="EN45" s="48"/>
      <c r="EO45" s="48"/>
      <c r="EP45" s="48"/>
      <c r="EQ45" s="48"/>
      <c r="ER45" s="48"/>
      <c r="ES45" s="48"/>
      <c r="ET45" s="48"/>
      <c r="EU45" s="48"/>
      <c r="EV45" s="48"/>
      <c r="EW45" s="48"/>
      <c r="EX45" s="48"/>
      <c r="EY45" s="48"/>
      <c r="EZ45" s="48"/>
      <c r="FA45" s="48"/>
      <c r="FB45" s="48"/>
      <c r="FC45" s="48"/>
      <c r="FD45" s="48"/>
      <c r="FE45" s="48"/>
      <c r="FF45" s="48"/>
      <c r="FG45" s="48"/>
      <c r="FH45" s="48"/>
      <c r="FI45" s="48"/>
      <c r="FJ45" s="48"/>
      <c r="FK45" s="48"/>
      <c r="FL45" s="48"/>
      <c r="FM45" s="48"/>
      <c r="FN45" s="48"/>
      <c r="FO45" s="48"/>
      <c r="FP45" s="48"/>
      <c r="FQ45" s="48"/>
      <c r="FR45" s="48"/>
      <c r="FS45" s="48"/>
      <c r="FT45" s="48"/>
      <c r="FU45" s="48"/>
      <c r="FV45" s="48"/>
      <c r="FW45" s="48"/>
      <c r="FX45" s="48"/>
      <c r="FY45" s="48"/>
      <c r="FZ45" s="48"/>
      <c r="GA45" s="48"/>
      <c r="GB45" s="48"/>
      <c r="GC45" s="48"/>
      <c r="GD45" s="48"/>
      <c r="GE45" s="48"/>
      <c r="GF45" s="48"/>
      <c r="GG45" s="48"/>
      <c r="GH45" s="48"/>
      <c r="GI45" s="48"/>
      <c r="GJ45" s="48"/>
      <c r="GK45" s="48"/>
      <c r="GL45" s="48"/>
      <c r="GM45" s="48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48"/>
    </row>
    <row r="46" spans="1:255" s="49" customFormat="1" ht="12" customHeight="1">
      <c r="A46" s="42"/>
      <c r="B46" s="82" t="s">
        <v>62</v>
      </c>
      <c r="C46" s="83" t="s">
        <v>63</v>
      </c>
      <c r="D46" s="83">
        <v>300</v>
      </c>
      <c r="E46" s="83" t="s">
        <v>34</v>
      </c>
      <c r="F46" s="84">
        <v>1000</v>
      </c>
      <c r="G46" s="85">
        <f>+D46*F46</f>
        <v>300000</v>
      </c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  <c r="DT46" s="48"/>
      <c r="DU46" s="48"/>
      <c r="DV46" s="48"/>
      <c r="DW46" s="48"/>
      <c r="DX46" s="48"/>
      <c r="DY46" s="48"/>
      <c r="DZ46" s="48"/>
      <c r="EA46" s="48"/>
      <c r="EB46" s="48"/>
      <c r="EC46" s="48"/>
      <c r="ED46" s="48"/>
      <c r="EE46" s="48"/>
      <c r="EF46" s="48"/>
      <c r="EG46" s="48"/>
      <c r="EH46" s="48"/>
      <c r="EI46" s="48"/>
      <c r="EJ46" s="48"/>
      <c r="EK46" s="48"/>
      <c r="EL46" s="48"/>
      <c r="EM46" s="48"/>
      <c r="EN46" s="48"/>
      <c r="EO46" s="48"/>
      <c r="EP46" s="48"/>
      <c r="EQ46" s="48"/>
      <c r="ER46" s="48"/>
      <c r="ES46" s="48"/>
      <c r="ET46" s="48"/>
      <c r="EU46" s="48"/>
      <c r="EV46" s="48"/>
      <c r="EW46" s="48"/>
      <c r="EX46" s="48"/>
      <c r="EY46" s="48"/>
      <c r="EZ46" s="48"/>
      <c r="FA46" s="48"/>
      <c r="FB46" s="48"/>
      <c r="FC46" s="48"/>
      <c r="FD46" s="48"/>
      <c r="FE46" s="48"/>
      <c r="FF46" s="48"/>
      <c r="FG46" s="48"/>
      <c r="FH46" s="48"/>
      <c r="FI46" s="48"/>
      <c r="FJ46" s="48"/>
      <c r="FK46" s="48"/>
      <c r="FL46" s="48"/>
      <c r="FM46" s="48"/>
      <c r="FN46" s="48"/>
      <c r="FO46" s="48"/>
      <c r="FP46" s="48"/>
      <c r="FQ46" s="48"/>
      <c r="FR46" s="48"/>
      <c r="FS46" s="48"/>
      <c r="FT46" s="48"/>
      <c r="FU46" s="48"/>
      <c r="FV46" s="48"/>
      <c r="FW46" s="48"/>
      <c r="FX46" s="48"/>
      <c r="FY46" s="48"/>
      <c r="FZ46" s="48"/>
      <c r="GA46" s="48"/>
      <c r="GB46" s="48"/>
      <c r="GC46" s="48"/>
      <c r="GD46" s="48"/>
      <c r="GE46" s="48"/>
      <c r="GF46" s="48"/>
      <c r="GG46" s="48"/>
      <c r="GH46" s="48"/>
      <c r="GI46" s="48"/>
      <c r="GJ46" s="48"/>
      <c r="GK46" s="48"/>
      <c r="GL46" s="48"/>
      <c r="GM46" s="48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48"/>
    </row>
    <row r="47" spans="1:255" s="49" customFormat="1" ht="12" customHeight="1">
      <c r="A47" s="42"/>
      <c r="B47" s="82" t="s">
        <v>64</v>
      </c>
      <c r="C47" s="83" t="s">
        <v>63</v>
      </c>
      <c r="D47" s="83">
        <v>500</v>
      </c>
      <c r="E47" s="83" t="s">
        <v>65</v>
      </c>
      <c r="F47" s="84">
        <v>1920</v>
      </c>
      <c r="G47" s="85">
        <f>+D47*F47</f>
        <v>960000</v>
      </c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  <c r="DT47" s="48"/>
      <c r="DU47" s="48"/>
      <c r="DV47" s="48"/>
      <c r="DW47" s="48"/>
      <c r="DX47" s="48"/>
      <c r="DY47" s="48"/>
      <c r="DZ47" s="48"/>
      <c r="EA47" s="48"/>
      <c r="EB47" s="48"/>
      <c r="EC47" s="48"/>
      <c r="ED47" s="48"/>
      <c r="EE47" s="48"/>
      <c r="EF47" s="48"/>
      <c r="EG47" s="48"/>
      <c r="EH47" s="48"/>
      <c r="EI47" s="48"/>
      <c r="EJ47" s="48"/>
      <c r="EK47" s="48"/>
      <c r="EL47" s="48"/>
      <c r="EM47" s="48"/>
      <c r="EN47" s="48"/>
      <c r="EO47" s="48"/>
      <c r="EP47" s="48"/>
      <c r="EQ47" s="48"/>
      <c r="ER47" s="48"/>
      <c r="ES47" s="48"/>
      <c r="ET47" s="48"/>
      <c r="EU47" s="48"/>
      <c r="EV47" s="48"/>
      <c r="EW47" s="48"/>
      <c r="EX47" s="48"/>
      <c r="EY47" s="48"/>
      <c r="EZ47" s="48"/>
      <c r="FA47" s="48"/>
      <c r="FB47" s="48"/>
      <c r="FC47" s="48"/>
      <c r="FD47" s="48"/>
      <c r="FE47" s="48"/>
      <c r="FF47" s="48"/>
      <c r="FG47" s="48"/>
      <c r="FH47" s="48"/>
      <c r="FI47" s="48"/>
      <c r="FJ47" s="48"/>
      <c r="FK47" s="48"/>
      <c r="FL47" s="48"/>
      <c r="FM47" s="48"/>
      <c r="FN47" s="48"/>
      <c r="FO47" s="48"/>
      <c r="FP47" s="48"/>
      <c r="FQ47" s="48"/>
      <c r="FR47" s="48"/>
      <c r="FS47" s="48"/>
      <c r="FT47" s="48"/>
      <c r="FU47" s="48"/>
      <c r="FV47" s="48"/>
      <c r="FW47" s="48"/>
      <c r="FX47" s="48"/>
      <c r="FY47" s="48"/>
      <c r="FZ47" s="48"/>
      <c r="GA47" s="48"/>
      <c r="GB47" s="48"/>
      <c r="GC47" s="48"/>
      <c r="GD47" s="48"/>
      <c r="GE47" s="48"/>
      <c r="GF47" s="48"/>
      <c r="GG47" s="48"/>
      <c r="GH47" s="48"/>
      <c r="GI47" s="48"/>
      <c r="GJ47" s="48"/>
      <c r="GK47" s="48"/>
      <c r="GL47" s="48"/>
      <c r="GM47" s="48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48"/>
    </row>
    <row r="48" spans="1:255" s="49" customFormat="1" ht="12" customHeight="1">
      <c r="A48" s="42"/>
      <c r="B48" s="82" t="s">
        <v>66</v>
      </c>
      <c r="C48" s="83" t="s">
        <v>63</v>
      </c>
      <c r="D48" s="83">
        <v>500</v>
      </c>
      <c r="E48" s="83" t="s">
        <v>67</v>
      </c>
      <c r="F48" s="84">
        <v>1160</v>
      </c>
      <c r="G48" s="85">
        <f>+D48*F48</f>
        <v>580000</v>
      </c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  <c r="CI48" s="48"/>
      <c r="CJ48" s="48"/>
      <c r="CK48" s="48"/>
      <c r="CL48" s="48"/>
      <c r="CM48" s="48"/>
      <c r="CN48" s="48"/>
      <c r="CO48" s="48"/>
      <c r="CP48" s="48"/>
      <c r="CQ48" s="48"/>
      <c r="CR48" s="48"/>
      <c r="CS48" s="48"/>
      <c r="CT48" s="48"/>
      <c r="CU48" s="48"/>
      <c r="CV48" s="48"/>
      <c r="CW48" s="48"/>
      <c r="CX48" s="48"/>
      <c r="CY48" s="48"/>
      <c r="CZ48" s="48"/>
      <c r="DA48" s="48"/>
      <c r="DB48" s="48"/>
      <c r="DC48" s="48"/>
      <c r="DD48" s="48"/>
      <c r="DE48" s="48"/>
      <c r="DF48" s="48"/>
      <c r="DG48" s="48"/>
      <c r="DH48" s="48"/>
      <c r="DI48" s="48"/>
      <c r="DJ48" s="48"/>
      <c r="DK48" s="48"/>
      <c r="DL48" s="48"/>
      <c r="DM48" s="48"/>
      <c r="DN48" s="48"/>
      <c r="DO48" s="48"/>
      <c r="DP48" s="48"/>
      <c r="DQ48" s="48"/>
      <c r="DR48" s="48"/>
      <c r="DS48" s="48"/>
      <c r="DT48" s="48"/>
      <c r="DU48" s="48"/>
      <c r="DV48" s="48"/>
      <c r="DW48" s="48"/>
      <c r="DX48" s="48"/>
      <c r="DY48" s="48"/>
      <c r="DZ48" s="48"/>
      <c r="EA48" s="48"/>
      <c r="EB48" s="48"/>
      <c r="EC48" s="48"/>
      <c r="ED48" s="48"/>
      <c r="EE48" s="48"/>
      <c r="EF48" s="48"/>
      <c r="EG48" s="48"/>
      <c r="EH48" s="48"/>
      <c r="EI48" s="48"/>
      <c r="EJ48" s="48"/>
      <c r="EK48" s="48"/>
      <c r="EL48" s="48"/>
      <c r="EM48" s="48"/>
      <c r="EN48" s="48"/>
      <c r="EO48" s="48"/>
      <c r="EP48" s="48"/>
      <c r="EQ48" s="48"/>
      <c r="ER48" s="48"/>
      <c r="ES48" s="48"/>
      <c r="ET48" s="48"/>
      <c r="EU48" s="48"/>
      <c r="EV48" s="48"/>
      <c r="EW48" s="48"/>
      <c r="EX48" s="48"/>
      <c r="EY48" s="48"/>
      <c r="EZ48" s="48"/>
      <c r="FA48" s="48"/>
      <c r="FB48" s="48"/>
      <c r="FC48" s="48"/>
      <c r="FD48" s="48"/>
      <c r="FE48" s="48"/>
      <c r="FF48" s="48"/>
      <c r="FG48" s="48"/>
      <c r="FH48" s="48"/>
      <c r="FI48" s="48"/>
      <c r="FJ48" s="48"/>
      <c r="FK48" s="48"/>
      <c r="FL48" s="48"/>
      <c r="FM48" s="48"/>
      <c r="FN48" s="48"/>
      <c r="FO48" s="48"/>
      <c r="FP48" s="48"/>
      <c r="FQ48" s="48"/>
      <c r="FR48" s="48"/>
      <c r="FS48" s="48"/>
      <c r="FT48" s="48"/>
      <c r="FU48" s="48"/>
      <c r="FV48" s="48"/>
      <c r="FW48" s="48"/>
      <c r="FX48" s="48"/>
      <c r="FY48" s="48"/>
      <c r="FZ48" s="48"/>
      <c r="GA48" s="48"/>
      <c r="GB48" s="48"/>
      <c r="GC48" s="48"/>
      <c r="GD48" s="48"/>
      <c r="GE48" s="48"/>
      <c r="GF48" s="48"/>
      <c r="GG48" s="48"/>
      <c r="GH48" s="48"/>
      <c r="GI48" s="48"/>
      <c r="GJ48" s="48"/>
      <c r="GK48" s="48"/>
      <c r="GL48" s="48"/>
      <c r="GM48" s="48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48"/>
    </row>
    <row r="49" spans="1:255" s="49" customFormat="1" ht="12" customHeight="1">
      <c r="A49" s="42"/>
      <c r="B49" s="100" t="s">
        <v>68</v>
      </c>
      <c r="C49" s="83"/>
      <c r="D49" s="83"/>
      <c r="E49" s="83"/>
      <c r="F49" s="84"/>
      <c r="G49" s="85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  <c r="CI49" s="48"/>
      <c r="CJ49" s="48"/>
      <c r="CK49" s="48"/>
      <c r="CL49" s="48"/>
      <c r="CM49" s="48"/>
      <c r="CN49" s="48"/>
      <c r="CO49" s="48"/>
      <c r="CP49" s="48"/>
      <c r="CQ49" s="48"/>
      <c r="CR49" s="48"/>
      <c r="CS49" s="48"/>
      <c r="CT49" s="48"/>
      <c r="CU49" s="48"/>
      <c r="CV49" s="48"/>
      <c r="CW49" s="48"/>
      <c r="CX49" s="48"/>
      <c r="CY49" s="48"/>
      <c r="CZ49" s="48"/>
      <c r="DA49" s="48"/>
      <c r="DB49" s="48"/>
      <c r="DC49" s="48"/>
      <c r="DD49" s="48"/>
      <c r="DE49" s="48"/>
      <c r="DF49" s="48"/>
      <c r="DG49" s="48"/>
      <c r="DH49" s="48"/>
      <c r="DI49" s="48"/>
      <c r="DJ49" s="48"/>
      <c r="DK49" s="48"/>
      <c r="DL49" s="48"/>
      <c r="DM49" s="48"/>
      <c r="DN49" s="48"/>
      <c r="DO49" s="48"/>
      <c r="DP49" s="48"/>
      <c r="DQ49" s="48"/>
      <c r="DR49" s="48"/>
      <c r="DS49" s="48"/>
      <c r="DT49" s="48"/>
      <c r="DU49" s="48"/>
      <c r="DV49" s="48"/>
      <c r="DW49" s="48"/>
      <c r="DX49" s="48"/>
      <c r="DY49" s="48"/>
      <c r="DZ49" s="48"/>
      <c r="EA49" s="48"/>
      <c r="EB49" s="48"/>
      <c r="EC49" s="48"/>
      <c r="ED49" s="48"/>
      <c r="EE49" s="48"/>
      <c r="EF49" s="48"/>
      <c r="EG49" s="48"/>
      <c r="EH49" s="48"/>
      <c r="EI49" s="48"/>
      <c r="EJ49" s="48"/>
      <c r="EK49" s="48"/>
      <c r="EL49" s="48"/>
      <c r="EM49" s="48"/>
      <c r="EN49" s="48"/>
      <c r="EO49" s="48"/>
      <c r="EP49" s="48"/>
      <c r="EQ49" s="48"/>
      <c r="ER49" s="48"/>
      <c r="ES49" s="48"/>
      <c r="ET49" s="48"/>
      <c r="EU49" s="48"/>
      <c r="EV49" s="48"/>
      <c r="EW49" s="48"/>
      <c r="EX49" s="48"/>
      <c r="EY49" s="48"/>
      <c r="EZ49" s="48"/>
      <c r="FA49" s="48"/>
      <c r="FB49" s="48"/>
      <c r="FC49" s="48"/>
      <c r="FD49" s="48"/>
      <c r="FE49" s="48"/>
      <c r="FF49" s="48"/>
      <c r="FG49" s="48"/>
      <c r="FH49" s="48"/>
      <c r="FI49" s="48"/>
      <c r="FJ49" s="48"/>
      <c r="FK49" s="48"/>
      <c r="FL49" s="48"/>
      <c r="FM49" s="48"/>
      <c r="FN49" s="48"/>
      <c r="FO49" s="48"/>
      <c r="FP49" s="48"/>
      <c r="FQ49" s="48"/>
      <c r="FR49" s="48"/>
      <c r="FS49" s="48"/>
      <c r="FT49" s="48"/>
      <c r="FU49" s="48"/>
      <c r="FV49" s="48"/>
      <c r="FW49" s="48"/>
      <c r="FX49" s="48"/>
      <c r="FY49" s="48"/>
      <c r="FZ49" s="48"/>
      <c r="GA49" s="48"/>
      <c r="GB49" s="48"/>
      <c r="GC49" s="48"/>
      <c r="GD49" s="48"/>
      <c r="GE49" s="48"/>
      <c r="GF49" s="48"/>
      <c r="GG49" s="48"/>
      <c r="GH49" s="48"/>
      <c r="GI49" s="48"/>
      <c r="GJ49" s="48"/>
      <c r="GK49" s="48"/>
      <c r="GL49" s="48"/>
      <c r="GM49" s="48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48"/>
    </row>
    <row r="50" spans="1:255" s="49" customFormat="1" ht="12" customHeight="1">
      <c r="A50" s="42"/>
      <c r="B50" s="82" t="s">
        <v>69</v>
      </c>
      <c r="C50" s="83" t="s">
        <v>70</v>
      </c>
      <c r="D50" s="83">
        <v>0.8</v>
      </c>
      <c r="E50" s="83" t="s">
        <v>34</v>
      </c>
      <c r="F50" s="84">
        <v>55000</v>
      </c>
      <c r="G50" s="85">
        <f>+D50*F50</f>
        <v>44000</v>
      </c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48"/>
    </row>
    <row r="51" spans="1:255" s="49" customFormat="1" ht="12" customHeight="1">
      <c r="A51" s="42"/>
      <c r="B51" s="100" t="s">
        <v>71</v>
      </c>
      <c r="C51" s="83"/>
      <c r="D51" s="83"/>
      <c r="E51" s="83"/>
      <c r="F51" s="84"/>
      <c r="G51" s="85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48"/>
    </row>
    <row r="52" spans="1:255" s="49" customFormat="1" ht="12" customHeight="1">
      <c r="A52" s="42"/>
      <c r="B52" s="82" t="s">
        <v>114</v>
      </c>
      <c r="C52" s="83" t="s">
        <v>70</v>
      </c>
      <c r="D52" s="83">
        <v>17</v>
      </c>
      <c r="E52" s="83" t="s">
        <v>34</v>
      </c>
      <c r="F52" s="84">
        <v>26000</v>
      </c>
      <c r="G52" s="85">
        <f>+D52*F52</f>
        <v>442000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  <c r="CI52" s="48"/>
      <c r="CJ52" s="48"/>
      <c r="CK52" s="48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  <c r="DZ52" s="48"/>
      <c r="EA52" s="48"/>
      <c r="EB52" s="48"/>
      <c r="EC52" s="48"/>
      <c r="ED52" s="48"/>
      <c r="EE52" s="48"/>
      <c r="EF52" s="48"/>
      <c r="EG52" s="48"/>
      <c r="EH52" s="48"/>
      <c r="EI52" s="48"/>
      <c r="EJ52" s="48"/>
      <c r="EK52" s="48"/>
      <c r="EL52" s="48"/>
      <c r="EM52" s="48"/>
      <c r="EN52" s="48"/>
      <c r="EO52" s="48"/>
      <c r="EP52" s="48"/>
      <c r="EQ52" s="48"/>
      <c r="ER52" s="48"/>
      <c r="ES52" s="48"/>
      <c r="ET52" s="48"/>
      <c r="EU52" s="48"/>
      <c r="EV52" s="48"/>
      <c r="EW52" s="48"/>
      <c r="EX52" s="48"/>
      <c r="EY52" s="48"/>
      <c r="EZ52" s="48"/>
      <c r="FA52" s="48"/>
      <c r="FB52" s="48"/>
      <c r="FC52" s="48"/>
      <c r="FD52" s="48"/>
      <c r="FE52" s="48"/>
      <c r="FF52" s="48"/>
      <c r="FG52" s="48"/>
      <c r="FH52" s="48"/>
      <c r="FI52" s="48"/>
      <c r="FJ52" s="48"/>
      <c r="FK52" s="48"/>
      <c r="FL52" s="48"/>
      <c r="FM52" s="48"/>
      <c r="FN52" s="48"/>
      <c r="FO52" s="48"/>
      <c r="FP52" s="48"/>
      <c r="FQ52" s="48"/>
      <c r="FR52" s="48"/>
      <c r="FS52" s="48"/>
      <c r="FT52" s="48"/>
      <c r="FU52" s="48"/>
      <c r="FV52" s="48"/>
      <c r="FW52" s="48"/>
      <c r="FX52" s="48"/>
      <c r="FY52" s="48"/>
      <c r="FZ52" s="48"/>
      <c r="GA52" s="48"/>
      <c r="GB52" s="48"/>
      <c r="GC52" s="48"/>
      <c r="GD52" s="48"/>
      <c r="GE52" s="48"/>
      <c r="GF52" s="48"/>
      <c r="GG52" s="48"/>
      <c r="GH52" s="48"/>
      <c r="GI52" s="48"/>
      <c r="GJ52" s="48"/>
      <c r="GK52" s="48"/>
      <c r="GL52" s="48"/>
      <c r="GM52" s="48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48"/>
    </row>
    <row r="53" spans="1:255" s="49" customFormat="1" ht="12" customHeight="1">
      <c r="A53" s="42"/>
      <c r="B53" s="82" t="s">
        <v>72</v>
      </c>
      <c r="C53" s="83" t="s">
        <v>63</v>
      </c>
      <c r="D53" s="83">
        <v>0.5</v>
      </c>
      <c r="E53" s="83" t="s">
        <v>73</v>
      </c>
      <c r="F53" s="84">
        <v>150000</v>
      </c>
      <c r="G53" s="85">
        <f>F53*D53</f>
        <v>75000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  <c r="CI53" s="48"/>
      <c r="CJ53" s="48"/>
      <c r="CK53" s="48"/>
      <c r="CL53" s="48"/>
      <c r="CM53" s="48"/>
      <c r="CN53" s="48"/>
      <c r="CO53" s="48"/>
      <c r="CP53" s="48"/>
      <c r="CQ53" s="48"/>
      <c r="CR53" s="48"/>
      <c r="CS53" s="48"/>
      <c r="CT53" s="48"/>
      <c r="CU53" s="48"/>
      <c r="CV53" s="48"/>
      <c r="CW53" s="48"/>
      <c r="CX53" s="48"/>
      <c r="CY53" s="48"/>
      <c r="CZ53" s="48"/>
      <c r="DA53" s="48"/>
      <c r="DB53" s="48"/>
      <c r="DC53" s="48"/>
      <c r="DD53" s="48"/>
      <c r="DE53" s="48"/>
      <c r="DF53" s="48"/>
      <c r="DG53" s="48"/>
      <c r="DH53" s="48"/>
      <c r="DI53" s="48"/>
      <c r="DJ53" s="48"/>
      <c r="DK53" s="48"/>
      <c r="DL53" s="48"/>
      <c r="DM53" s="48"/>
      <c r="DN53" s="48"/>
      <c r="DO53" s="48"/>
      <c r="DP53" s="48"/>
      <c r="DQ53" s="48"/>
      <c r="DR53" s="48"/>
      <c r="DS53" s="48"/>
      <c r="DT53" s="48"/>
      <c r="DU53" s="48"/>
      <c r="DV53" s="48"/>
      <c r="DW53" s="48"/>
      <c r="DX53" s="48"/>
      <c r="DY53" s="48"/>
      <c r="DZ53" s="48"/>
      <c r="EA53" s="48"/>
      <c r="EB53" s="48"/>
      <c r="EC53" s="48"/>
      <c r="ED53" s="48"/>
      <c r="EE53" s="48"/>
      <c r="EF53" s="48"/>
      <c r="EG53" s="48"/>
      <c r="EH53" s="48"/>
      <c r="EI53" s="48"/>
      <c r="EJ53" s="48"/>
      <c r="EK53" s="48"/>
      <c r="EL53" s="48"/>
      <c r="EM53" s="48"/>
      <c r="EN53" s="48"/>
      <c r="EO53" s="48"/>
      <c r="EP53" s="48"/>
      <c r="EQ53" s="48"/>
      <c r="ER53" s="48"/>
      <c r="ES53" s="48"/>
      <c r="ET53" s="48"/>
      <c r="EU53" s="48"/>
      <c r="EV53" s="48"/>
      <c r="EW53" s="48"/>
      <c r="EX53" s="48"/>
      <c r="EY53" s="48"/>
      <c r="EZ53" s="48"/>
      <c r="FA53" s="48"/>
      <c r="FB53" s="48"/>
      <c r="FC53" s="48"/>
      <c r="FD53" s="48"/>
      <c r="FE53" s="48"/>
      <c r="FF53" s="48"/>
      <c r="FG53" s="48"/>
      <c r="FH53" s="48"/>
      <c r="FI53" s="48"/>
      <c r="FJ53" s="48"/>
      <c r="FK53" s="48"/>
      <c r="FL53" s="48"/>
      <c r="FM53" s="48"/>
      <c r="FN53" s="48"/>
      <c r="FO53" s="48"/>
      <c r="FP53" s="48"/>
      <c r="FQ53" s="48"/>
      <c r="FR53" s="48"/>
      <c r="FS53" s="48"/>
      <c r="FT53" s="48"/>
      <c r="FU53" s="48"/>
      <c r="FV53" s="48"/>
      <c r="FW53" s="48"/>
      <c r="FX53" s="48"/>
      <c r="FY53" s="48"/>
      <c r="FZ53" s="48"/>
      <c r="GA53" s="48"/>
      <c r="GB53" s="48"/>
      <c r="GC53" s="48"/>
      <c r="GD53" s="48"/>
      <c r="GE53" s="48"/>
      <c r="GF53" s="48"/>
      <c r="GG53" s="48"/>
      <c r="GH53" s="48"/>
      <c r="GI53" s="48"/>
      <c r="GJ53" s="48"/>
      <c r="GK53" s="48"/>
      <c r="GL53" s="48"/>
      <c r="GM53" s="48"/>
      <c r="GN53" s="48"/>
      <c r="GO53" s="48"/>
      <c r="GP53" s="48"/>
      <c r="GQ53" s="48"/>
      <c r="GR53" s="48"/>
      <c r="GS53" s="48"/>
      <c r="GT53" s="48"/>
      <c r="GU53" s="48"/>
      <c r="GV53" s="48"/>
      <c r="GW53" s="48"/>
      <c r="GX53" s="48"/>
      <c r="GY53" s="48"/>
      <c r="GZ53" s="48"/>
      <c r="HA53" s="48"/>
      <c r="HB53" s="48"/>
      <c r="HC53" s="48"/>
      <c r="HD53" s="48"/>
      <c r="HE53" s="48"/>
      <c r="HF53" s="48"/>
      <c r="HG53" s="48"/>
      <c r="HH53" s="48"/>
      <c r="HI53" s="48"/>
      <c r="HJ53" s="48"/>
      <c r="HK53" s="48"/>
      <c r="HL53" s="48"/>
      <c r="HM53" s="48"/>
      <c r="HN53" s="48"/>
      <c r="HO53" s="48"/>
      <c r="HP53" s="48"/>
      <c r="HQ53" s="48"/>
      <c r="HR53" s="48"/>
      <c r="HS53" s="48"/>
      <c r="HT53" s="48"/>
      <c r="HU53" s="48"/>
      <c r="HV53" s="48"/>
      <c r="HW53" s="48"/>
      <c r="HX53" s="48"/>
      <c r="HY53" s="48"/>
      <c r="HZ53" s="48"/>
      <c r="IA53" s="48"/>
      <c r="IB53" s="48"/>
      <c r="IC53" s="48"/>
      <c r="ID53" s="48"/>
      <c r="IE53" s="48"/>
      <c r="IF53" s="48"/>
      <c r="IG53" s="48"/>
      <c r="IH53" s="48"/>
      <c r="II53" s="48"/>
      <c r="IJ53" s="48"/>
      <c r="IK53" s="48"/>
      <c r="IL53" s="48"/>
      <c r="IM53" s="48"/>
      <c r="IN53" s="48"/>
      <c r="IO53" s="48"/>
      <c r="IP53" s="48"/>
      <c r="IQ53" s="48"/>
      <c r="IR53" s="48"/>
      <c r="IS53" s="48"/>
      <c r="IT53" s="48"/>
      <c r="IU53" s="48"/>
    </row>
    <row r="54" spans="1:255" s="49" customFormat="1" ht="12" customHeight="1">
      <c r="A54" s="42"/>
      <c r="B54" s="82" t="s">
        <v>74</v>
      </c>
      <c r="C54" s="83" t="s">
        <v>70</v>
      </c>
      <c r="D54" s="83">
        <v>0.5</v>
      </c>
      <c r="E54" s="83" t="s">
        <v>73</v>
      </c>
      <c r="F54" s="84">
        <v>40000</v>
      </c>
      <c r="G54" s="85">
        <f>F54*D54</f>
        <v>20000</v>
      </c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  <c r="CI54" s="48"/>
      <c r="CJ54" s="48"/>
      <c r="CK54" s="48"/>
      <c r="CL54" s="48"/>
      <c r="CM54" s="48"/>
      <c r="CN54" s="48"/>
      <c r="CO54" s="48"/>
      <c r="CP54" s="48"/>
      <c r="CQ54" s="48"/>
      <c r="CR54" s="48"/>
      <c r="CS54" s="48"/>
      <c r="CT54" s="48"/>
      <c r="CU54" s="48"/>
      <c r="CV54" s="48"/>
      <c r="CW54" s="48"/>
      <c r="CX54" s="48"/>
      <c r="CY54" s="48"/>
      <c r="CZ54" s="48"/>
      <c r="DA54" s="48"/>
      <c r="DB54" s="48"/>
      <c r="DC54" s="48"/>
      <c r="DD54" s="48"/>
      <c r="DE54" s="48"/>
      <c r="DF54" s="48"/>
      <c r="DG54" s="48"/>
      <c r="DH54" s="48"/>
      <c r="DI54" s="48"/>
      <c r="DJ54" s="48"/>
      <c r="DK54" s="48"/>
      <c r="DL54" s="48"/>
      <c r="DM54" s="48"/>
      <c r="DN54" s="48"/>
      <c r="DO54" s="48"/>
      <c r="DP54" s="48"/>
      <c r="DQ54" s="48"/>
      <c r="DR54" s="48"/>
      <c r="DS54" s="48"/>
      <c r="DT54" s="48"/>
      <c r="DU54" s="48"/>
      <c r="DV54" s="48"/>
      <c r="DW54" s="48"/>
      <c r="DX54" s="48"/>
      <c r="DY54" s="48"/>
      <c r="DZ54" s="48"/>
      <c r="EA54" s="48"/>
      <c r="EB54" s="48"/>
      <c r="EC54" s="48"/>
      <c r="ED54" s="48"/>
      <c r="EE54" s="48"/>
      <c r="EF54" s="48"/>
      <c r="EG54" s="48"/>
      <c r="EH54" s="48"/>
      <c r="EI54" s="48"/>
      <c r="EJ54" s="48"/>
      <c r="EK54" s="48"/>
      <c r="EL54" s="48"/>
      <c r="EM54" s="48"/>
      <c r="EN54" s="48"/>
      <c r="EO54" s="48"/>
      <c r="EP54" s="48"/>
      <c r="EQ54" s="48"/>
      <c r="ER54" s="48"/>
      <c r="ES54" s="48"/>
      <c r="ET54" s="48"/>
      <c r="EU54" s="48"/>
      <c r="EV54" s="48"/>
      <c r="EW54" s="48"/>
      <c r="EX54" s="48"/>
      <c r="EY54" s="48"/>
      <c r="EZ54" s="48"/>
      <c r="FA54" s="48"/>
      <c r="FB54" s="48"/>
      <c r="FC54" s="48"/>
      <c r="FD54" s="48"/>
      <c r="FE54" s="48"/>
      <c r="FF54" s="48"/>
      <c r="FG54" s="48"/>
      <c r="FH54" s="48"/>
      <c r="FI54" s="48"/>
      <c r="FJ54" s="48"/>
      <c r="FK54" s="48"/>
      <c r="FL54" s="48"/>
      <c r="FM54" s="48"/>
      <c r="FN54" s="48"/>
      <c r="FO54" s="48"/>
      <c r="FP54" s="48"/>
      <c r="FQ54" s="48"/>
      <c r="FR54" s="48"/>
      <c r="FS54" s="48"/>
      <c r="FT54" s="48"/>
      <c r="FU54" s="48"/>
      <c r="FV54" s="48"/>
      <c r="FW54" s="48"/>
      <c r="FX54" s="48"/>
      <c r="FY54" s="48"/>
      <c r="FZ54" s="48"/>
      <c r="GA54" s="48"/>
      <c r="GB54" s="48"/>
      <c r="GC54" s="48"/>
      <c r="GD54" s="48"/>
      <c r="GE54" s="48"/>
      <c r="GF54" s="48"/>
      <c r="GG54" s="48"/>
      <c r="GH54" s="48"/>
      <c r="GI54" s="48"/>
      <c r="GJ54" s="48"/>
      <c r="GK54" s="48"/>
      <c r="GL54" s="48"/>
      <c r="GM54" s="48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48"/>
    </row>
    <row r="55" spans="1:255" s="49" customFormat="1" ht="12" customHeight="1">
      <c r="A55" s="42"/>
      <c r="B55" s="82" t="s">
        <v>75</v>
      </c>
      <c r="C55" s="83" t="s">
        <v>70</v>
      </c>
      <c r="D55" s="83">
        <v>0.5</v>
      </c>
      <c r="E55" s="83" t="s">
        <v>76</v>
      </c>
      <c r="F55" s="84">
        <v>280000</v>
      </c>
      <c r="G55" s="85">
        <f>+D55*F55</f>
        <v>140000</v>
      </c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  <c r="CI55" s="48"/>
      <c r="CJ55" s="48"/>
      <c r="CK55" s="48"/>
      <c r="CL55" s="48"/>
      <c r="CM55" s="48"/>
      <c r="CN55" s="48"/>
      <c r="CO55" s="48"/>
      <c r="CP55" s="48"/>
      <c r="CQ55" s="48"/>
      <c r="CR55" s="48"/>
      <c r="CS55" s="48"/>
      <c r="CT55" s="48"/>
      <c r="CU55" s="48"/>
      <c r="CV55" s="48"/>
      <c r="CW55" s="48"/>
      <c r="CX55" s="48"/>
      <c r="CY55" s="48"/>
      <c r="CZ55" s="48"/>
      <c r="DA55" s="48"/>
      <c r="DB55" s="48"/>
      <c r="DC55" s="48"/>
      <c r="DD55" s="48"/>
      <c r="DE55" s="48"/>
      <c r="DF55" s="48"/>
      <c r="DG55" s="48"/>
      <c r="DH55" s="48"/>
      <c r="DI55" s="48"/>
      <c r="DJ55" s="48"/>
      <c r="DK55" s="48"/>
      <c r="DL55" s="48"/>
      <c r="DM55" s="48"/>
      <c r="DN55" s="48"/>
      <c r="DO55" s="48"/>
      <c r="DP55" s="48"/>
      <c r="DQ55" s="48"/>
      <c r="DR55" s="48"/>
      <c r="DS55" s="48"/>
      <c r="DT55" s="48"/>
      <c r="DU55" s="48"/>
      <c r="DV55" s="48"/>
      <c r="DW55" s="48"/>
      <c r="DX55" s="48"/>
      <c r="DY55" s="48"/>
      <c r="DZ55" s="48"/>
      <c r="EA55" s="48"/>
      <c r="EB55" s="48"/>
      <c r="EC55" s="48"/>
      <c r="ED55" s="48"/>
      <c r="EE55" s="48"/>
      <c r="EF55" s="48"/>
      <c r="EG55" s="48"/>
      <c r="EH55" s="48"/>
      <c r="EI55" s="48"/>
      <c r="EJ55" s="48"/>
      <c r="EK55" s="48"/>
      <c r="EL55" s="48"/>
      <c r="EM55" s="48"/>
      <c r="EN55" s="48"/>
      <c r="EO55" s="48"/>
      <c r="EP55" s="48"/>
      <c r="EQ55" s="48"/>
      <c r="ER55" s="48"/>
      <c r="ES55" s="48"/>
      <c r="ET55" s="48"/>
      <c r="EU55" s="48"/>
      <c r="EV55" s="48"/>
      <c r="EW55" s="48"/>
      <c r="EX55" s="48"/>
      <c r="EY55" s="48"/>
      <c r="EZ55" s="48"/>
      <c r="FA55" s="48"/>
      <c r="FB55" s="48"/>
      <c r="FC55" s="48"/>
      <c r="FD55" s="48"/>
      <c r="FE55" s="48"/>
      <c r="FF55" s="48"/>
      <c r="FG55" s="48"/>
      <c r="FH55" s="48"/>
      <c r="FI55" s="48"/>
      <c r="FJ55" s="48"/>
      <c r="FK55" s="48"/>
      <c r="FL55" s="48"/>
      <c r="FM55" s="48"/>
      <c r="FN55" s="48"/>
      <c r="FO55" s="48"/>
      <c r="FP55" s="48"/>
      <c r="FQ55" s="48"/>
      <c r="FR55" s="48"/>
      <c r="FS55" s="48"/>
      <c r="FT55" s="48"/>
      <c r="FU55" s="48"/>
      <c r="FV55" s="48"/>
      <c r="FW55" s="48"/>
      <c r="FX55" s="48"/>
      <c r="FY55" s="48"/>
      <c r="FZ55" s="48"/>
      <c r="GA55" s="48"/>
      <c r="GB55" s="48"/>
      <c r="GC55" s="48"/>
      <c r="GD55" s="48"/>
      <c r="GE55" s="48"/>
      <c r="GF55" s="48"/>
      <c r="GG55" s="48"/>
      <c r="GH55" s="48"/>
      <c r="GI55" s="48"/>
      <c r="GJ55" s="48"/>
      <c r="GK55" s="48"/>
      <c r="GL55" s="48"/>
      <c r="GM55" s="48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48"/>
    </row>
    <row r="56" spans="1:255" s="49" customFormat="1" ht="12" customHeight="1">
      <c r="A56" s="42"/>
      <c r="B56" s="82" t="s">
        <v>77</v>
      </c>
      <c r="C56" s="83" t="s">
        <v>70</v>
      </c>
      <c r="D56" s="83">
        <v>0.5</v>
      </c>
      <c r="E56" s="83" t="s">
        <v>67</v>
      </c>
      <c r="F56" s="84">
        <v>450000</v>
      </c>
      <c r="G56" s="85">
        <f>+D56*F56</f>
        <v>225000</v>
      </c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  <c r="CI56" s="48"/>
      <c r="CJ56" s="48"/>
      <c r="CK56" s="48"/>
      <c r="CL56" s="48"/>
      <c r="CM56" s="48"/>
      <c r="CN56" s="48"/>
      <c r="CO56" s="48"/>
      <c r="CP56" s="48"/>
      <c r="CQ56" s="48"/>
      <c r="CR56" s="48"/>
      <c r="CS56" s="48"/>
      <c r="CT56" s="48"/>
      <c r="CU56" s="48"/>
      <c r="CV56" s="48"/>
      <c r="CW56" s="48"/>
      <c r="CX56" s="48"/>
      <c r="CY56" s="48"/>
      <c r="CZ56" s="48"/>
      <c r="DA56" s="48"/>
      <c r="DB56" s="48"/>
      <c r="DC56" s="48"/>
      <c r="DD56" s="48"/>
      <c r="DE56" s="48"/>
      <c r="DF56" s="48"/>
      <c r="DG56" s="48"/>
      <c r="DH56" s="48"/>
      <c r="DI56" s="48"/>
      <c r="DJ56" s="48"/>
      <c r="DK56" s="48"/>
      <c r="DL56" s="48"/>
      <c r="DM56" s="48"/>
      <c r="DN56" s="48"/>
      <c r="DO56" s="48"/>
      <c r="DP56" s="48"/>
      <c r="DQ56" s="48"/>
      <c r="DR56" s="48"/>
      <c r="DS56" s="48"/>
      <c r="DT56" s="48"/>
      <c r="DU56" s="48"/>
      <c r="DV56" s="48"/>
      <c r="DW56" s="48"/>
      <c r="DX56" s="48"/>
      <c r="DY56" s="48"/>
      <c r="DZ56" s="48"/>
      <c r="EA56" s="48"/>
      <c r="EB56" s="48"/>
      <c r="EC56" s="48"/>
      <c r="ED56" s="48"/>
      <c r="EE56" s="48"/>
      <c r="EF56" s="48"/>
      <c r="EG56" s="48"/>
      <c r="EH56" s="48"/>
      <c r="EI56" s="48"/>
      <c r="EJ56" s="48"/>
      <c r="EK56" s="48"/>
      <c r="EL56" s="48"/>
      <c r="EM56" s="48"/>
      <c r="EN56" s="48"/>
      <c r="EO56" s="48"/>
      <c r="EP56" s="48"/>
      <c r="EQ56" s="48"/>
      <c r="ER56" s="48"/>
      <c r="ES56" s="48"/>
      <c r="ET56" s="48"/>
      <c r="EU56" s="48"/>
      <c r="EV56" s="48"/>
      <c r="EW56" s="48"/>
      <c r="EX56" s="48"/>
      <c r="EY56" s="48"/>
      <c r="EZ56" s="48"/>
      <c r="FA56" s="48"/>
      <c r="FB56" s="48"/>
      <c r="FC56" s="48"/>
      <c r="FD56" s="48"/>
      <c r="FE56" s="48"/>
      <c r="FF56" s="48"/>
      <c r="FG56" s="48"/>
      <c r="FH56" s="48"/>
      <c r="FI56" s="48"/>
      <c r="FJ56" s="48"/>
      <c r="FK56" s="48"/>
      <c r="FL56" s="48"/>
      <c r="FM56" s="48"/>
      <c r="FN56" s="48"/>
      <c r="FO56" s="48"/>
      <c r="FP56" s="48"/>
      <c r="FQ56" s="48"/>
      <c r="FR56" s="48"/>
      <c r="FS56" s="48"/>
      <c r="FT56" s="48"/>
      <c r="FU56" s="48"/>
      <c r="FV56" s="48"/>
      <c r="FW56" s="48"/>
      <c r="FX56" s="48"/>
      <c r="FY56" s="48"/>
      <c r="FZ56" s="48"/>
      <c r="GA56" s="48"/>
      <c r="GB56" s="48"/>
      <c r="GC56" s="48"/>
      <c r="GD56" s="48"/>
      <c r="GE56" s="48"/>
      <c r="GF56" s="48"/>
      <c r="GG56" s="48"/>
      <c r="GH56" s="48"/>
      <c r="GI56" s="48"/>
      <c r="GJ56" s="48"/>
      <c r="GK56" s="48"/>
      <c r="GL56" s="48"/>
      <c r="GM56" s="48"/>
      <c r="GN56" s="48"/>
      <c r="GO56" s="48"/>
      <c r="GP56" s="48"/>
      <c r="GQ56" s="48"/>
      <c r="GR56" s="48"/>
      <c r="GS56" s="48"/>
      <c r="GT56" s="48"/>
      <c r="GU56" s="48"/>
      <c r="GV56" s="48"/>
      <c r="GW56" s="48"/>
      <c r="GX56" s="48"/>
      <c r="GY56" s="48"/>
      <c r="GZ56" s="48"/>
      <c r="HA56" s="48"/>
      <c r="HB56" s="48"/>
      <c r="HC56" s="48"/>
      <c r="HD56" s="48"/>
      <c r="HE56" s="48"/>
      <c r="HF56" s="48"/>
      <c r="HG56" s="48"/>
      <c r="HH56" s="48"/>
      <c r="HI56" s="48"/>
      <c r="HJ56" s="48"/>
      <c r="HK56" s="48"/>
      <c r="HL56" s="48"/>
      <c r="HM56" s="48"/>
      <c r="HN56" s="48"/>
      <c r="HO56" s="48"/>
      <c r="HP56" s="48"/>
      <c r="HQ56" s="48"/>
      <c r="HR56" s="48"/>
      <c r="HS56" s="48"/>
      <c r="HT56" s="48"/>
      <c r="HU56" s="48"/>
      <c r="HV56" s="48"/>
      <c r="HW56" s="48"/>
      <c r="HX56" s="48"/>
      <c r="HY56" s="48"/>
      <c r="HZ56" s="48"/>
      <c r="IA56" s="48"/>
      <c r="IB56" s="48"/>
      <c r="IC56" s="48"/>
      <c r="ID56" s="48"/>
      <c r="IE56" s="48"/>
      <c r="IF56" s="48"/>
      <c r="IG56" s="48"/>
      <c r="IH56" s="48"/>
      <c r="II56" s="48"/>
      <c r="IJ56" s="48"/>
      <c r="IK56" s="48"/>
      <c r="IL56" s="48"/>
      <c r="IM56" s="48"/>
      <c r="IN56" s="48"/>
      <c r="IO56" s="48"/>
      <c r="IP56" s="48"/>
      <c r="IQ56" s="48"/>
      <c r="IR56" s="48"/>
      <c r="IS56" s="48"/>
      <c r="IT56" s="48"/>
      <c r="IU56" s="48"/>
    </row>
    <row r="57" spans="1:255" s="49" customFormat="1" ht="12" customHeight="1">
      <c r="A57" s="42"/>
      <c r="B57" s="100" t="s">
        <v>78</v>
      </c>
      <c r="C57" s="83"/>
      <c r="D57" s="83"/>
      <c r="E57" s="83"/>
      <c r="F57" s="84"/>
      <c r="G57" s="85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  <c r="CI57" s="48"/>
      <c r="CJ57" s="48"/>
      <c r="CK57" s="48"/>
      <c r="CL57" s="48"/>
      <c r="CM57" s="48"/>
      <c r="CN57" s="48"/>
      <c r="CO57" s="48"/>
      <c r="CP57" s="48"/>
      <c r="CQ57" s="48"/>
      <c r="CR57" s="48"/>
      <c r="CS57" s="48"/>
      <c r="CT57" s="48"/>
      <c r="CU57" s="48"/>
      <c r="CV57" s="48"/>
      <c r="CW57" s="48"/>
      <c r="CX57" s="48"/>
      <c r="CY57" s="48"/>
      <c r="CZ57" s="48"/>
      <c r="DA57" s="48"/>
      <c r="DB57" s="48"/>
      <c r="DC57" s="48"/>
      <c r="DD57" s="48"/>
      <c r="DE57" s="48"/>
      <c r="DF57" s="48"/>
      <c r="DG57" s="48"/>
      <c r="DH57" s="48"/>
      <c r="DI57" s="48"/>
      <c r="DJ57" s="48"/>
      <c r="DK57" s="48"/>
      <c r="DL57" s="48"/>
      <c r="DM57" s="48"/>
      <c r="DN57" s="48"/>
      <c r="DO57" s="48"/>
      <c r="DP57" s="48"/>
      <c r="DQ57" s="48"/>
      <c r="DR57" s="48"/>
      <c r="DS57" s="48"/>
      <c r="DT57" s="48"/>
      <c r="DU57" s="48"/>
      <c r="DV57" s="48"/>
      <c r="DW57" s="48"/>
      <c r="DX57" s="48"/>
      <c r="DY57" s="48"/>
      <c r="DZ57" s="48"/>
      <c r="EA57" s="48"/>
      <c r="EB57" s="48"/>
      <c r="EC57" s="48"/>
      <c r="ED57" s="48"/>
      <c r="EE57" s="48"/>
      <c r="EF57" s="48"/>
      <c r="EG57" s="48"/>
      <c r="EH57" s="48"/>
      <c r="EI57" s="48"/>
      <c r="EJ57" s="48"/>
      <c r="EK57" s="48"/>
      <c r="EL57" s="48"/>
      <c r="EM57" s="48"/>
      <c r="EN57" s="48"/>
      <c r="EO57" s="48"/>
      <c r="EP57" s="48"/>
      <c r="EQ57" s="48"/>
      <c r="ER57" s="48"/>
      <c r="ES57" s="48"/>
      <c r="ET57" s="48"/>
      <c r="EU57" s="48"/>
      <c r="EV57" s="48"/>
      <c r="EW57" s="48"/>
      <c r="EX57" s="48"/>
      <c r="EY57" s="48"/>
      <c r="EZ57" s="48"/>
      <c r="FA57" s="48"/>
      <c r="FB57" s="48"/>
      <c r="FC57" s="48"/>
      <c r="FD57" s="48"/>
      <c r="FE57" s="48"/>
      <c r="FF57" s="48"/>
      <c r="FG57" s="48"/>
      <c r="FH57" s="48"/>
      <c r="FI57" s="48"/>
      <c r="FJ57" s="48"/>
      <c r="FK57" s="48"/>
      <c r="FL57" s="48"/>
      <c r="FM57" s="48"/>
      <c r="FN57" s="48"/>
      <c r="FO57" s="48"/>
      <c r="FP57" s="48"/>
      <c r="FQ57" s="48"/>
      <c r="FR57" s="48"/>
      <c r="FS57" s="48"/>
      <c r="FT57" s="48"/>
      <c r="FU57" s="48"/>
      <c r="FV57" s="48"/>
      <c r="FW57" s="48"/>
      <c r="FX57" s="48"/>
      <c r="FY57" s="48"/>
      <c r="FZ57" s="48"/>
      <c r="GA57" s="48"/>
      <c r="GB57" s="48"/>
      <c r="GC57" s="48"/>
      <c r="GD57" s="48"/>
      <c r="GE57" s="48"/>
      <c r="GF57" s="48"/>
      <c r="GG57" s="48"/>
      <c r="GH57" s="48"/>
      <c r="GI57" s="48"/>
      <c r="GJ57" s="48"/>
      <c r="GK57" s="48"/>
      <c r="GL57" s="48"/>
      <c r="GM57" s="48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48"/>
    </row>
    <row r="58" spans="1:255" s="49" customFormat="1" ht="12" customHeight="1">
      <c r="A58" s="42"/>
      <c r="B58" s="82" t="s">
        <v>79</v>
      </c>
      <c r="C58" s="83" t="s">
        <v>70</v>
      </c>
      <c r="D58" s="83">
        <v>0.5</v>
      </c>
      <c r="E58" s="83" t="s">
        <v>34</v>
      </c>
      <c r="F58" s="84">
        <v>82650</v>
      </c>
      <c r="G58" s="85">
        <f>+D58*F58</f>
        <v>41325</v>
      </c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  <c r="CI58" s="48"/>
      <c r="CJ58" s="48"/>
      <c r="CK58" s="48"/>
      <c r="CL58" s="48"/>
      <c r="CM58" s="48"/>
      <c r="CN58" s="48"/>
      <c r="CO58" s="48"/>
      <c r="CP58" s="48"/>
      <c r="CQ58" s="48"/>
      <c r="CR58" s="48"/>
      <c r="CS58" s="48"/>
      <c r="CT58" s="48"/>
      <c r="CU58" s="48"/>
      <c r="CV58" s="48"/>
      <c r="CW58" s="48"/>
      <c r="CX58" s="48"/>
      <c r="CY58" s="48"/>
      <c r="CZ58" s="48"/>
      <c r="DA58" s="48"/>
      <c r="DB58" s="48"/>
      <c r="DC58" s="48"/>
      <c r="DD58" s="48"/>
      <c r="DE58" s="48"/>
      <c r="DF58" s="48"/>
      <c r="DG58" s="48"/>
      <c r="DH58" s="48"/>
      <c r="DI58" s="48"/>
      <c r="DJ58" s="48"/>
      <c r="DK58" s="48"/>
      <c r="DL58" s="48"/>
      <c r="DM58" s="48"/>
      <c r="DN58" s="48"/>
      <c r="DO58" s="48"/>
      <c r="DP58" s="48"/>
      <c r="DQ58" s="48"/>
      <c r="DR58" s="48"/>
      <c r="DS58" s="48"/>
      <c r="DT58" s="48"/>
      <c r="DU58" s="48"/>
      <c r="DV58" s="48"/>
      <c r="DW58" s="48"/>
      <c r="DX58" s="48"/>
      <c r="DY58" s="48"/>
      <c r="DZ58" s="48"/>
      <c r="EA58" s="48"/>
      <c r="EB58" s="48"/>
      <c r="EC58" s="48"/>
      <c r="ED58" s="48"/>
      <c r="EE58" s="48"/>
      <c r="EF58" s="48"/>
      <c r="EG58" s="48"/>
      <c r="EH58" s="48"/>
      <c r="EI58" s="48"/>
      <c r="EJ58" s="48"/>
      <c r="EK58" s="48"/>
      <c r="EL58" s="48"/>
      <c r="EM58" s="48"/>
      <c r="EN58" s="48"/>
      <c r="EO58" s="48"/>
      <c r="EP58" s="48"/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48"/>
      <c r="FD58" s="48"/>
      <c r="FE58" s="48"/>
      <c r="FF58" s="48"/>
      <c r="FG58" s="48"/>
      <c r="FH58" s="48"/>
      <c r="FI58" s="48"/>
      <c r="FJ58" s="48"/>
      <c r="FK58" s="48"/>
      <c r="FL58" s="48"/>
      <c r="FM58" s="48"/>
      <c r="FN58" s="48"/>
      <c r="FO58" s="48"/>
      <c r="FP58" s="48"/>
      <c r="FQ58" s="48"/>
      <c r="FR58" s="48"/>
      <c r="FS58" s="48"/>
      <c r="FT58" s="48"/>
      <c r="FU58" s="48"/>
      <c r="FV58" s="48"/>
      <c r="FW58" s="48"/>
      <c r="FX58" s="48"/>
      <c r="FY58" s="48"/>
      <c r="FZ58" s="48"/>
      <c r="GA58" s="48"/>
      <c r="GB58" s="48"/>
      <c r="GC58" s="48"/>
      <c r="GD58" s="48"/>
      <c r="GE58" s="48"/>
      <c r="GF58" s="48"/>
      <c r="GG58" s="48"/>
      <c r="GH58" s="48"/>
      <c r="GI58" s="48"/>
      <c r="GJ58" s="48"/>
      <c r="GK58" s="48"/>
      <c r="GL58" s="48"/>
      <c r="GM58" s="48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48"/>
    </row>
    <row r="59" spans="1:255" s="49" customFormat="1" ht="12" customHeight="1">
      <c r="A59" s="42"/>
      <c r="B59" s="82" t="s">
        <v>80</v>
      </c>
      <c r="C59" s="83" t="s">
        <v>70</v>
      </c>
      <c r="D59" s="83">
        <v>1</v>
      </c>
      <c r="E59" s="83" t="s">
        <v>65</v>
      </c>
      <c r="F59" s="84">
        <v>155000</v>
      </c>
      <c r="G59" s="85">
        <f>+D59*F59</f>
        <v>155000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  <c r="CI59" s="48"/>
      <c r="CJ59" s="48"/>
      <c r="CK59" s="48"/>
      <c r="CL59" s="48"/>
      <c r="CM59" s="48"/>
      <c r="CN59" s="48"/>
      <c r="CO59" s="48"/>
      <c r="CP59" s="48"/>
      <c r="CQ59" s="48"/>
      <c r="CR59" s="48"/>
      <c r="CS59" s="48"/>
      <c r="CT59" s="48"/>
      <c r="CU59" s="48"/>
      <c r="CV59" s="48"/>
      <c r="CW59" s="48"/>
      <c r="CX59" s="48"/>
      <c r="CY59" s="48"/>
      <c r="CZ59" s="48"/>
      <c r="DA59" s="48"/>
      <c r="DB59" s="48"/>
      <c r="DC59" s="48"/>
      <c r="DD59" s="48"/>
      <c r="DE59" s="48"/>
      <c r="DF59" s="48"/>
      <c r="DG59" s="48"/>
      <c r="DH59" s="48"/>
      <c r="DI59" s="48"/>
      <c r="DJ59" s="48"/>
      <c r="DK59" s="48"/>
      <c r="DL59" s="48"/>
      <c r="DM59" s="48"/>
      <c r="DN59" s="48"/>
      <c r="DO59" s="48"/>
      <c r="DP59" s="48"/>
      <c r="DQ59" s="48"/>
      <c r="DR59" s="48"/>
      <c r="DS59" s="48"/>
      <c r="DT59" s="48"/>
      <c r="DU59" s="48"/>
      <c r="DV59" s="48"/>
      <c r="DW59" s="48"/>
      <c r="DX59" s="48"/>
      <c r="DY59" s="48"/>
      <c r="DZ59" s="48"/>
      <c r="EA59" s="48"/>
      <c r="EB59" s="48"/>
      <c r="EC59" s="48"/>
      <c r="ED59" s="48"/>
      <c r="EE59" s="48"/>
      <c r="EF59" s="48"/>
      <c r="EG59" s="48"/>
      <c r="EH59" s="48"/>
      <c r="EI59" s="48"/>
      <c r="EJ59" s="48"/>
      <c r="EK59" s="48"/>
      <c r="EL59" s="48"/>
      <c r="EM59" s="48"/>
      <c r="EN59" s="48"/>
      <c r="EO59" s="48"/>
      <c r="EP59" s="48"/>
      <c r="EQ59" s="48"/>
      <c r="ER59" s="48"/>
      <c r="ES59" s="48"/>
      <c r="ET59" s="48"/>
      <c r="EU59" s="48"/>
      <c r="EV59" s="48"/>
      <c r="EW59" s="48"/>
      <c r="EX59" s="48"/>
      <c r="EY59" s="48"/>
      <c r="EZ59" s="48"/>
      <c r="FA59" s="48"/>
      <c r="FB59" s="48"/>
      <c r="FC59" s="48"/>
      <c r="FD59" s="48"/>
      <c r="FE59" s="48"/>
      <c r="FF59" s="48"/>
      <c r="FG59" s="48"/>
      <c r="FH59" s="48"/>
      <c r="FI59" s="48"/>
      <c r="FJ59" s="48"/>
      <c r="FK59" s="48"/>
      <c r="FL59" s="48"/>
      <c r="FM59" s="48"/>
      <c r="FN59" s="48"/>
      <c r="FO59" s="48"/>
      <c r="FP59" s="48"/>
      <c r="FQ59" s="48"/>
      <c r="FR59" s="48"/>
      <c r="FS59" s="48"/>
      <c r="FT59" s="48"/>
      <c r="FU59" s="48"/>
      <c r="FV59" s="48"/>
      <c r="FW59" s="48"/>
      <c r="FX59" s="48"/>
      <c r="FY59" s="48"/>
      <c r="FZ59" s="48"/>
      <c r="GA59" s="48"/>
      <c r="GB59" s="48"/>
      <c r="GC59" s="48"/>
      <c r="GD59" s="48"/>
      <c r="GE59" s="48"/>
      <c r="GF59" s="48"/>
      <c r="GG59" s="48"/>
      <c r="GH59" s="48"/>
      <c r="GI59" s="48"/>
      <c r="GJ59" s="48"/>
      <c r="GK59" s="48"/>
      <c r="GL59" s="48"/>
      <c r="GM59" s="48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48"/>
    </row>
    <row r="60" spans="1:255" s="49" customFormat="1" ht="12" customHeight="1">
      <c r="A60" s="42"/>
      <c r="B60" s="82" t="s">
        <v>81</v>
      </c>
      <c r="C60" s="83" t="s">
        <v>63</v>
      </c>
      <c r="D60" s="83">
        <v>2.5</v>
      </c>
      <c r="E60" s="83" t="s">
        <v>39</v>
      </c>
      <c r="F60" s="84">
        <v>63360</v>
      </c>
      <c r="G60" s="85">
        <f>+D60*F60</f>
        <v>158400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  <c r="CI60" s="48"/>
      <c r="CJ60" s="48"/>
      <c r="CK60" s="48"/>
      <c r="CL60" s="48"/>
      <c r="CM60" s="48"/>
      <c r="CN60" s="48"/>
      <c r="CO60" s="48"/>
      <c r="CP60" s="48"/>
      <c r="CQ60" s="48"/>
      <c r="CR60" s="48"/>
      <c r="CS60" s="48"/>
      <c r="CT60" s="48"/>
      <c r="CU60" s="48"/>
      <c r="CV60" s="48"/>
      <c r="CW60" s="48"/>
      <c r="CX60" s="48"/>
      <c r="CY60" s="48"/>
      <c r="CZ60" s="48"/>
      <c r="DA60" s="48"/>
      <c r="DB60" s="48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  <c r="DT60" s="48"/>
      <c r="DU60" s="48"/>
      <c r="DV60" s="48"/>
      <c r="DW60" s="48"/>
      <c r="DX60" s="48"/>
      <c r="DY60" s="48"/>
      <c r="DZ60" s="48"/>
      <c r="EA60" s="48"/>
      <c r="EB60" s="48"/>
      <c r="EC60" s="48"/>
      <c r="ED60" s="48"/>
      <c r="EE60" s="48"/>
      <c r="EF60" s="48"/>
      <c r="EG60" s="48"/>
      <c r="EH60" s="48"/>
      <c r="EI60" s="48"/>
      <c r="EJ60" s="48"/>
      <c r="EK60" s="48"/>
      <c r="EL60" s="48"/>
      <c r="EM60" s="48"/>
      <c r="EN60" s="48"/>
      <c r="EO60" s="48"/>
      <c r="EP60" s="48"/>
      <c r="EQ60" s="48"/>
      <c r="ER60" s="48"/>
      <c r="ES60" s="48"/>
      <c r="ET60" s="48"/>
      <c r="EU60" s="48"/>
      <c r="EV60" s="48"/>
      <c r="EW60" s="48"/>
      <c r="EX60" s="48"/>
      <c r="EY60" s="48"/>
      <c r="EZ60" s="48"/>
      <c r="FA60" s="48"/>
      <c r="FB60" s="48"/>
      <c r="FC60" s="48"/>
      <c r="FD60" s="48"/>
      <c r="FE60" s="48"/>
      <c r="FF60" s="48"/>
      <c r="FG60" s="48"/>
      <c r="FH60" s="48"/>
      <c r="FI60" s="48"/>
      <c r="FJ60" s="48"/>
      <c r="FK60" s="48"/>
      <c r="FL60" s="48"/>
      <c r="FM60" s="48"/>
      <c r="FN60" s="48"/>
      <c r="FO60" s="48"/>
      <c r="FP60" s="48"/>
      <c r="FQ60" s="48"/>
      <c r="FR60" s="48"/>
      <c r="FS60" s="48"/>
      <c r="FT60" s="48"/>
      <c r="FU60" s="48"/>
      <c r="FV60" s="48"/>
      <c r="FW60" s="48"/>
      <c r="FX60" s="48"/>
      <c r="FY60" s="48"/>
      <c r="FZ60" s="48"/>
      <c r="GA60" s="48"/>
      <c r="GB60" s="48"/>
      <c r="GC60" s="48"/>
      <c r="GD60" s="48"/>
      <c r="GE60" s="48"/>
      <c r="GF60" s="48"/>
      <c r="GG60" s="48"/>
      <c r="GH60" s="48"/>
      <c r="GI60" s="48"/>
      <c r="GJ60" s="48"/>
      <c r="GK60" s="48"/>
      <c r="GL60" s="48"/>
      <c r="GM60" s="48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48"/>
    </row>
    <row r="61" spans="1:255" ht="11.25" customHeight="1">
      <c r="B61" s="87" t="s">
        <v>82</v>
      </c>
      <c r="C61" s="88"/>
      <c r="D61" s="88"/>
      <c r="E61" s="88"/>
      <c r="F61" s="89"/>
      <c r="G61" s="90">
        <f>SUM(G43:G60)</f>
        <v>6640725</v>
      </c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11.25" customHeight="1">
      <c r="B62" s="91"/>
      <c r="C62" s="92"/>
      <c r="D62" s="92"/>
      <c r="E62" s="101"/>
      <c r="F62" s="93"/>
      <c r="G62" s="93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ht="12" customHeight="1">
      <c r="A63" s="74"/>
      <c r="B63" s="75" t="s">
        <v>83</v>
      </c>
      <c r="C63" s="76"/>
      <c r="D63" s="77"/>
      <c r="E63" s="77"/>
      <c r="F63" s="78"/>
      <c r="G63" s="79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ht="24" customHeight="1">
      <c r="A64" s="74"/>
      <c r="B64" s="80" t="s">
        <v>84</v>
      </c>
      <c r="C64" s="81" t="s">
        <v>56</v>
      </c>
      <c r="D64" s="81" t="s">
        <v>57</v>
      </c>
      <c r="E64" s="80" t="s">
        <v>27</v>
      </c>
      <c r="F64" s="81" t="s">
        <v>28</v>
      </c>
      <c r="G64" s="80" t="s">
        <v>29</v>
      </c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s="49" customFormat="1" ht="12" customHeight="1">
      <c r="A65" s="42"/>
      <c r="B65" s="82" t="s">
        <v>115</v>
      </c>
      <c r="C65" s="83" t="s">
        <v>60</v>
      </c>
      <c r="D65" s="83">
        <v>2000</v>
      </c>
      <c r="E65" s="83" t="s">
        <v>18</v>
      </c>
      <c r="F65" s="84">
        <v>2000</v>
      </c>
      <c r="G65" s="85">
        <f>+D65*F65</f>
        <v>4000000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8"/>
      <c r="CA65" s="48"/>
      <c r="CB65" s="48"/>
      <c r="CC65" s="48"/>
      <c r="CD65" s="48"/>
      <c r="CE65" s="48"/>
      <c r="CF65" s="48"/>
      <c r="CG65" s="48"/>
      <c r="CH65" s="48"/>
      <c r="CI65" s="48"/>
      <c r="CJ65" s="48"/>
      <c r="CK65" s="48"/>
      <c r="CL65" s="48"/>
      <c r="CM65" s="48"/>
      <c r="CN65" s="48"/>
      <c r="CO65" s="48"/>
      <c r="CP65" s="48"/>
      <c r="CQ65" s="48"/>
      <c r="CR65" s="48"/>
      <c r="CS65" s="48"/>
      <c r="CT65" s="48"/>
      <c r="CU65" s="48"/>
      <c r="CV65" s="48"/>
      <c r="CW65" s="48"/>
      <c r="CX65" s="48"/>
      <c r="CY65" s="48"/>
      <c r="CZ65" s="48"/>
      <c r="DA65" s="48"/>
      <c r="DB65" s="48"/>
      <c r="DC65" s="48"/>
      <c r="DD65" s="48"/>
      <c r="DE65" s="48"/>
      <c r="DF65" s="48"/>
      <c r="DG65" s="48"/>
      <c r="DH65" s="48"/>
      <c r="DI65" s="48"/>
      <c r="DJ65" s="48"/>
      <c r="DK65" s="48"/>
      <c r="DL65" s="48"/>
      <c r="DM65" s="48"/>
      <c r="DN65" s="48"/>
      <c r="DO65" s="48"/>
      <c r="DP65" s="48"/>
      <c r="DQ65" s="48"/>
      <c r="DR65" s="48"/>
      <c r="DS65" s="48"/>
      <c r="DT65" s="48"/>
      <c r="DU65" s="48"/>
      <c r="DV65" s="48"/>
      <c r="DW65" s="48"/>
      <c r="DX65" s="48"/>
      <c r="DY65" s="48"/>
      <c r="DZ65" s="48"/>
      <c r="EA65" s="48"/>
      <c r="EB65" s="48"/>
      <c r="EC65" s="48"/>
      <c r="ED65" s="48"/>
      <c r="EE65" s="48"/>
      <c r="EF65" s="48"/>
      <c r="EG65" s="48"/>
      <c r="EH65" s="48"/>
      <c r="EI65" s="48"/>
      <c r="EJ65" s="48"/>
      <c r="EK65" s="48"/>
      <c r="EL65" s="48"/>
      <c r="EM65" s="48"/>
      <c r="EN65" s="48"/>
      <c r="EO65" s="48"/>
      <c r="EP65" s="48"/>
      <c r="EQ65" s="48"/>
      <c r="ER65" s="48"/>
      <c r="ES65" s="48"/>
      <c r="ET65" s="48"/>
      <c r="EU65" s="48"/>
      <c r="EV65" s="48"/>
      <c r="EW65" s="48"/>
      <c r="EX65" s="48"/>
      <c r="EY65" s="48"/>
      <c r="EZ65" s="48"/>
      <c r="FA65" s="48"/>
      <c r="FB65" s="48"/>
      <c r="FC65" s="48"/>
      <c r="FD65" s="48"/>
      <c r="FE65" s="48"/>
      <c r="FF65" s="48"/>
      <c r="FG65" s="48"/>
      <c r="FH65" s="48"/>
      <c r="FI65" s="48"/>
      <c r="FJ65" s="48"/>
      <c r="FK65" s="48"/>
      <c r="FL65" s="48"/>
      <c r="FM65" s="48"/>
      <c r="FN65" s="48"/>
      <c r="FO65" s="48"/>
      <c r="FP65" s="48"/>
      <c r="FQ65" s="48"/>
      <c r="FR65" s="48"/>
      <c r="FS65" s="48"/>
      <c r="FT65" s="48"/>
      <c r="FU65" s="48"/>
      <c r="FV65" s="48"/>
      <c r="FW65" s="48"/>
      <c r="FX65" s="48"/>
      <c r="FY65" s="48"/>
      <c r="FZ65" s="48"/>
      <c r="GA65" s="48"/>
      <c r="GB65" s="48"/>
      <c r="GC65" s="48"/>
      <c r="GD65" s="48"/>
      <c r="GE65" s="48"/>
      <c r="GF65" s="48"/>
      <c r="GG65" s="48"/>
      <c r="GH65" s="48"/>
      <c r="GI65" s="48"/>
      <c r="GJ65" s="48"/>
      <c r="GK65" s="48"/>
      <c r="GL65" s="48"/>
      <c r="GM65" s="48"/>
      <c r="GN65" s="48"/>
      <c r="GO65" s="48"/>
      <c r="GP65" s="48"/>
      <c r="GQ65" s="48"/>
      <c r="GR65" s="48"/>
      <c r="GS65" s="48"/>
      <c r="GT65" s="48"/>
      <c r="GU65" s="48"/>
      <c r="GV65" s="48"/>
      <c r="GW65" s="48"/>
      <c r="GX65" s="48"/>
      <c r="GY65" s="48"/>
      <c r="GZ65" s="48"/>
      <c r="HA65" s="48"/>
      <c r="HB65" s="48"/>
      <c r="HC65" s="48"/>
      <c r="HD65" s="48"/>
      <c r="HE65" s="48"/>
      <c r="HF65" s="48"/>
      <c r="HG65" s="48"/>
      <c r="HH65" s="48"/>
      <c r="HI65" s="48"/>
      <c r="HJ65" s="48"/>
      <c r="HK65" s="48"/>
      <c r="HL65" s="48"/>
      <c r="HM65" s="48"/>
      <c r="HN65" s="48"/>
      <c r="HO65" s="48"/>
      <c r="HP65" s="48"/>
      <c r="HQ65" s="48"/>
      <c r="HR65" s="48"/>
      <c r="HS65" s="48"/>
      <c r="HT65" s="48"/>
      <c r="HU65" s="48"/>
      <c r="HV65" s="48"/>
      <c r="HW65" s="48"/>
      <c r="HX65" s="48"/>
      <c r="HY65" s="48"/>
      <c r="HZ65" s="48"/>
      <c r="IA65" s="48"/>
      <c r="IB65" s="48"/>
      <c r="IC65" s="48"/>
      <c r="ID65" s="48"/>
      <c r="IE65" s="48"/>
      <c r="IF65" s="48"/>
      <c r="IG65" s="48"/>
      <c r="IH65" s="48"/>
      <c r="II65" s="48"/>
      <c r="IJ65" s="48"/>
      <c r="IK65" s="48"/>
      <c r="IL65" s="48"/>
      <c r="IM65" s="48"/>
      <c r="IN65" s="48"/>
      <c r="IO65" s="48"/>
      <c r="IP65" s="48"/>
      <c r="IQ65" s="48"/>
      <c r="IR65" s="48"/>
      <c r="IS65" s="48"/>
      <c r="IT65" s="48"/>
      <c r="IU65" s="48"/>
    </row>
    <row r="66" spans="1:255" s="49" customFormat="1" ht="12" customHeight="1">
      <c r="A66" s="42"/>
      <c r="B66" s="82" t="s">
        <v>85</v>
      </c>
      <c r="C66" s="83" t="s">
        <v>60</v>
      </c>
      <c r="D66" s="83">
        <v>8</v>
      </c>
      <c r="E66" s="83" t="s">
        <v>86</v>
      </c>
      <c r="F66" s="84">
        <v>350000</v>
      </c>
      <c r="G66" s="85">
        <f>+F66*D66</f>
        <v>2800000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  <c r="CQ66" s="48"/>
      <c r="CR66" s="48"/>
      <c r="CS66" s="48"/>
      <c r="CT66" s="48"/>
      <c r="CU66" s="48"/>
      <c r="CV66" s="48"/>
      <c r="CW66" s="48"/>
      <c r="CX66" s="48"/>
      <c r="CY66" s="48"/>
      <c r="CZ66" s="48"/>
      <c r="DA66" s="48"/>
      <c r="DB66" s="48"/>
      <c r="DC66" s="48"/>
      <c r="DD66" s="48"/>
      <c r="DE66" s="48"/>
      <c r="DF66" s="48"/>
      <c r="DG66" s="48"/>
      <c r="DH66" s="48"/>
      <c r="DI66" s="48"/>
      <c r="DJ66" s="48"/>
      <c r="DK66" s="48"/>
      <c r="DL66" s="48"/>
      <c r="DM66" s="48"/>
      <c r="DN66" s="48"/>
      <c r="DO66" s="48"/>
      <c r="DP66" s="48"/>
      <c r="DQ66" s="48"/>
      <c r="DR66" s="48"/>
      <c r="DS66" s="48"/>
      <c r="DT66" s="48"/>
      <c r="DU66" s="48"/>
      <c r="DV66" s="48"/>
      <c r="DW66" s="48"/>
      <c r="DX66" s="48"/>
      <c r="DY66" s="48"/>
      <c r="DZ66" s="48"/>
      <c r="EA66" s="48"/>
      <c r="EB66" s="48"/>
      <c r="EC66" s="48"/>
      <c r="ED66" s="48"/>
      <c r="EE66" s="48"/>
      <c r="EF66" s="48"/>
      <c r="EG66" s="48"/>
      <c r="EH66" s="48"/>
      <c r="EI66" s="48"/>
      <c r="EJ66" s="48"/>
      <c r="EK66" s="48"/>
      <c r="EL66" s="48"/>
      <c r="EM66" s="48"/>
      <c r="EN66" s="48"/>
      <c r="EO66" s="48"/>
      <c r="EP66" s="48"/>
      <c r="EQ66" s="48"/>
      <c r="ER66" s="48"/>
      <c r="ES66" s="48"/>
      <c r="ET66" s="48"/>
      <c r="EU66" s="48"/>
      <c r="EV66" s="48"/>
      <c r="EW66" s="48"/>
      <c r="EX66" s="48"/>
      <c r="EY66" s="48"/>
      <c r="EZ66" s="48"/>
      <c r="FA66" s="48"/>
      <c r="FB66" s="48"/>
      <c r="FC66" s="48"/>
      <c r="FD66" s="48"/>
      <c r="FE66" s="48"/>
      <c r="FF66" s="48"/>
      <c r="FG66" s="48"/>
      <c r="FH66" s="48"/>
      <c r="FI66" s="48"/>
      <c r="FJ66" s="48"/>
      <c r="FK66" s="48"/>
      <c r="FL66" s="48"/>
      <c r="FM66" s="48"/>
      <c r="FN66" s="48"/>
      <c r="FO66" s="48"/>
      <c r="FP66" s="48"/>
      <c r="FQ66" s="48"/>
      <c r="FR66" s="48"/>
      <c r="FS66" s="48"/>
      <c r="FT66" s="48"/>
      <c r="FU66" s="48"/>
      <c r="FV66" s="48"/>
      <c r="FW66" s="48"/>
      <c r="FX66" s="48"/>
      <c r="FY66" s="48"/>
      <c r="FZ66" s="48"/>
      <c r="GA66" s="48"/>
      <c r="GB66" s="48"/>
      <c r="GC66" s="48"/>
      <c r="GD66" s="48"/>
      <c r="GE66" s="48"/>
      <c r="GF66" s="48"/>
      <c r="GG66" s="48"/>
      <c r="GH66" s="48"/>
      <c r="GI66" s="48"/>
      <c r="GJ66" s="48"/>
      <c r="GK66" s="48"/>
      <c r="GL66" s="48"/>
      <c r="GM66" s="48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48"/>
    </row>
    <row r="67" spans="1:255" s="49" customFormat="1" ht="12" customHeight="1">
      <c r="A67" s="42"/>
      <c r="B67" s="82" t="s">
        <v>87</v>
      </c>
      <c r="C67" s="83" t="s">
        <v>60</v>
      </c>
      <c r="D67" s="83">
        <v>8</v>
      </c>
      <c r="E67" s="83" t="s">
        <v>86</v>
      </c>
      <c r="F67" s="84">
        <v>262000</v>
      </c>
      <c r="G67" s="85">
        <f>+F67*D67</f>
        <v>2096000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  <c r="CQ67" s="48"/>
      <c r="CR67" s="48"/>
      <c r="CS67" s="48"/>
      <c r="CT67" s="48"/>
      <c r="CU67" s="48"/>
      <c r="CV67" s="48"/>
      <c r="CW67" s="48"/>
      <c r="CX67" s="48"/>
      <c r="CY67" s="48"/>
      <c r="CZ67" s="48"/>
      <c r="DA67" s="48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8"/>
      <c r="EC67" s="48"/>
      <c r="ED67" s="48"/>
      <c r="EE67" s="48"/>
      <c r="EF67" s="48"/>
      <c r="EG67" s="48"/>
      <c r="EH67" s="48"/>
      <c r="EI67" s="48"/>
      <c r="EJ67" s="48"/>
      <c r="EK67" s="48"/>
      <c r="EL67" s="48"/>
      <c r="EM67" s="48"/>
      <c r="EN67" s="48"/>
      <c r="EO67" s="48"/>
      <c r="EP67" s="48"/>
      <c r="EQ67" s="48"/>
      <c r="ER67" s="48"/>
      <c r="ES67" s="48"/>
      <c r="ET67" s="48"/>
      <c r="EU67" s="48"/>
      <c r="EV67" s="48"/>
      <c r="EW67" s="48"/>
      <c r="EX67" s="48"/>
      <c r="EY67" s="48"/>
      <c r="EZ67" s="48"/>
      <c r="FA67" s="48"/>
      <c r="FB67" s="48"/>
      <c r="FC67" s="48"/>
      <c r="FD67" s="48"/>
      <c r="FE67" s="48"/>
      <c r="FF67" s="48"/>
      <c r="FG67" s="48"/>
      <c r="FH67" s="48"/>
      <c r="FI67" s="48"/>
      <c r="FJ67" s="48"/>
      <c r="FK67" s="48"/>
      <c r="FL67" s="48"/>
      <c r="FM67" s="48"/>
      <c r="FN67" s="48"/>
      <c r="FO67" s="48"/>
      <c r="FP67" s="48"/>
      <c r="FQ67" s="48"/>
      <c r="FR67" s="48"/>
      <c r="FS67" s="48"/>
      <c r="FT67" s="48"/>
      <c r="FU67" s="48"/>
      <c r="FV67" s="48"/>
      <c r="FW67" s="48"/>
      <c r="FX67" s="48"/>
      <c r="FY67" s="48"/>
      <c r="FZ67" s="48"/>
      <c r="GA67" s="48"/>
      <c r="GB67" s="48"/>
      <c r="GC67" s="48"/>
      <c r="GD67" s="48"/>
      <c r="GE67" s="48"/>
      <c r="GF67" s="48"/>
      <c r="GG67" s="48"/>
      <c r="GH67" s="48"/>
      <c r="GI67" s="48"/>
      <c r="GJ67" s="48"/>
      <c r="GK67" s="48"/>
      <c r="GL67" s="48"/>
      <c r="GM67" s="48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48"/>
    </row>
    <row r="68" spans="1:255" ht="11.25" customHeight="1">
      <c r="B68" s="87" t="s">
        <v>88</v>
      </c>
      <c r="C68" s="88"/>
      <c r="D68" s="88"/>
      <c r="E68" s="88"/>
      <c r="F68" s="89"/>
      <c r="G68" s="90">
        <f>SUM(G65:G67)</f>
        <v>8896000</v>
      </c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11.25" customHeight="1">
      <c r="B69" s="102"/>
      <c r="C69" s="102"/>
      <c r="D69" s="102"/>
      <c r="E69" s="102"/>
      <c r="F69" s="103"/>
      <c r="G69" s="103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1.25" customHeight="1">
      <c r="B70" s="104" t="s">
        <v>89</v>
      </c>
      <c r="C70" s="105"/>
      <c r="D70" s="105"/>
      <c r="E70" s="105"/>
      <c r="F70" s="105"/>
      <c r="G70" s="106">
        <f>G27+G32+G39+G61+G68</f>
        <v>19788125</v>
      </c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11.25" customHeight="1">
      <c r="B71" s="107" t="s">
        <v>90</v>
      </c>
      <c r="C71" s="108"/>
      <c r="D71" s="108"/>
      <c r="E71" s="108"/>
      <c r="F71" s="108"/>
      <c r="G71" s="109">
        <f>+G70*0.05</f>
        <v>989406.25</v>
      </c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ht="11.25" customHeight="1">
      <c r="B72" s="110" t="s">
        <v>91</v>
      </c>
      <c r="C72" s="111"/>
      <c r="D72" s="111"/>
      <c r="E72" s="111"/>
      <c r="F72" s="111"/>
      <c r="G72" s="112">
        <f>G71+G70</f>
        <v>20777531.25</v>
      </c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ht="11.25" customHeight="1">
      <c r="B73" s="107" t="s">
        <v>92</v>
      </c>
      <c r="C73" s="108"/>
      <c r="D73" s="108"/>
      <c r="E73" s="108"/>
      <c r="F73" s="108"/>
      <c r="G73" s="109">
        <f>G11</f>
        <v>23040000</v>
      </c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1.25" customHeight="1">
      <c r="B74" s="113" t="s">
        <v>93</v>
      </c>
      <c r="C74" s="114"/>
      <c r="D74" s="114"/>
      <c r="E74" s="114"/>
      <c r="F74" s="114"/>
      <c r="G74" s="115">
        <f>G73-G72</f>
        <v>2262468.75</v>
      </c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2" customHeight="1">
      <c r="A75" s="5"/>
      <c r="B75" s="6" t="s">
        <v>94</v>
      </c>
      <c r="C75" s="7"/>
      <c r="D75" s="7"/>
      <c r="E75" s="7"/>
      <c r="F75" s="7"/>
      <c r="G75" s="8"/>
    </row>
    <row r="76" spans="1:255" ht="12" customHeight="1" thickBot="1">
      <c r="A76" s="5"/>
      <c r="B76" s="9"/>
      <c r="C76" s="7"/>
      <c r="D76" s="7"/>
      <c r="E76" s="7"/>
      <c r="F76" s="7"/>
      <c r="G76" s="8"/>
    </row>
    <row r="77" spans="1:255" ht="12.75" customHeight="1">
      <c r="A77" s="5"/>
      <c r="B77" s="122" t="s">
        <v>95</v>
      </c>
      <c r="C77" s="123"/>
      <c r="D77" s="123"/>
      <c r="E77" s="123"/>
      <c r="F77" s="124"/>
      <c r="G77" s="8"/>
      <c r="HT77"/>
      <c r="HU77"/>
      <c r="HV77"/>
      <c r="HW77"/>
      <c r="HX77"/>
      <c r="HY77"/>
      <c r="HZ77"/>
      <c r="IA77"/>
      <c r="IB77"/>
      <c r="IC77"/>
      <c r="ID77"/>
      <c r="IE77"/>
    </row>
    <row r="78" spans="1:255" s="120" customFormat="1" ht="10.5" customHeight="1">
      <c r="A78" s="116"/>
      <c r="B78" s="125" t="s">
        <v>96</v>
      </c>
      <c r="C78" s="117"/>
      <c r="D78" s="117"/>
      <c r="E78" s="117"/>
      <c r="F78" s="126"/>
      <c r="G78" s="118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  <c r="BH78" s="119"/>
      <c r="BI78" s="119"/>
      <c r="BJ78" s="119"/>
      <c r="BK78" s="119"/>
      <c r="BL78" s="119"/>
      <c r="BM78" s="119"/>
      <c r="BN78" s="119"/>
      <c r="BO78" s="119"/>
      <c r="BP78" s="119"/>
      <c r="BQ78" s="119"/>
      <c r="BR78" s="119"/>
      <c r="BS78" s="119"/>
      <c r="BT78" s="119"/>
      <c r="BU78" s="119"/>
      <c r="BV78" s="119"/>
      <c r="BW78" s="119"/>
      <c r="BX78" s="119"/>
      <c r="BY78" s="119"/>
      <c r="BZ78" s="119"/>
      <c r="CA78" s="119"/>
      <c r="CB78" s="119"/>
      <c r="CC78" s="119"/>
      <c r="CD78" s="119"/>
      <c r="CE78" s="119"/>
      <c r="CF78" s="119"/>
      <c r="CG78" s="119"/>
      <c r="CH78" s="119"/>
      <c r="CI78" s="119"/>
      <c r="CJ78" s="119"/>
      <c r="CK78" s="119"/>
      <c r="CL78" s="119"/>
      <c r="CM78" s="119"/>
      <c r="CN78" s="119"/>
      <c r="CO78" s="119"/>
      <c r="CP78" s="119"/>
      <c r="CQ78" s="119"/>
      <c r="CR78" s="119"/>
      <c r="CS78" s="119"/>
      <c r="CT78" s="119"/>
      <c r="CU78" s="119"/>
      <c r="CV78" s="119"/>
      <c r="CW78" s="119"/>
      <c r="CX78" s="119"/>
      <c r="CY78" s="119"/>
      <c r="CZ78" s="119"/>
      <c r="DA78" s="119"/>
      <c r="DB78" s="119"/>
      <c r="DC78" s="119"/>
      <c r="DD78" s="119"/>
      <c r="DE78" s="119"/>
      <c r="DF78" s="119"/>
      <c r="DG78" s="119"/>
      <c r="DH78" s="119"/>
      <c r="DI78" s="119"/>
      <c r="DJ78" s="119"/>
      <c r="DK78" s="119"/>
      <c r="DL78" s="119"/>
      <c r="DM78" s="119"/>
      <c r="DN78" s="119"/>
      <c r="DO78" s="119"/>
      <c r="DP78" s="119"/>
      <c r="DQ78" s="119"/>
      <c r="DR78" s="119"/>
      <c r="DS78" s="119"/>
      <c r="DT78" s="119"/>
      <c r="DU78" s="119"/>
      <c r="DV78" s="119"/>
      <c r="DW78" s="119"/>
      <c r="DX78" s="119"/>
      <c r="DY78" s="119"/>
      <c r="DZ78" s="119"/>
      <c r="EA78" s="119"/>
      <c r="EB78" s="119"/>
      <c r="EC78" s="119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  <c r="EP78" s="119"/>
      <c r="EQ78" s="119"/>
      <c r="ER78" s="119"/>
      <c r="ES78" s="119"/>
      <c r="ET78" s="119"/>
      <c r="EU78" s="119"/>
      <c r="EV78" s="119"/>
      <c r="EW78" s="119"/>
      <c r="EX78" s="119"/>
      <c r="EY78" s="119"/>
      <c r="EZ78" s="119"/>
      <c r="FA78" s="119"/>
      <c r="FB78" s="119"/>
      <c r="FC78" s="119"/>
      <c r="FD78" s="119"/>
      <c r="FE78" s="119"/>
      <c r="FF78" s="119"/>
      <c r="FG78" s="119"/>
      <c r="FH78" s="119"/>
      <c r="FI78" s="119"/>
      <c r="FJ78" s="119"/>
      <c r="FK78" s="119"/>
      <c r="FL78" s="119"/>
      <c r="FM78" s="119"/>
      <c r="FN78" s="119"/>
      <c r="FO78" s="119"/>
      <c r="FP78" s="119"/>
      <c r="FQ78" s="119"/>
      <c r="FR78" s="119"/>
      <c r="FS78" s="119"/>
      <c r="FT78" s="119"/>
      <c r="FU78" s="119"/>
      <c r="FV78" s="119"/>
      <c r="FW78" s="119"/>
      <c r="FX78" s="119"/>
      <c r="FY78" s="119"/>
      <c r="FZ78" s="119"/>
      <c r="GA78" s="119"/>
      <c r="GB78" s="119"/>
      <c r="GC78" s="119"/>
      <c r="GD78" s="119"/>
      <c r="GE78" s="119"/>
      <c r="GF78" s="119"/>
      <c r="GG78" s="119"/>
      <c r="GH78" s="119"/>
      <c r="GI78" s="119"/>
      <c r="GJ78" s="119"/>
      <c r="GK78" s="119"/>
      <c r="GL78" s="119"/>
      <c r="GM78" s="119"/>
      <c r="GN78" s="119"/>
      <c r="GO78" s="119"/>
      <c r="GP78" s="119"/>
      <c r="GQ78" s="119"/>
      <c r="GR78" s="119"/>
      <c r="GS78" s="119"/>
      <c r="GT78" s="119"/>
      <c r="GU78" s="119"/>
      <c r="GV78" s="119"/>
      <c r="GW78" s="119"/>
      <c r="GX78" s="119"/>
      <c r="GY78" s="119"/>
      <c r="GZ78" s="119"/>
      <c r="HA78" s="119"/>
      <c r="HB78" s="119"/>
      <c r="HC78" s="119"/>
      <c r="HD78" s="119"/>
      <c r="HE78" s="119"/>
      <c r="HF78" s="119"/>
      <c r="HG78" s="119"/>
      <c r="HH78" s="119"/>
      <c r="HI78" s="119"/>
      <c r="HJ78" s="119"/>
      <c r="HK78" s="119"/>
      <c r="HL78" s="119"/>
      <c r="HM78" s="119"/>
      <c r="HN78" s="119"/>
      <c r="HO78" s="119"/>
      <c r="HP78" s="119"/>
      <c r="HQ78" s="119"/>
      <c r="HR78" s="119"/>
      <c r="HS78" s="119"/>
    </row>
    <row r="79" spans="1:255" s="120" customFormat="1" ht="10.5" customHeight="1">
      <c r="A79" s="116"/>
      <c r="B79" s="125" t="s">
        <v>97</v>
      </c>
      <c r="C79" s="117"/>
      <c r="D79" s="117"/>
      <c r="E79" s="117"/>
      <c r="F79" s="126"/>
      <c r="G79" s="118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B79" s="119"/>
      <c r="BC79" s="119"/>
      <c r="BD79" s="119"/>
      <c r="BE79" s="119"/>
      <c r="BF79" s="119"/>
      <c r="BG79" s="119"/>
      <c r="BH79" s="119"/>
      <c r="BI79" s="119"/>
      <c r="BJ79" s="119"/>
      <c r="BK79" s="119"/>
      <c r="BL79" s="119"/>
      <c r="BM79" s="119"/>
      <c r="BN79" s="119"/>
      <c r="BO79" s="119"/>
      <c r="BP79" s="119"/>
      <c r="BQ79" s="119"/>
      <c r="BR79" s="119"/>
      <c r="BS79" s="119"/>
      <c r="BT79" s="119"/>
      <c r="BU79" s="119"/>
      <c r="BV79" s="119"/>
      <c r="BW79" s="119"/>
      <c r="BX79" s="119"/>
      <c r="BY79" s="119"/>
      <c r="BZ79" s="119"/>
      <c r="CA79" s="119"/>
      <c r="CB79" s="119"/>
      <c r="CC79" s="119"/>
      <c r="CD79" s="119"/>
      <c r="CE79" s="119"/>
      <c r="CF79" s="119"/>
      <c r="CG79" s="119"/>
      <c r="CH79" s="119"/>
      <c r="CI79" s="119"/>
      <c r="CJ79" s="119"/>
      <c r="CK79" s="119"/>
      <c r="CL79" s="119"/>
      <c r="CM79" s="119"/>
      <c r="CN79" s="119"/>
      <c r="CO79" s="119"/>
      <c r="CP79" s="119"/>
      <c r="CQ79" s="119"/>
      <c r="CR79" s="119"/>
      <c r="CS79" s="119"/>
      <c r="CT79" s="119"/>
      <c r="CU79" s="119"/>
      <c r="CV79" s="119"/>
      <c r="CW79" s="119"/>
      <c r="CX79" s="119"/>
      <c r="CY79" s="119"/>
      <c r="CZ79" s="119"/>
      <c r="DA79" s="119"/>
      <c r="DB79" s="119"/>
      <c r="DC79" s="119"/>
      <c r="DD79" s="119"/>
      <c r="DE79" s="119"/>
      <c r="DF79" s="119"/>
      <c r="DG79" s="119"/>
      <c r="DH79" s="119"/>
      <c r="DI79" s="119"/>
      <c r="DJ79" s="119"/>
      <c r="DK79" s="119"/>
      <c r="DL79" s="119"/>
      <c r="DM79" s="119"/>
      <c r="DN79" s="119"/>
      <c r="DO79" s="119"/>
      <c r="DP79" s="119"/>
      <c r="DQ79" s="119"/>
      <c r="DR79" s="119"/>
      <c r="DS79" s="119"/>
      <c r="DT79" s="119"/>
      <c r="DU79" s="119"/>
      <c r="DV79" s="119"/>
      <c r="DW79" s="119"/>
      <c r="DX79" s="119"/>
      <c r="DY79" s="119"/>
      <c r="DZ79" s="119"/>
      <c r="EA79" s="119"/>
      <c r="EB79" s="119"/>
      <c r="EC79" s="119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  <c r="EP79" s="119"/>
      <c r="EQ79" s="119"/>
      <c r="ER79" s="119"/>
      <c r="ES79" s="119"/>
      <c r="ET79" s="119"/>
      <c r="EU79" s="119"/>
      <c r="EV79" s="119"/>
      <c r="EW79" s="119"/>
      <c r="EX79" s="119"/>
      <c r="EY79" s="119"/>
      <c r="EZ79" s="119"/>
      <c r="FA79" s="119"/>
      <c r="FB79" s="119"/>
      <c r="FC79" s="119"/>
      <c r="FD79" s="119"/>
      <c r="FE79" s="119"/>
      <c r="FF79" s="119"/>
      <c r="FG79" s="119"/>
      <c r="FH79" s="119"/>
      <c r="FI79" s="119"/>
      <c r="FJ79" s="119"/>
      <c r="FK79" s="119"/>
      <c r="FL79" s="119"/>
      <c r="FM79" s="119"/>
      <c r="FN79" s="119"/>
      <c r="FO79" s="119"/>
      <c r="FP79" s="119"/>
      <c r="FQ79" s="119"/>
      <c r="FR79" s="119"/>
      <c r="FS79" s="119"/>
      <c r="FT79" s="119"/>
      <c r="FU79" s="119"/>
      <c r="FV79" s="119"/>
      <c r="FW79" s="119"/>
      <c r="FX79" s="119"/>
      <c r="FY79" s="119"/>
      <c r="FZ79" s="119"/>
      <c r="GA79" s="119"/>
      <c r="GB79" s="119"/>
      <c r="GC79" s="119"/>
      <c r="GD79" s="119"/>
      <c r="GE79" s="119"/>
      <c r="GF79" s="119"/>
      <c r="GG79" s="119"/>
      <c r="GH79" s="119"/>
      <c r="GI79" s="119"/>
      <c r="GJ79" s="119"/>
      <c r="GK79" s="119"/>
      <c r="GL79" s="119"/>
      <c r="GM79" s="119"/>
      <c r="GN79" s="119"/>
      <c r="GO79" s="119"/>
      <c r="GP79" s="119"/>
      <c r="GQ79" s="119"/>
      <c r="GR79" s="119"/>
      <c r="GS79" s="119"/>
      <c r="GT79" s="119"/>
      <c r="GU79" s="119"/>
      <c r="GV79" s="119"/>
      <c r="GW79" s="119"/>
      <c r="GX79" s="119"/>
      <c r="GY79" s="119"/>
      <c r="GZ79" s="119"/>
      <c r="HA79" s="119"/>
      <c r="HB79" s="119"/>
      <c r="HC79" s="119"/>
      <c r="HD79" s="119"/>
      <c r="HE79" s="119"/>
      <c r="HF79" s="119"/>
      <c r="HG79" s="119"/>
      <c r="HH79" s="119"/>
      <c r="HI79" s="119"/>
      <c r="HJ79" s="119"/>
      <c r="HK79" s="119"/>
      <c r="HL79" s="119"/>
      <c r="HM79" s="119"/>
      <c r="HN79" s="119"/>
      <c r="HO79" s="119"/>
      <c r="HP79" s="119"/>
      <c r="HQ79" s="119"/>
      <c r="HR79" s="119"/>
      <c r="HS79" s="119"/>
    </row>
    <row r="80" spans="1:255" s="120" customFormat="1" ht="10.5" customHeight="1">
      <c r="A80" s="116"/>
      <c r="B80" s="125" t="s">
        <v>117</v>
      </c>
      <c r="C80" s="117"/>
      <c r="D80" s="117"/>
      <c r="E80" s="117"/>
      <c r="F80" s="126"/>
      <c r="G80" s="118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119"/>
      <c r="AO80" s="119"/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  <c r="BH80" s="119"/>
      <c r="BI80" s="119"/>
      <c r="BJ80" s="119"/>
      <c r="BK80" s="119"/>
      <c r="BL80" s="119"/>
      <c r="BM80" s="119"/>
      <c r="BN80" s="119"/>
      <c r="BO80" s="119"/>
      <c r="BP80" s="119"/>
      <c r="BQ80" s="119"/>
      <c r="BR80" s="119"/>
      <c r="BS80" s="119"/>
      <c r="BT80" s="119"/>
      <c r="BU80" s="119"/>
      <c r="BV80" s="119"/>
      <c r="BW80" s="119"/>
      <c r="BX80" s="119"/>
      <c r="BY80" s="119"/>
      <c r="BZ80" s="119"/>
      <c r="CA80" s="119"/>
      <c r="CB80" s="119"/>
      <c r="CC80" s="119"/>
      <c r="CD80" s="119"/>
      <c r="CE80" s="119"/>
      <c r="CF80" s="119"/>
      <c r="CG80" s="119"/>
      <c r="CH80" s="119"/>
      <c r="CI80" s="119"/>
      <c r="CJ80" s="119"/>
      <c r="CK80" s="119"/>
      <c r="CL80" s="119"/>
      <c r="CM80" s="119"/>
      <c r="CN80" s="119"/>
      <c r="CO80" s="119"/>
      <c r="CP80" s="119"/>
      <c r="CQ80" s="119"/>
      <c r="CR80" s="119"/>
      <c r="CS80" s="119"/>
      <c r="CT80" s="119"/>
      <c r="CU80" s="119"/>
      <c r="CV80" s="119"/>
      <c r="CW80" s="119"/>
      <c r="CX80" s="119"/>
      <c r="CY80" s="119"/>
      <c r="CZ80" s="119"/>
      <c r="DA80" s="119"/>
      <c r="DB80" s="119"/>
      <c r="DC80" s="119"/>
      <c r="DD80" s="119"/>
      <c r="DE80" s="119"/>
      <c r="DF80" s="119"/>
      <c r="DG80" s="119"/>
      <c r="DH80" s="119"/>
      <c r="DI80" s="119"/>
      <c r="DJ80" s="119"/>
      <c r="DK80" s="119"/>
      <c r="DL80" s="119"/>
      <c r="DM80" s="119"/>
      <c r="DN80" s="119"/>
      <c r="DO80" s="119"/>
      <c r="DP80" s="119"/>
      <c r="DQ80" s="119"/>
      <c r="DR80" s="119"/>
      <c r="DS80" s="119"/>
      <c r="DT80" s="119"/>
      <c r="DU80" s="119"/>
      <c r="DV80" s="119"/>
      <c r="DW80" s="119"/>
      <c r="DX80" s="119"/>
      <c r="DY80" s="119"/>
      <c r="DZ80" s="119"/>
      <c r="EA80" s="119"/>
      <c r="EB80" s="119"/>
      <c r="EC80" s="119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  <c r="EP80" s="119"/>
      <c r="EQ80" s="119"/>
      <c r="ER80" s="119"/>
      <c r="ES80" s="119"/>
      <c r="ET80" s="119"/>
      <c r="EU80" s="119"/>
      <c r="EV80" s="119"/>
      <c r="EW80" s="119"/>
      <c r="EX80" s="119"/>
      <c r="EY80" s="119"/>
      <c r="EZ80" s="119"/>
      <c r="FA80" s="119"/>
      <c r="FB80" s="119"/>
      <c r="FC80" s="119"/>
      <c r="FD80" s="119"/>
      <c r="FE80" s="119"/>
      <c r="FF80" s="119"/>
      <c r="FG80" s="119"/>
      <c r="FH80" s="119"/>
      <c r="FI80" s="119"/>
      <c r="FJ80" s="119"/>
      <c r="FK80" s="119"/>
      <c r="FL80" s="119"/>
      <c r="FM80" s="119"/>
      <c r="FN80" s="119"/>
      <c r="FO80" s="119"/>
      <c r="FP80" s="119"/>
      <c r="FQ80" s="119"/>
      <c r="FR80" s="119"/>
      <c r="FS80" s="119"/>
      <c r="FT80" s="119"/>
      <c r="FU80" s="119"/>
      <c r="FV80" s="119"/>
      <c r="FW80" s="119"/>
      <c r="FX80" s="119"/>
      <c r="FY80" s="119"/>
      <c r="FZ80" s="119"/>
      <c r="GA80" s="119"/>
      <c r="GB80" s="119"/>
      <c r="GC80" s="119"/>
      <c r="GD80" s="119"/>
      <c r="GE80" s="119"/>
      <c r="GF80" s="119"/>
      <c r="GG80" s="119"/>
      <c r="GH80" s="119"/>
      <c r="GI80" s="119"/>
      <c r="GJ80" s="119"/>
      <c r="GK80" s="119"/>
      <c r="GL80" s="119"/>
      <c r="GM80" s="119"/>
      <c r="GN80" s="119"/>
      <c r="GO80" s="119"/>
      <c r="GP80" s="119"/>
      <c r="GQ80" s="119"/>
      <c r="GR80" s="119"/>
      <c r="GS80" s="119"/>
      <c r="GT80" s="119"/>
      <c r="GU80" s="119"/>
      <c r="GV80" s="119"/>
      <c r="GW80" s="119"/>
      <c r="GX80" s="119"/>
      <c r="GY80" s="119"/>
      <c r="GZ80" s="119"/>
      <c r="HA80" s="119"/>
      <c r="HB80" s="119"/>
      <c r="HC80" s="119"/>
      <c r="HD80" s="119"/>
      <c r="HE80" s="119"/>
      <c r="HF80" s="119"/>
      <c r="HG80" s="119"/>
      <c r="HH80" s="119"/>
      <c r="HI80" s="119"/>
      <c r="HJ80" s="119"/>
      <c r="HK80" s="119"/>
      <c r="HL80" s="119"/>
      <c r="HM80" s="119"/>
      <c r="HN80" s="119"/>
      <c r="HO80" s="119"/>
      <c r="HP80" s="119"/>
      <c r="HQ80" s="119"/>
      <c r="HR80" s="119"/>
      <c r="HS80" s="119"/>
    </row>
    <row r="81" spans="1:239" s="120" customFormat="1" ht="10.5" customHeight="1">
      <c r="A81" s="116"/>
      <c r="B81" s="125" t="s">
        <v>98</v>
      </c>
      <c r="C81" s="117"/>
      <c r="D81" s="117"/>
      <c r="E81" s="117"/>
      <c r="F81" s="126"/>
      <c r="G81" s="118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  <c r="BH81" s="119"/>
      <c r="BI81" s="119"/>
      <c r="BJ81" s="119"/>
      <c r="BK81" s="119"/>
      <c r="BL81" s="119"/>
      <c r="BM81" s="119"/>
      <c r="BN81" s="119"/>
      <c r="BO81" s="119"/>
      <c r="BP81" s="119"/>
      <c r="BQ81" s="119"/>
      <c r="BR81" s="119"/>
      <c r="BS81" s="119"/>
      <c r="BT81" s="119"/>
      <c r="BU81" s="119"/>
      <c r="BV81" s="119"/>
      <c r="BW81" s="119"/>
      <c r="BX81" s="119"/>
      <c r="BY81" s="119"/>
      <c r="BZ81" s="119"/>
      <c r="CA81" s="119"/>
      <c r="CB81" s="119"/>
      <c r="CC81" s="119"/>
      <c r="CD81" s="119"/>
      <c r="CE81" s="119"/>
      <c r="CF81" s="119"/>
      <c r="CG81" s="119"/>
      <c r="CH81" s="119"/>
      <c r="CI81" s="119"/>
      <c r="CJ81" s="119"/>
      <c r="CK81" s="119"/>
      <c r="CL81" s="119"/>
      <c r="CM81" s="119"/>
      <c r="CN81" s="119"/>
      <c r="CO81" s="119"/>
      <c r="CP81" s="119"/>
      <c r="CQ81" s="119"/>
      <c r="CR81" s="119"/>
      <c r="CS81" s="119"/>
      <c r="CT81" s="119"/>
      <c r="CU81" s="119"/>
      <c r="CV81" s="119"/>
      <c r="CW81" s="119"/>
      <c r="CX81" s="119"/>
      <c r="CY81" s="119"/>
      <c r="CZ81" s="119"/>
      <c r="DA81" s="119"/>
      <c r="DB81" s="119"/>
      <c r="DC81" s="119"/>
      <c r="DD81" s="119"/>
      <c r="DE81" s="119"/>
      <c r="DF81" s="119"/>
      <c r="DG81" s="119"/>
      <c r="DH81" s="119"/>
      <c r="DI81" s="119"/>
      <c r="DJ81" s="119"/>
      <c r="DK81" s="119"/>
      <c r="DL81" s="119"/>
      <c r="DM81" s="119"/>
      <c r="DN81" s="119"/>
      <c r="DO81" s="119"/>
      <c r="DP81" s="119"/>
      <c r="DQ81" s="119"/>
      <c r="DR81" s="119"/>
      <c r="DS81" s="119"/>
      <c r="DT81" s="119"/>
      <c r="DU81" s="119"/>
      <c r="DV81" s="119"/>
      <c r="DW81" s="119"/>
      <c r="DX81" s="119"/>
      <c r="DY81" s="119"/>
      <c r="DZ81" s="119"/>
      <c r="EA81" s="119"/>
      <c r="EB81" s="119"/>
      <c r="EC81" s="119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  <c r="EP81" s="119"/>
      <c r="EQ81" s="119"/>
      <c r="ER81" s="119"/>
      <c r="ES81" s="119"/>
      <c r="ET81" s="119"/>
      <c r="EU81" s="119"/>
      <c r="EV81" s="119"/>
      <c r="EW81" s="119"/>
      <c r="EX81" s="119"/>
      <c r="EY81" s="119"/>
      <c r="EZ81" s="119"/>
      <c r="FA81" s="119"/>
      <c r="FB81" s="119"/>
      <c r="FC81" s="119"/>
      <c r="FD81" s="119"/>
      <c r="FE81" s="119"/>
      <c r="FF81" s="119"/>
      <c r="FG81" s="119"/>
      <c r="FH81" s="119"/>
      <c r="FI81" s="119"/>
      <c r="FJ81" s="119"/>
      <c r="FK81" s="119"/>
      <c r="FL81" s="119"/>
      <c r="FM81" s="119"/>
      <c r="FN81" s="119"/>
      <c r="FO81" s="119"/>
      <c r="FP81" s="119"/>
      <c r="FQ81" s="119"/>
      <c r="FR81" s="119"/>
      <c r="FS81" s="119"/>
      <c r="FT81" s="119"/>
      <c r="FU81" s="119"/>
      <c r="FV81" s="119"/>
      <c r="FW81" s="119"/>
      <c r="FX81" s="119"/>
      <c r="FY81" s="119"/>
      <c r="FZ81" s="119"/>
      <c r="GA81" s="119"/>
      <c r="GB81" s="119"/>
      <c r="GC81" s="119"/>
      <c r="GD81" s="119"/>
      <c r="GE81" s="119"/>
      <c r="GF81" s="119"/>
      <c r="GG81" s="119"/>
      <c r="GH81" s="119"/>
      <c r="GI81" s="119"/>
      <c r="GJ81" s="119"/>
      <c r="GK81" s="119"/>
      <c r="GL81" s="119"/>
      <c r="GM81" s="119"/>
      <c r="GN81" s="119"/>
      <c r="GO81" s="119"/>
      <c r="GP81" s="119"/>
      <c r="GQ81" s="119"/>
      <c r="GR81" s="119"/>
      <c r="GS81" s="119"/>
      <c r="GT81" s="119"/>
      <c r="GU81" s="119"/>
      <c r="GV81" s="119"/>
      <c r="GW81" s="119"/>
      <c r="GX81" s="119"/>
      <c r="GY81" s="119"/>
      <c r="GZ81" s="119"/>
      <c r="HA81" s="119"/>
      <c r="HB81" s="119"/>
      <c r="HC81" s="119"/>
      <c r="HD81" s="119"/>
      <c r="HE81" s="119"/>
      <c r="HF81" s="119"/>
      <c r="HG81" s="119"/>
      <c r="HH81" s="119"/>
      <c r="HI81" s="119"/>
      <c r="HJ81" s="119"/>
      <c r="HK81" s="119"/>
      <c r="HL81" s="119"/>
      <c r="HM81" s="119"/>
      <c r="HN81" s="119"/>
      <c r="HO81" s="119"/>
      <c r="HP81" s="119"/>
      <c r="HQ81" s="119"/>
      <c r="HR81" s="119"/>
      <c r="HS81" s="119"/>
    </row>
    <row r="82" spans="1:239" s="120" customFormat="1" ht="10.5" customHeight="1">
      <c r="A82" s="116"/>
      <c r="B82" s="125" t="s">
        <v>99</v>
      </c>
      <c r="C82" s="117"/>
      <c r="D82" s="117"/>
      <c r="E82" s="117"/>
      <c r="F82" s="126"/>
      <c r="G82" s="118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  <c r="BH82" s="119"/>
      <c r="BI82" s="119"/>
      <c r="BJ82" s="119"/>
      <c r="BK82" s="119"/>
      <c r="BL82" s="119"/>
      <c r="BM82" s="119"/>
      <c r="BN82" s="119"/>
      <c r="BO82" s="119"/>
      <c r="BP82" s="119"/>
      <c r="BQ82" s="119"/>
      <c r="BR82" s="119"/>
      <c r="BS82" s="119"/>
      <c r="BT82" s="119"/>
      <c r="BU82" s="119"/>
      <c r="BV82" s="119"/>
      <c r="BW82" s="119"/>
      <c r="BX82" s="119"/>
      <c r="BY82" s="119"/>
      <c r="BZ82" s="119"/>
      <c r="CA82" s="119"/>
      <c r="CB82" s="119"/>
      <c r="CC82" s="119"/>
      <c r="CD82" s="119"/>
      <c r="CE82" s="119"/>
      <c r="CF82" s="119"/>
      <c r="CG82" s="119"/>
      <c r="CH82" s="119"/>
      <c r="CI82" s="119"/>
      <c r="CJ82" s="119"/>
      <c r="CK82" s="119"/>
      <c r="CL82" s="119"/>
      <c r="CM82" s="119"/>
      <c r="CN82" s="119"/>
      <c r="CO82" s="119"/>
      <c r="CP82" s="119"/>
      <c r="CQ82" s="119"/>
      <c r="CR82" s="119"/>
      <c r="CS82" s="119"/>
      <c r="CT82" s="119"/>
      <c r="CU82" s="119"/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  <c r="DI82" s="119"/>
      <c r="DJ82" s="119"/>
      <c r="DK82" s="119"/>
      <c r="DL82" s="119"/>
      <c r="DM82" s="119"/>
      <c r="DN82" s="119"/>
      <c r="DO82" s="119"/>
      <c r="DP82" s="119"/>
      <c r="DQ82" s="119"/>
      <c r="DR82" s="119"/>
      <c r="DS82" s="119"/>
      <c r="DT82" s="119"/>
      <c r="DU82" s="119"/>
      <c r="DV82" s="119"/>
      <c r="DW82" s="119"/>
      <c r="DX82" s="119"/>
      <c r="DY82" s="119"/>
      <c r="DZ82" s="119"/>
      <c r="EA82" s="119"/>
      <c r="EB82" s="119"/>
      <c r="EC82" s="119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  <c r="EP82" s="119"/>
      <c r="EQ82" s="119"/>
      <c r="ER82" s="119"/>
      <c r="ES82" s="119"/>
      <c r="ET82" s="119"/>
      <c r="EU82" s="119"/>
      <c r="EV82" s="119"/>
      <c r="EW82" s="119"/>
      <c r="EX82" s="119"/>
      <c r="EY82" s="119"/>
      <c r="EZ82" s="119"/>
      <c r="FA82" s="119"/>
      <c r="FB82" s="119"/>
      <c r="FC82" s="119"/>
      <c r="FD82" s="119"/>
      <c r="FE82" s="119"/>
      <c r="FF82" s="119"/>
      <c r="FG82" s="119"/>
      <c r="FH82" s="119"/>
      <c r="FI82" s="119"/>
      <c r="FJ82" s="119"/>
      <c r="FK82" s="119"/>
      <c r="FL82" s="119"/>
      <c r="FM82" s="119"/>
      <c r="FN82" s="119"/>
      <c r="FO82" s="119"/>
      <c r="FP82" s="119"/>
      <c r="FQ82" s="119"/>
      <c r="FR82" s="119"/>
      <c r="FS82" s="119"/>
      <c r="FT82" s="119"/>
      <c r="FU82" s="119"/>
      <c r="FV82" s="119"/>
      <c r="FW82" s="119"/>
      <c r="FX82" s="119"/>
      <c r="FY82" s="119"/>
      <c r="FZ82" s="119"/>
      <c r="GA82" s="119"/>
      <c r="GB82" s="119"/>
      <c r="GC82" s="119"/>
      <c r="GD82" s="119"/>
      <c r="GE82" s="119"/>
      <c r="GF82" s="119"/>
      <c r="GG82" s="119"/>
      <c r="GH82" s="119"/>
      <c r="GI82" s="119"/>
      <c r="GJ82" s="119"/>
      <c r="GK82" s="119"/>
      <c r="GL82" s="119"/>
      <c r="GM82" s="119"/>
      <c r="GN82" s="119"/>
      <c r="GO82" s="119"/>
      <c r="GP82" s="119"/>
      <c r="GQ82" s="119"/>
      <c r="GR82" s="119"/>
      <c r="GS82" s="119"/>
      <c r="GT82" s="119"/>
      <c r="GU82" s="119"/>
      <c r="GV82" s="119"/>
      <c r="GW82" s="119"/>
      <c r="GX82" s="119"/>
      <c r="GY82" s="119"/>
      <c r="GZ82" s="119"/>
      <c r="HA82" s="119"/>
      <c r="HB82" s="119"/>
      <c r="HC82" s="119"/>
      <c r="HD82" s="119"/>
      <c r="HE82" s="119"/>
      <c r="HF82" s="119"/>
      <c r="HG82" s="119"/>
      <c r="HH82" s="119"/>
      <c r="HI82" s="119"/>
      <c r="HJ82" s="119"/>
      <c r="HK82" s="119"/>
      <c r="HL82" s="119"/>
      <c r="HM82" s="119"/>
      <c r="HN82" s="119"/>
      <c r="HO82" s="119"/>
      <c r="HP82" s="119"/>
      <c r="HQ82" s="119"/>
      <c r="HR82" s="119"/>
      <c r="HS82" s="119"/>
    </row>
    <row r="83" spans="1:239" s="120" customFormat="1" ht="10.5" customHeight="1">
      <c r="A83" s="116"/>
      <c r="B83" s="125" t="s">
        <v>100</v>
      </c>
      <c r="C83" s="117"/>
      <c r="D83" s="117"/>
      <c r="E83" s="117"/>
      <c r="F83" s="126"/>
      <c r="G83" s="118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  <c r="AN83" s="119"/>
      <c r="AO83" s="119"/>
      <c r="AP83" s="119"/>
      <c r="AQ83" s="119"/>
      <c r="AR83" s="119"/>
      <c r="AS83" s="119"/>
      <c r="AT83" s="119"/>
      <c r="AU83" s="119"/>
      <c r="AV83" s="119"/>
      <c r="AW83" s="119"/>
      <c r="AX83" s="119"/>
      <c r="AY83" s="119"/>
      <c r="AZ83" s="119"/>
      <c r="BA83" s="119"/>
      <c r="BB83" s="119"/>
      <c r="BC83" s="119"/>
      <c r="BD83" s="119"/>
      <c r="BE83" s="119"/>
      <c r="BF83" s="119"/>
      <c r="BG83" s="119"/>
      <c r="BH83" s="119"/>
      <c r="BI83" s="119"/>
      <c r="BJ83" s="119"/>
      <c r="BK83" s="119"/>
      <c r="BL83" s="119"/>
      <c r="BM83" s="119"/>
      <c r="BN83" s="119"/>
      <c r="BO83" s="119"/>
      <c r="BP83" s="119"/>
      <c r="BQ83" s="119"/>
      <c r="BR83" s="119"/>
      <c r="BS83" s="119"/>
      <c r="BT83" s="119"/>
      <c r="BU83" s="119"/>
      <c r="BV83" s="119"/>
      <c r="BW83" s="119"/>
      <c r="BX83" s="119"/>
      <c r="BY83" s="119"/>
      <c r="BZ83" s="119"/>
      <c r="CA83" s="119"/>
      <c r="CB83" s="119"/>
      <c r="CC83" s="119"/>
      <c r="CD83" s="119"/>
      <c r="CE83" s="119"/>
      <c r="CF83" s="119"/>
      <c r="CG83" s="119"/>
      <c r="CH83" s="119"/>
      <c r="CI83" s="119"/>
      <c r="CJ83" s="119"/>
      <c r="CK83" s="119"/>
      <c r="CL83" s="119"/>
      <c r="CM83" s="119"/>
      <c r="CN83" s="119"/>
      <c r="CO83" s="119"/>
      <c r="CP83" s="119"/>
      <c r="CQ83" s="119"/>
      <c r="CR83" s="119"/>
      <c r="CS83" s="119"/>
      <c r="CT83" s="119"/>
      <c r="CU83" s="119"/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  <c r="DI83" s="119"/>
      <c r="DJ83" s="119"/>
      <c r="DK83" s="119"/>
      <c r="DL83" s="119"/>
      <c r="DM83" s="119"/>
      <c r="DN83" s="119"/>
      <c r="DO83" s="119"/>
      <c r="DP83" s="119"/>
      <c r="DQ83" s="119"/>
      <c r="DR83" s="119"/>
      <c r="DS83" s="119"/>
      <c r="DT83" s="119"/>
      <c r="DU83" s="119"/>
      <c r="DV83" s="119"/>
      <c r="DW83" s="119"/>
      <c r="DX83" s="119"/>
      <c r="DY83" s="119"/>
      <c r="DZ83" s="119"/>
      <c r="EA83" s="119"/>
      <c r="EB83" s="119"/>
      <c r="EC83" s="119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  <c r="EP83" s="119"/>
      <c r="EQ83" s="119"/>
      <c r="ER83" s="119"/>
      <c r="ES83" s="119"/>
      <c r="ET83" s="119"/>
      <c r="EU83" s="119"/>
      <c r="EV83" s="119"/>
      <c r="EW83" s="119"/>
      <c r="EX83" s="119"/>
      <c r="EY83" s="119"/>
      <c r="EZ83" s="119"/>
      <c r="FA83" s="119"/>
      <c r="FB83" s="119"/>
      <c r="FC83" s="119"/>
      <c r="FD83" s="119"/>
      <c r="FE83" s="119"/>
      <c r="FF83" s="119"/>
      <c r="FG83" s="119"/>
      <c r="FH83" s="119"/>
      <c r="FI83" s="119"/>
      <c r="FJ83" s="119"/>
      <c r="FK83" s="119"/>
      <c r="FL83" s="119"/>
      <c r="FM83" s="119"/>
      <c r="FN83" s="119"/>
      <c r="FO83" s="119"/>
      <c r="FP83" s="119"/>
      <c r="FQ83" s="119"/>
      <c r="FR83" s="119"/>
      <c r="FS83" s="119"/>
      <c r="FT83" s="119"/>
      <c r="FU83" s="119"/>
      <c r="FV83" s="119"/>
      <c r="FW83" s="119"/>
      <c r="FX83" s="119"/>
      <c r="FY83" s="119"/>
      <c r="FZ83" s="119"/>
      <c r="GA83" s="119"/>
      <c r="GB83" s="119"/>
      <c r="GC83" s="119"/>
      <c r="GD83" s="119"/>
      <c r="GE83" s="119"/>
      <c r="GF83" s="119"/>
      <c r="GG83" s="119"/>
      <c r="GH83" s="119"/>
      <c r="GI83" s="119"/>
      <c r="GJ83" s="119"/>
      <c r="GK83" s="119"/>
      <c r="GL83" s="119"/>
      <c r="GM83" s="119"/>
      <c r="GN83" s="119"/>
      <c r="GO83" s="119"/>
      <c r="GP83" s="119"/>
      <c r="GQ83" s="119"/>
      <c r="GR83" s="119"/>
      <c r="GS83" s="119"/>
      <c r="GT83" s="119"/>
      <c r="GU83" s="119"/>
      <c r="GV83" s="119"/>
      <c r="GW83" s="119"/>
      <c r="GX83" s="119"/>
      <c r="GY83" s="119"/>
      <c r="GZ83" s="119"/>
      <c r="HA83" s="119"/>
      <c r="HB83" s="119"/>
      <c r="HC83" s="119"/>
      <c r="HD83" s="119"/>
      <c r="HE83" s="119"/>
      <c r="HF83" s="119"/>
      <c r="HG83" s="119"/>
      <c r="HH83" s="119"/>
      <c r="HI83" s="119"/>
      <c r="HJ83" s="119"/>
      <c r="HK83" s="119"/>
      <c r="HL83" s="119"/>
      <c r="HM83" s="119"/>
      <c r="HN83" s="119"/>
      <c r="HO83" s="119"/>
      <c r="HP83" s="119"/>
      <c r="HQ83" s="119"/>
      <c r="HR83" s="119"/>
      <c r="HS83" s="119"/>
    </row>
    <row r="84" spans="1:239" s="120" customFormat="1" ht="10.5" customHeight="1">
      <c r="A84" s="116"/>
      <c r="B84" s="127" t="s">
        <v>101</v>
      </c>
      <c r="C84" s="117"/>
      <c r="D84" s="117"/>
      <c r="E84" s="117"/>
      <c r="F84" s="126"/>
      <c r="G84" s="118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19"/>
      <c r="CE84" s="119"/>
      <c r="CF84" s="119"/>
      <c r="CG84" s="119"/>
      <c r="CH84" s="119"/>
      <c r="CI84" s="119"/>
      <c r="CJ84" s="119"/>
      <c r="CK84" s="119"/>
      <c r="CL84" s="119"/>
      <c r="CM84" s="119"/>
      <c r="CN84" s="119"/>
      <c r="CO84" s="119"/>
      <c r="CP84" s="119"/>
      <c r="CQ84" s="119"/>
      <c r="CR84" s="119"/>
      <c r="CS84" s="119"/>
      <c r="CT84" s="119"/>
      <c r="CU84" s="119"/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  <c r="DI84" s="119"/>
      <c r="DJ84" s="119"/>
      <c r="DK84" s="119"/>
      <c r="DL84" s="119"/>
      <c r="DM84" s="119"/>
      <c r="DN84" s="119"/>
      <c r="DO84" s="119"/>
      <c r="DP84" s="119"/>
      <c r="DQ84" s="119"/>
      <c r="DR84" s="119"/>
      <c r="DS84" s="119"/>
      <c r="DT84" s="119"/>
      <c r="DU84" s="119"/>
      <c r="DV84" s="119"/>
      <c r="DW84" s="119"/>
      <c r="DX84" s="119"/>
      <c r="DY84" s="119"/>
      <c r="DZ84" s="119"/>
      <c r="EA84" s="119"/>
      <c r="EB84" s="119"/>
      <c r="EC84" s="119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  <c r="EP84" s="119"/>
      <c r="EQ84" s="119"/>
      <c r="ER84" s="119"/>
      <c r="ES84" s="119"/>
      <c r="ET84" s="119"/>
      <c r="EU84" s="119"/>
      <c r="EV84" s="119"/>
      <c r="EW84" s="119"/>
      <c r="EX84" s="119"/>
      <c r="EY84" s="119"/>
      <c r="EZ84" s="119"/>
      <c r="FA84" s="119"/>
      <c r="FB84" s="119"/>
      <c r="FC84" s="119"/>
      <c r="FD84" s="119"/>
      <c r="FE84" s="119"/>
      <c r="FF84" s="119"/>
      <c r="FG84" s="119"/>
      <c r="FH84" s="119"/>
      <c r="FI84" s="119"/>
      <c r="FJ84" s="119"/>
      <c r="FK84" s="119"/>
      <c r="FL84" s="119"/>
      <c r="FM84" s="119"/>
      <c r="FN84" s="119"/>
      <c r="FO84" s="119"/>
      <c r="FP84" s="119"/>
      <c r="FQ84" s="119"/>
      <c r="FR84" s="119"/>
      <c r="FS84" s="119"/>
      <c r="FT84" s="119"/>
      <c r="FU84" s="119"/>
      <c r="FV84" s="119"/>
      <c r="FW84" s="119"/>
      <c r="FX84" s="119"/>
      <c r="FY84" s="119"/>
      <c r="FZ84" s="119"/>
      <c r="GA84" s="119"/>
      <c r="GB84" s="119"/>
      <c r="GC84" s="119"/>
      <c r="GD84" s="119"/>
      <c r="GE84" s="119"/>
      <c r="GF84" s="119"/>
      <c r="GG84" s="119"/>
      <c r="GH84" s="119"/>
      <c r="GI84" s="119"/>
      <c r="GJ84" s="119"/>
      <c r="GK84" s="119"/>
      <c r="GL84" s="119"/>
      <c r="GM84" s="119"/>
      <c r="GN84" s="119"/>
      <c r="GO84" s="119"/>
      <c r="GP84" s="119"/>
      <c r="GQ84" s="119"/>
      <c r="GR84" s="119"/>
      <c r="GS84" s="119"/>
      <c r="GT84" s="119"/>
      <c r="GU84" s="119"/>
      <c r="GV84" s="119"/>
      <c r="GW84" s="119"/>
      <c r="GX84" s="119"/>
      <c r="GY84" s="119"/>
      <c r="GZ84" s="119"/>
      <c r="HA84" s="119"/>
      <c r="HB84" s="119"/>
      <c r="HC84" s="119"/>
      <c r="HD84" s="119"/>
      <c r="HE84" s="119"/>
      <c r="HF84" s="119"/>
      <c r="HG84" s="119"/>
      <c r="HH84" s="119"/>
      <c r="HI84" s="119"/>
      <c r="HJ84" s="119"/>
      <c r="HK84" s="119"/>
      <c r="HL84" s="119"/>
      <c r="HM84" s="119"/>
      <c r="HN84" s="119"/>
      <c r="HO84" s="119"/>
      <c r="HP84" s="119"/>
      <c r="HQ84" s="119"/>
      <c r="HR84" s="119"/>
      <c r="HS84" s="119"/>
    </row>
    <row r="85" spans="1:239" s="120" customFormat="1" ht="10.5" customHeight="1">
      <c r="A85" s="116"/>
      <c r="B85" s="127" t="s">
        <v>118</v>
      </c>
      <c r="C85" s="117"/>
      <c r="D85" s="117"/>
      <c r="E85" s="117"/>
      <c r="F85" s="126"/>
      <c r="G85" s="118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119"/>
      <c r="AO85" s="119"/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  <c r="BH85" s="119"/>
      <c r="BI85" s="119"/>
      <c r="BJ85" s="119"/>
      <c r="BK85" s="119"/>
      <c r="BL85" s="119"/>
      <c r="BM85" s="119"/>
      <c r="BN85" s="119"/>
      <c r="BO85" s="119"/>
      <c r="BP85" s="119"/>
      <c r="BQ85" s="119"/>
      <c r="BR85" s="119"/>
      <c r="BS85" s="119"/>
      <c r="BT85" s="119"/>
      <c r="BU85" s="119"/>
      <c r="BV85" s="119"/>
      <c r="BW85" s="119"/>
      <c r="BX85" s="119"/>
      <c r="BY85" s="119"/>
      <c r="BZ85" s="119"/>
      <c r="CA85" s="119"/>
      <c r="CB85" s="119"/>
      <c r="CC85" s="119"/>
      <c r="CD85" s="119"/>
      <c r="CE85" s="119"/>
      <c r="CF85" s="119"/>
      <c r="CG85" s="119"/>
      <c r="CH85" s="119"/>
      <c r="CI85" s="119"/>
      <c r="CJ85" s="119"/>
      <c r="CK85" s="119"/>
      <c r="CL85" s="119"/>
      <c r="CM85" s="119"/>
      <c r="CN85" s="119"/>
      <c r="CO85" s="119"/>
      <c r="CP85" s="119"/>
      <c r="CQ85" s="119"/>
      <c r="CR85" s="119"/>
      <c r="CS85" s="119"/>
      <c r="CT85" s="119"/>
      <c r="CU85" s="119"/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  <c r="DI85" s="119"/>
      <c r="DJ85" s="119"/>
      <c r="DK85" s="119"/>
      <c r="DL85" s="119"/>
      <c r="DM85" s="119"/>
      <c r="DN85" s="119"/>
      <c r="DO85" s="119"/>
      <c r="DP85" s="119"/>
      <c r="DQ85" s="119"/>
      <c r="DR85" s="119"/>
      <c r="DS85" s="119"/>
      <c r="DT85" s="119"/>
      <c r="DU85" s="119"/>
      <c r="DV85" s="119"/>
      <c r="DW85" s="119"/>
      <c r="DX85" s="119"/>
      <c r="DY85" s="119"/>
      <c r="DZ85" s="119"/>
      <c r="EA85" s="119"/>
      <c r="EB85" s="119"/>
      <c r="EC85" s="119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  <c r="EP85" s="119"/>
      <c r="EQ85" s="119"/>
      <c r="ER85" s="119"/>
      <c r="ES85" s="119"/>
      <c r="ET85" s="119"/>
      <c r="EU85" s="119"/>
      <c r="EV85" s="119"/>
      <c r="EW85" s="119"/>
      <c r="EX85" s="119"/>
      <c r="EY85" s="119"/>
      <c r="EZ85" s="119"/>
      <c r="FA85" s="119"/>
      <c r="FB85" s="119"/>
      <c r="FC85" s="119"/>
      <c r="FD85" s="119"/>
      <c r="FE85" s="119"/>
      <c r="FF85" s="119"/>
      <c r="FG85" s="119"/>
      <c r="FH85" s="119"/>
      <c r="FI85" s="119"/>
      <c r="FJ85" s="119"/>
      <c r="FK85" s="119"/>
      <c r="FL85" s="119"/>
      <c r="FM85" s="119"/>
      <c r="FN85" s="119"/>
      <c r="FO85" s="119"/>
      <c r="FP85" s="119"/>
      <c r="FQ85" s="119"/>
      <c r="FR85" s="119"/>
      <c r="FS85" s="119"/>
      <c r="FT85" s="119"/>
      <c r="FU85" s="119"/>
      <c r="FV85" s="119"/>
      <c r="FW85" s="119"/>
      <c r="FX85" s="119"/>
      <c r="FY85" s="119"/>
      <c r="FZ85" s="119"/>
      <c r="GA85" s="119"/>
      <c r="GB85" s="119"/>
      <c r="GC85" s="119"/>
      <c r="GD85" s="119"/>
      <c r="GE85" s="119"/>
      <c r="GF85" s="119"/>
      <c r="GG85" s="119"/>
      <c r="GH85" s="119"/>
      <c r="GI85" s="119"/>
      <c r="GJ85" s="119"/>
      <c r="GK85" s="119"/>
      <c r="GL85" s="119"/>
      <c r="GM85" s="119"/>
      <c r="GN85" s="119"/>
      <c r="GO85" s="119"/>
      <c r="GP85" s="119"/>
      <c r="GQ85" s="119"/>
      <c r="GR85" s="119"/>
      <c r="GS85" s="119"/>
      <c r="GT85" s="119"/>
      <c r="GU85" s="119"/>
      <c r="GV85" s="119"/>
      <c r="GW85" s="119"/>
      <c r="GX85" s="119"/>
      <c r="GY85" s="119"/>
      <c r="GZ85" s="119"/>
      <c r="HA85" s="119"/>
      <c r="HB85" s="119"/>
      <c r="HC85" s="119"/>
      <c r="HD85" s="119"/>
      <c r="HE85" s="119"/>
      <c r="HF85" s="119"/>
      <c r="HG85" s="119"/>
      <c r="HH85" s="119"/>
      <c r="HI85" s="119"/>
      <c r="HJ85" s="119"/>
      <c r="HK85" s="119"/>
      <c r="HL85" s="119"/>
      <c r="HM85" s="119"/>
      <c r="HN85" s="119"/>
      <c r="HO85" s="119"/>
      <c r="HP85" s="119"/>
      <c r="HQ85" s="119"/>
      <c r="HR85" s="119"/>
      <c r="HS85" s="119"/>
    </row>
    <row r="86" spans="1:239" s="120" customFormat="1" ht="10.5" customHeight="1" thickBot="1">
      <c r="A86" s="121"/>
      <c r="B86" s="128" t="s">
        <v>102</v>
      </c>
      <c r="C86" s="129"/>
      <c r="D86" s="129"/>
      <c r="E86" s="129"/>
      <c r="F86" s="130"/>
      <c r="G86" s="118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119"/>
      <c r="AO86" s="119"/>
      <c r="AP86" s="119"/>
      <c r="AQ86" s="119"/>
      <c r="AR86" s="119"/>
      <c r="AS86" s="119"/>
      <c r="AT86" s="119"/>
      <c r="AU86" s="119"/>
      <c r="AV86" s="119"/>
      <c r="AW86" s="119"/>
      <c r="AX86" s="119"/>
      <c r="AY86" s="119"/>
      <c r="AZ86" s="119"/>
      <c r="BA86" s="119"/>
      <c r="BB86" s="119"/>
      <c r="BC86" s="119"/>
      <c r="BD86" s="119"/>
      <c r="BE86" s="119"/>
      <c r="BF86" s="119"/>
      <c r="BG86" s="119"/>
      <c r="BH86" s="119"/>
      <c r="BI86" s="119"/>
      <c r="BJ86" s="119"/>
      <c r="BK86" s="119"/>
      <c r="BL86" s="119"/>
      <c r="BM86" s="119"/>
      <c r="BN86" s="119"/>
      <c r="BO86" s="119"/>
      <c r="BP86" s="119"/>
      <c r="BQ86" s="119"/>
      <c r="BR86" s="119"/>
      <c r="BS86" s="119"/>
      <c r="BT86" s="119"/>
      <c r="BU86" s="119"/>
      <c r="BV86" s="119"/>
      <c r="BW86" s="119"/>
      <c r="BX86" s="119"/>
      <c r="BY86" s="119"/>
      <c r="BZ86" s="119"/>
      <c r="CA86" s="119"/>
      <c r="CB86" s="119"/>
      <c r="CC86" s="119"/>
      <c r="CD86" s="119"/>
      <c r="CE86" s="119"/>
      <c r="CF86" s="119"/>
      <c r="CG86" s="119"/>
      <c r="CH86" s="119"/>
      <c r="CI86" s="119"/>
      <c r="CJ86" s="119"/>
      <c r="CK86" s="119"/>
      <c r="CL86" s="119"/>
      <c r="CM86" s="119"/>
      <c r="CN86" s="119"/>
      <c r="CO86" s="119"/>
      <c r="CP86" s="119"/>
      <c r="CQ86" s="119"/>
      <c r="CR86" s="119"/>
      <c r="CS86" s="119"/>
      <c r="CT86" s="119"/>
      <c r="CU86" s="119"/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  <c r="DI86" s="119"/>
      <c r="DJ86" s="119"/>
      <c r="DK86" s="119"/>
      <c r="DL86" s="119"/>
      <c r="DM86" s="119"/>
      <c r="DN86" s="119"/>
      <c r="DO86" s="119"/>
      <c r="DP86" s="119"/>
      <c r="DQ86" s="119"/>
      <c r="DR86" s="119"/>
      <c r="DS86" s="119"/>
      <c r="DT86" s="119"/>
      <c r="DU86" s="119"/>
      <c r="DV86" s="119"/>
      <c r="DW86" s="119"/>
      <c r="DX86" s="119"/>
      <c r="DY86" s="119"/>
      <c r="DZ86" s="119"/>
      <c r="EA86" s="119"/>
      <c r="EB86" s="119"/>
      <c r="EC86" s="119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  <c r="EP86" s="119"/>
      <c r="EQ86" s="119"/>
      <c r="ER86" s="119"/>
      <c r="ES86" s="119"/>
      <c r="ET86" s="119"/>
      <c r="EU86" s="119"/>
      <c r="EV86" s="119"/>
      <c r="EW86" s="119"/>
      <c r="EX86" s="119"/>
      <c r="EY86" s="119"/>
      <c r="EZ86" s="119"/>
      <c r="FA86" s="119"/>
      <c r="FB86" s="119"/>
      <c r="FC86" s="119"/>
      <c r="FD86" s="119"/>
      <c r="FE86" s="119"/>
      <c r="FF86" s="119"/>
      <c r="FG86" s="119"/>
      <c r="FH86" s="119"/>
      <c r="FI86" s="119"/>
      <c r="FJ86" s="119"/>
      <c r="FK86" s="119"/>
      <c r="FL86" s="119"/>
      <c r="FM86" s="119"/>
      <c r="FN86" s="119"/>
      <c r="FO86" s="119"/>
      <c r="FP86" s="119"/>
      <c r="FQ86" s="119"/>
      <c r="FR86" s="119"/>
      <c r="FS86" s="119"/>
      <c r="FT86" s="119"/>
      <c r="FU86" s="119"/>
      <c r="FV86" s="119"/>
      <c r="FW86" s="119"/>
      <c r="FX86" s="119"/>
      <c r="FY86" s="119"/>
      <c r="FZ86" s="119"/>
      <c r="GA86" s="119"/>
      <c r="GB86" s="119"/>
      <c r="GC86" s="119"/>
      <c r="GD86" s="119"/>
      <c r="GE86" s="119"/>
      <c r="GF86" s="119"/>
      <c r="GG86" s="119"/>
      <c r="GH86" s="119"/>
      <c r="GI86" s="119"/>
      <c r="GJ86" s="119"/>
      <c r="GK86" s="119"/>
      <c r="GL86" s="119"/>
      <c r="GM86" s="119"/>
      <c r="GN86" s="119"/>
      <c r="GO86" s="119"/>
      <c r="GP86" s="119"/>
      <c r="GQ86" s="119"/>
      <c r="GR86" s="119"/>
      <c r="GS86" s="119"/>
      <c r="GT86" s="119"/>
      <c r="GU86" s="119"/>
      <c r="GV86" s="119"/>
      <c r="GW86" s="119"/>
      <c r="GX86" s="119"/>
      <c r="GY86" s="119"/>
      <c r="GZ86" s="119"/>
      <c r="HA86" s="119"/>
      <c r="HB86" s="119"/>
      <c r="HC86" s="119"/>
      <c r="HD86" s="119"/>
      <c r="HE86" s="119"/>
      <c r="HF86" s="119"/>
      <c r="HG86" s="119"/>
      <c r="HH86" s="119"/>
      <c r="HI86" s="119"/>
      <c r="HJ86" s="119"/>
      <c r="HK86" s="119"/>
      <c r="HL86" s="119"/>
      <c r="HM86" s="119"/>
      <c r="HN86" s="119"/>
      <c r="HO86" s="119"/>
      <c r="HP86" s="119"/>
      <c r="HQ86" s="119"/>
      <c r="HR86" s="119"/>
      <c r="HS86" s="119"/>
    </row>
    <row r="87" spans="1:239" ht="15.6" customHeight="1" thickBot="1">
      <c r="A87" s="12"/>
      <c r="B87" s="13"/>
      <c r="C87" s="14"/>
      <c r="D87" s="14"/>
      <c r="E87" s="11"/>
      <c r="F87" s="15"/>
      <c r="G87" s="8"/>
      <c r="HT87"/>
      <c r="HU87"/>
      <c r="HV87"/>
      <c r="HW87"/>
      <c r="HX87"/>
      <c r="HY87"/>
      <c r="HZ87"/>
      <c r="IA87"/>
      <c r="IB87"/>
      <c r="IC87"/>
      <c r="ID87"/>
      <c r="IE87"/>
    </row>
    <row r="88" spans="1:239" ht="12.75" customHeight="1">
      <c r="A88" s="5"/>
      <c r="B88" s="16" t="s">
        <v>103</v>
      </c>
      <c r="C88" s="17">
        <f>G27</f>
        <v>4060400</v>
      </c>
      <c r="D88" s="18">
        <f t="shared" ref="D88:D93" si="1">(C88/$C$94)</f>
        <v>0.19542263954000791</v>
      </c>
      <c r="E88" s="19"/>
      <c r="F88" s="19"/>
      <c r="G88" s="8"/>
    </row>
    <row r="89" spans="1:239" ht="12" customHeight="1">
      <c r="A89" s="5"/>
      <c r="B89" s="20" t="s">
        <v>104</v>
      </c>
      <c r="C89" s="21">
        <f>G32</f>
        <v>0</v>
      </c>
      <c r="D89" s="22">
        <f t="shared" si="1"/>
        <v>0</v>
      </c>
      <c r="E89" s="19"/>
      <c r="F89" s="19"/>
      <c r="G89" s="8"/>
    </row>
    <row r="90" spans="1:239" ht="12.75" customHeight="1">
      <c r="A90" s="5"/>
      <c r="B90" s="20" t="s">
        <v>105</v>
      </c>
      <c r="C90" s="21">
        <f>G39</f>
        <v>191000</v>
      </c>
      <c r="D90" s="22">
        <f t="shared" si="1"/>
        <v>9.1926224392034055E-3</v>
      </c>
      <c r="E90" s="19"/>
      <c r="F90" s="19"/>
      <c r="G90" s="8"/>
    </row>
    <row r="91" spans="1:239" ht="12" customHeight="1">
      <c r="A91" s="5"/>
      <c r="B91" s="20" t="s">
        <v>55</v>
      </c>
      <c r="C91" s="21">
        <f>G61</f>
        <v>6640725</v>
      </c>
      <c r="D91" s="22">
        <f t="shared" si="1"/>
        <v>0.31961087773601593</v>
      </c>
      <c r="E91" s="19"/>
      <c r="F91" s="19"/>
      <c r="G91" s="8"/>
    </row>
    <row r="92" spans="1:239" ht="12" customHeight="1">
      <c r="A92" s="5"/>
      <c r="B92" s="20" t="s">
        <v>106</v>
      </c>
      <c r="C92" s="23">
        <f>G68</f>
        <v>8896000</v>
      </c>
      <c r="D92" s="22">
        <f t="shared" si="1"/>
        <v>0.42815481266572514</v>
      </c>
      <c r="E92" s="24"/>
      <c r="F92" s="24"/>
      <c r="G92" s="8"/>
    </row>
    <row r="93" spans="1:239" ht="12.75" customHeight="1">
      <c r="A93" s="5"/>
      <c r="B93" s="20" t="s">
        <v>107</v>
      </c>
      <c r="C93" s="23">
        <f>G71</f>
        <v>989406.25</v>
      </c>
      <c r="D93" s="22">
        <f t="shared" si="1"/>
        <v>4.7619047619047616E-2</v>
      </c>
      <c r="E93" s="24"/>
      <c r="F93" s="24"/>
      <c r="G93" s="8"/>
    </row>
    <row r="94" spans="1:239" ht="15.6" customHeight="1">
      <c r="A94" s="5"/>
      <c r="B94" s="25" t="s">
        <v>108</v>
      </c>
      <c r="C94" s="26">
        <f>SUM(C88:C93)</f>
        <v>20777531.25</v>
      </c>
      <c r="D94" s="27">
        <f>SUM(D88:D93)</f>
        <v>1</v>
      </c>
      <c r="E94" s="24"/>
      <c r="F94" s="24"/>
      <c r="G94" s="8"/>
    </row>
    <row r="95" spans="1:239" ht="11.25" customHeight="1">
      <c r="B95" s="9"/>
      <c r="C95" s="7"/>
      <c r="D95" s="7"/>
      <c r="E95" s="7"/>
      <c r="F95" s="7"/>
      <c r="G95" s="8"/>
    </row>
    <row r="96" spans="1:239" ht="11.25" customHeight="1">
      <c r="B96" s="28"/>
      <c r="C96" s="7"/>
      <c r="D96" s="7"/>
      <c r="E96" s="7"/>
      <c r="F96" s="7"/>
      <c r="G96" s="8"/>
    </row>
    <row r="97" spans="1:7" ht="11.25" customHeight="1">
      <c r="B97" s="29"/>
      <c r="C97" s="30" t="s">
        <v>109</v>
      </c>
      <c r="D97" s="31"/>
      <c r="E97" s="32"/>
      <c r="F97" s="33"/>
      <c r="G97" s="8"/>
    </row>
    <row r="98" spans="1:7" ht="11.25" customHeight="1">
      <c r="A98" s="34" t="s">
        <v>110</v>
      </c>
      <c r="B98" s="35" t="s">
        <v>111</v>
      </c>
      <c r="C98" s="36">
        <v>70000</v>
      </c>
      <c r="D98" s="36">
        <v>72000</v>
      </c>
      <c r="E98" s="37">
        <v>74000</v>
      </c>
      <c r="F98" s="38"/>
      <c r="G98" s="39"/>
    </row>
    <row r="99" spans="1:7" ht="11.25" customHeight="1">
      <c r="B99" s="25" t="s">
        <v>112</v>
      </c>
      <c r="C99" s="26">
        <f>(G72/C98)</f>
        <v>296.82187499999998</v>
      </c>
      <c r="D99" s="26">
        <f>(G72/D98)</f>
        <v>288.57682291666669</v>
      </c>
      <c r="E99" s="40">
        <f>(G72/E98)</f>
        <v>280.77744932432432</v>
      </c>
      <c r="F99" s="38"/>
      <c r="G99" s="39"/>
    </row>
    <row r="100" spans="1:7" ht="11.25" customHeight="1">
      <c r="B100" s="41" t="s">
        <v>113</v>
      </c>
      <c r="C100" s="10"/>
      <c r="D100" s="10"/>
      <c r="E100" s="10"/>
      <c r="F100" s="10"/>
      <c r="G100" s="10"/>
    </row>
  </sheetData>
  <mergeCells count="8">
    <mergeCell ref="E8:F8"/>
    <mergeCell ref="B16:G16"/>
    <mergeCell ref="E9:F9"/>
    <mergeCell ref="E10:F10"/>
    <mergeCell ref="E11:F11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2022-06-17T12:08:06Z</cp:lastPrinted>
  <dcterms:created xsi:type="dcterms:W3CDTF">2020-11-27T12:49:00Z</dcterms:created>
  <dcterms:modified xsi:type="dcterms:W3CDTF">2023-02-15T19:46:47Z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