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435"/>
  </bookViews>
  <sheets>
    <sheet name="TOMATE ENTUTORAD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2" l="1"/>
  <c r="G84" i="2" l="1"/>
  <c r="G82" i="2"/>
  <c r="G55" i="2"/>
  <c r="G56" i="2"/>
  <c r="G57" i="2"/>
  <c r="G58" i="2"/>
  <c r="G60" i="2"/>
  <c r="G61" i="2"/>
  <c r="G63" i="2"/>
  <c r="G64" i="2"/>
  <c r="G65" i="2"/>
  <c r="G66" i="2"/>
  <c r="G67" i="2"/>
  <c r="G68" i="2"/>
  <c r="G69" i="2"/>
  <c r="G71" i="2"/>
  <c r="G72" i="2"/>
  <c r="G73" i="2"/>
  <c r="G75" i="2"/>
  <c r="G76" i="2"/>
  <c r="G77" i="2"/>
  <c r="G78" i="2"/>
  <c r="G79" i="2"/>
  <c r="G81" i="2"/>
  <c r="G85" i="2"/>
  <c r="G53" i="2"/>
  <c r="G51" i="2"/>
  <c r="E56" i="2" l="1"/>
  <c r="E57" i="2" s="1"/>
  <c r="G90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86" i="2" l="1"/>
  <c r="G33" i="2"/>
  <c r="G46" i="2"/>
  <c r="G45" i="2"/>
  <c r="G44" i="2"/>
  <c r="G43" i="2"/>
  <c r="G42" i="2"/>
  <c r="G47" i="2" s="1"/>
  <c r="D120" i="2" l="1"/>
  <c r="G37" i="2"/>
  <c r="G38" i="2" s="1"/>
  <c r="G11" i="2"/>
  <c r="G96" i="2" s="1"/>
  <c r="G91" i="2" l="1"/>
  <c r="C114" i="2" s="1"/>
  <c r="C113" i="2"/>
  <c r="C111" i="2"/>
  <c r="C112" i="2"/>
  <c r="C110" i="2" l="1"/>
  <c r="G93" i="2"/>
  <c r="G94" i="2" s="1"/>
  <c r="C115" i="2" s="1"/>
  <c r="C116" i="2" l="1"/>
  <c r="D110" i="2" s="1"/>
  <c r="G95" i="2"/>
  <c r="D114" i="2" l="1"/>
  <c r="D112" i="2"/>
  <c r="D111" i="2"/>
  <c r="D113" i="2"/>
  <c r="D115" i="2"/>
  <c r="E121" i="2"/>
  <c r="C121" i="2"/>
  <c r="G97" i="2"/>
  <c r="D121" i="2"/>
  <c r="D116" i="2" l="1"/>
</calcChain>
</file>

<file path=xl/sharedStrings.xml><?xml version="1.0" encoding="utf-8"?>
<sst xmlns="http://schemas.openxmlformats.org/spreadsheetml/2006/main" count="242" uniqueCount="154">
  <si>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</si>
  <si>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</si>
  <si>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</si>
  <si>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</si>
  <si>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</si>
  <si>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</si>
  <si>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</si>
  <si>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</si>
  <si>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</si>
  <si>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</si>
  <si>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</si>
  <si>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</si>
  <si>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</si>
  <si>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</si>
  <si>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</si>
  <si>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</si>
  <si>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</si>
  <si>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</si>
  <si>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</si>
  <si>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</si>
  <si>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</si>
  <si>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</si>
  <si>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</si>
  <si>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</si>
  <si>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</si>
  <si>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</si>
  <si>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</si>
  <si>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</si>
  <si>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</si>
  <si>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</si>
  <si>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</si>
  <si>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</si>
  <si>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</si>
  <si>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</si>
  <si>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</si>
  <si>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</si>
  <si>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</si>
  <si>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</si>
  <si>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</si>
  <si>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</si>
  <si>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</si>
  <si>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</si>
  <si>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</si>
  <si>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</si>
  <si>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</si>
  <si>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</si>
  <si>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</si>
  <si>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</si>
  <si>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</si>
  <si>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</si>
  <si>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</si>
  <si>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</si>
  <si>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</si>
  <si>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</si>
  <si>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</si>
  <si>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</si>
  <si>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Aradura</t>
  </si>
  <si>
    <t>Melgadura</t>
  </si>
  <si>
    <t>u</t>
  </si>
  <si>
    <t>kg</t>
  </si>
  <si>
    <t>Nitrato de potasio</t>
  </si>
  <si>
    <t>O"higgins</t>
  </si>
  <si>
    <t>Rengo</t>
  </si>
  <si>
    <t>Época(Mes)</t>
  </si>
  <si>
    <t>Noviembre</t>
  </si>
  <si>
    <t>Agosto</t>
  </si>
  <si>
    <t>Septiembre</t>
  </si>
  <si>
    <t>Octubre</t>
  </si>
  <si>
    <t>Diciembre</t>
  </si>
  <si>
    <t>lt</t>
  </si>
  <si>
    <t>Frutaliv</t>
  </si>
  <si>
    <t>Fosfimax</t>
  </si>
  <si>
    <t>Kendal</t>
  </si>
  <si>
    <t>c/u</t>
  </si>
  <si>
    <t>Riegos</t>
  </si>
  <si>
    <t>Octubre-Diciembre</t>
  </si>
  <si>
    <t>FUNGICIDAS</t>
  </si>
  <si>
    <t>HERBICIDAS</t>
  </si>
  <si>
    <t>INSECTICIDAS</t>
  </si>
  <si>
    <t>Ferias locales, Lo Valledor</t>
  </si>
  <si>
    <t>Rengo, Malloa</t>
  </si>
  <si>
    <t>Aplicación de fertilizantes</t>
  </si>
  <si>
    <t>JA</t>
  </si>
  <si>
    <t>FERTILIZANTES</t>
  </si>
  <si>
    <t>Strepto plus</t>
  </si>
  <si>
    <t>Mulch</t>
  </si>
  <si>
    <t>RENDIMIENTO (kilos/ha)</t>
  </si>
  <si>
    <t>Enero-febrero</t>
  </si>
  <si>
    <t>PRECIO ESPERADO ($/kg)</t>
  </si>
  <si>
    <t>diciembre- febrero</t>
  </si>
  <si>
    <t>Transplante</t>
  </si>
  <si>
    <t>Drench</t>
  </si>
  <si>
    <t>Replante</t>
  </si>
  <si>
    <t>Septiembre-Febrero</t>
  </si>
  <si>
    <t>Desbrote</t>
  </si>
  <si>
    <t>Aporca</t>
  </si>
  <si>
    <t>Control maleza</t>
  </si>
  <si>
    <t>Septiembre-Enero</t>
  </si>
  <si>
    <t>Aplicación de pesticidas</t>
  </si>
  <si>
    <t>Labores de cosecha</t>
  </si>
  <si>
    <t>Diciembre-Febrero</t>
  </si>
  <si>
    <t>labores de selección</t>
  </si>
  <si>
    <t>octubre</t>
  </si>
  <si>
    <t>Há</t>
  </si>
  <si>
    <t>Agosto-Septiembre</t>
  </si>
  <si>
    <t>Rastrajes (3)</t>
  </si>
  <si>
    <t>Trazado de acequias</t>
  </si>
  <si>
    <t>Postura Mulch</t>
  </si>
  <si>
    <t>Rollos</t>
  </si>
  <si>
    <t>PLANTAS Y SEMILLAS</t>
  </si>
  <si>
    <t>Plántulas</t>
  </si>
  <si>
    <t>Foliares</t>
  </si>
  <si>
    <t xml:space="preserve">Zoberaminol </t>
  </si>
  <si>
    <t>Septiembre-dic</t>
  </si>
  <si>
    <t>Noviembre-Enero</t>
  </si>
  <si>
    <t>Octubre-Febrero</t>
  </si>
  <si>
    <t>Mezcla hortalicera</t>
  </si>
  <si>
    <t>Octubre-Enero</t>
  </si>
  <si>
    <t>Previcur Energy 840 SL</t>
  </si>
  <si>
    <t>Ridomil Gold  MZ 68 WP</t>
  </si>
  <si>
    <t>Polyben 50 WP</t>
  </si>
  <si>
    <t>Mancozeb 80%</t>
  </si>
  <si>
    <t>Score 250 EC</t>
  </si>
  <si>
    <t>Diciembre-Enero</t>
  </si>
  <si>
    <t>Amistar Opti</t>
  </si>
  <si>
    <t>Centurion 240</t>
  </si>
  <si>
    <t>Octubre- Noviembre</t>
  </si>
  <si>
    <t>Gramoxone super</t>
  </si>
  <si>
    <t>Octubre- Diciembre</t>
  </si>
  <si>
    <t>Sencor 480</t>
  </si>
  <si>
    <t>Clorpirifos S 480</t>
  </si>
  <si>
    <t>karate Zeon</t>
  </si>
  <si>
    <t>Muralla Delta 190</t>
  </si>
  <si>
    <t>Orthene 75 SP</t>
  </si>
  <si>
    <t>Noviembre-Diciembre</t>
  </si>
  <si>
    <t>Vertimec 018 EC</t>
  </si>
  <si>
    <t xml:space="preserve">Flete </t>
  </si>
  <si>
    <t>Diciembre-febrero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</si>
  <si>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</si>
  <si>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</si>
  <si>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TOMATE ENTUTORADO</t>
  </si>
  <si>
    <t xml:space="preserve">7742 SEMINIS </t>
  </si>
  <si>
    <t>Heldas, Lluvia extemporánea</t>
  </si>
  <si>
    <t>Postadura</t>
  </si>
  <si>
    <t>Alambrado</t>
  </si>
  <si>
    <t>Cajas plásticas</t>
  </si>
  <si>
    <t>Postes 2,5 mt 2"</t>
  </si>
  <si>
    <t>Alambre 14"</t>
  </si>
  <si>
    <t>Octubre-Noviembre</t>
  </si>
  <si>
    <t>Grapas 1 1/2"</t>
  </si>
  <si>
    <t>Cajas madera 18 kg</t>
  </si>
  <si>
    <t>ESCENARIOS COSTO UNITARIO  ($/kg)</t>
  </si>
  <si>
    <t>Rendimiento  (kg/hà)</t>
  </si>
  <si>
    <t>Costo unitario ($/ 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</si>
</sst>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%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7"/>
      <color indexed="8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5"/>
    <xf numFmtId="9" fontId="5" fillId="0" borderId="15"/>
  </cellStyleXfs>
  <cellXfs count="13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7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2" fillId="2" borderId="15" xfId="0" applyFont="1" applyFill="1" applyBorder="1" applyAlignment="1">
      <alignment vertical="center"/>
    </xf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7" fillId="3" borderId="13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1" fillId="2" borderId="1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49" fontId="4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49" fontId="1" fillId="2" borderId="39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8" borderId="35" xfId="0" applyFont="1" applyFill="1" applyBorder="1" applyAlignment="1"/>
    <xf numFmtId="0" fontId="1" fillId="6" borderId="15" xfId="0" applyFont="1" applyFill="1" applyBorder="1" applyAlignment="1"/>
    <xf numFmtId="49" fontId="4" fillId="7" borderId="26" xfId="0" applyNumberFormat="1" applyFont="1" applyFill="1" applyBorder="1" applyAlignment="1">
      <alignment vertical="center"/>
    </xf>
    <xf numFmtId="49" fontId="4" fillId="7" borderId="16" xfId="0" applyNumberFormat="1" applyFont="1" applyFill="1" applyBorder="1" applyAlignment="1">
      <alignment horizontal="center" vertical="center"/>
    </xf>
    <xf numFmtId="49" fontId="1" fillId="7" borderId="27" xfId="0" applyNumberFormat="1" applyFont="1" applyFill="1" applyBorder="1" applyAlignment="1">
      <alignment horizontal="center"/>
    </xf>
    <xf numFmtId="49" fontId="4" fillId="2" borderId="28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165" fontId="4" fillId="2" borderId="6" xfId="0" applyNumberFormat="1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49" fontId="4" fillId="7" borderId="30" xfId="0" applyNumberFormat="1" applyFont="1" applyFill="1" applyBorder="1" applyAlignment="1">
      <alignment vertical="center"/>
    </xf>
    <xf numFmtId="165" fontId="4" fillId="7" borderId="31" xfId="0" applyNumberFormat="1" applyFont="1" applyFill="1" applyBorder="1" applyAlignment="1">
      <alignment vertical="center"/>
    </xf>
    <xf numFmtId="9" fontId="4" fillId="7" borderId="32" xfId="0" applyNumberFormat="1" applyFont="1" applyFill="1" applyBorder="1" applyAlignment="1">
      <alignment vertical="center"/>
    </xf>
    <xf numFmtId="49" fontId="4" fillId="7" borderId="44" xfId="0" applyNumberFormat="1" applyFont="1" applyFill="1" applyBorder="1" applyAlignment="1">
      <alignment vertical="center"/>
    </xf>
    <xf numFmtId="3" fontId="4" fillId="7" borderId="45" xfId="0" applyNumberFormat="1" applyFont="1" applyFill="1" applyBorder="1" applyAlignment="1">
      <alignment vertical="center"/>
    </xf>
    <xf numFmtId="0" fontId="4" fillId="6" borderId="15" xfId="0" applyFont="1" applyFill="1" applyBorder="1" applyAlignment="1">
      <alignment vertical="center"/>
    </xf>
    <xf numFmtId="164" fontId="4" fillId="2" borderId="15" xfId="0" applyNumberFormat="1" applyFont="1" applyFill="1" applyBorder="1" applyAlignment="1">
      <alignment horizontal="right" vertical="center"/>
    </xf>
    <xf numFmtId="165" fontId="4" fillId="7" borderId="32" xfId="0" applyNumberFormat="1" applyFont="1" applyFill="1" applyBorder="1" applyAlignment="1">
      <alignment vertical="center"/>
    </xf>
    <xf numFmtId="49" fontId="10" fillId="2" borderId="15" xfId="0" applyNumberFormat="1" applyFont="1" applyFill="1" applyBorder="1" applyAlignment="1">
      <alignment vertical="center"/>
    </xf>
    <xf numFmtId="0" fontId="10" fillId="2" borderId="15" xfId="0" applyFont="1" applyFill="1" applyBorder="1" applyAlignment="1"/>
    <xf numFmtId="0" fontId="10" fillId="2" borderId="15" xfId="0" applyFont="1" applyFill="1" applyBorder="1" applyAlignment="1">
      <alignment horizontal="right"/>
    </xf>
    <xf numFmtId="166" fontId="1" fillId="2" borderId="29" xfId="0" applyNumberFormat="1" applyFont="1" applyFill="1" applyBorder="1" applyAlignment="1"/>
    <xf numFmtId="0" fontId="0" fillId="2" borderId="4" xfId="0" applyFill="1" applyBorder="1"/>
    <xf numFmtId="49" fontId="7" fillId="3" borderId="5" xfId="0" applyNumberFormat="1" applyFont="1" applyFill="1" applyBorder="1" applyAlignment="1">
      <alignment vertical="center" wrapText="1"/>
    </xf>
    <xf numFmtId="0" fontId="1" fillId="9" borderId="49" xfId="0" applyFont="1" applyFill="1" applyBorder="1" applyAlignment="1">
      <alignment horizontal="right"/>
    </xf>
    <xf numFmtId="0" fontId="1" fillId="2" borderId="7" xfId="0" applyFont="1" applyFill="1" applyBorder="1"/>
    <xf numFmtId="3" fontId="1" fillId="0" borderId="49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0" fontId="1" fillId="9" borderId="49" xfId="0" applyFont="1" applyFill="1" applyBorder="1" applyAlignment="1">
      <alignment horizontal="right" vertical="center" wrapText="1"/>
    </xf>
    <xf numFmtId="17" fontId="1" fillId="0" borderId="49" xfId="0" applyNumberFormat="1" applyFont="1" applyFill="1" applyBorder="1" applyAlignment="1">
      <alignment horizontal="right" vertical="center"/>
    </xf>
    <xf numFmtId="0" fontId="1" fillId="9" borderId="49" xfId="0" applyFont="1" applyFill="1" applyBorder="1" applyAlignment="1">
      <alignment horizontal="right" vertical="center"/>
    </xf>
    <xf numFmtId="3" fontId="1" fillId="0" borderId="49" xfId="0" applyNumberFormat="1" applyFont="1" applyFill="1" applyBorder="1" applyAlignment="1">
      <alignment horizontal="right" vertical="center"/>
    </xf>
    <xf numFmtId="3" fontId="1" fillId="0" borderId="49" xfId="0" applyNumberFormat="1" applyFont="1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17" fontId="1" fillId="0" borderId="49" xfId="0" applyNumberFormat="1" applyFont="1" applyBorder="1" applyAlignment="1">
      <alignment horizontal="right" vertical="center"/>
    </xf>
    <xf numFmtId="17" fontId="1" fillId="9" borderId="49" xfId="0" applyNumberFormat="1" applyFont="1" applyFill="1" applyBorder="1" applyAlignment="1">
      <alignment horizontal="right" vertical="center"/>
    </xf>
    <xf numFmtId="0" fontId="1" fillId="0" borderId="49" xfId="0" applyFont="1" applyBorder="1" applyAlignment="1">
      <alignment horizontal="right" vertical="center" wrapText="1"/>
    </xf>
    <xf numFmtId="0" fontId="11" fillId="2" borderId="8" xfId="0" applyFont="1" applyFill="1" applyBorder="1" applyAlignment="1">
      <alignment wrapText="1"/>
    </xf>
    <xf numFmtId="14" fontId="11" fillId="2" borderId="9" xfId="0" applyNumberFormat="1" applyFont="1" applyFill="1" applyBorder="1" applyAlignment="1"/>
    <xf numFmtId="0" fontId="11" fillId="2" borderId="3" xfId="0" applyFont="1" applyFill="1" applyBorder="1" applyAlignment="1"/>
    <xf numFmtId="0" fontId="11" fillId="2" borderId="9" xfId="0" applyFont="1" applyFill="1" applyBorder="1" applyAlignment="1"/>
    <xf numFmtId="0" fontId="11" fillId="2" borderId="9" xfId="0" applyFont="1" applyFill="1" applyBorder="1" applyAlignment="1">
      <alignment horizontal="right" wrapText="1"/>
    </xf>
    <xf numFmtId="0" fontId="11" fillId="2" borderId="11" xfId="0" applyFont="1" applyFill="1" applyBorder="1" applyAlignment="1"/>
    <xf numFmtId="0" fontId="11" fillId="2" borderId="12" xfId="0" applyFont="1" applyFill="1" applyBorder="1" applyAlignment="1">
      <alignment horizontal="left"/>
    </xf>
    <xf numFmtId="0" fontId="11" fillId="2" borderId="12" xfId="0" applyFont="1" applyFill="1" applyBorder="1" applyAlignment="1"/>
    <xf numFmtId="0" fontId="11" fillId="2" borderId="12" xfId="0" applyFont="1" applyFill="1" applyBorder="1" applyAlignment="1">
      <alignment horizontal="right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1" fillId="2" borderId="12" xfId="0" applyNumberFormat="1" applyFont="1" applyFill="1" applyBorder="1" applyAlignment="1"/>
    <xf numFmtId="3" fontId="11" fillId="2" borderId="12" xfId="0" applyNumberFormat="1" applyFont="1" applyFill="1" applyBorder="1" applyAlignment="1">
      <alignment horizontal="right"/>
    </xf>
    <xf numFmtId="49" fontId="13" fillId="5" borderId="19" xfId="0" applyNumberFormat="1" applyFont="1" applyFill="1" applyBorder="1" applyAlignment="1">
      <alignment vertical="center"/>
    </xf>
    <xf numFmtId="0" fontId="13" fillId="5" borderId="20" xfId="0" applyFont="1" applyFill="1" applyBorder="1" applyAlignment="1">
      <alignment vertical="center"/>
    </xf>
    <xf numFmtId="164" fontId="13" fillId="5" borderId="21" xfId="0" applyNumberFormat="1" applyFont="1" applyFill="1" applyBorder="1" applyAlignment="1">
      <alignment vertical="center"/>
    </xf>
    <xf numFmtId="49" fontId="13" fillId="3" borderId="22" xfId="0" applyNumberFormat="1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164" fontId="13" fillId="3" borderId="23" xfId="0" applyNumberFormat="1" applyFont="1" applyFill="1" applyBorder="1" applyAlignment="1">
      <alignment vertical="center"/>
    </xf>
    <xf numFmtId="49" fontId="13" fillId="5" borderId="22" xfId="0" applyNumberFormat="1" applyFont="1" applyFill="1" applyBorder="1" applyAlignment="1">
      <alignment vertical="center"/>
    </xf>
    <xf numFmtId="0" fontId="13" fillId="5" borderId="13" xfId="0" applyFont="1" applyFill="1" applyBorder="1" applyAlignment="1">
      <alignment vertical="center"/>
    </xf>
    <xf numFmtId="164" fontId="13" fillId="5" borderId="23" xfId="0" applyNumberFormat="1" applyFont="1" applyFill="1" applyBorder="1" applyAlignment="1">
      <alignment vertical="center"/>
    </xf>
    <xf numFmtId="49" fontId="13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3" fillId="10" borderId="52" xfId="0" applyNumberFormat="1" applyFont="1" applyFill="1" applyBorder="1" applyAlignment="1">
      <alignment vertical="center"/>
    </xf>
    <xf numFmtId="0" fontId="1" fillId="2" borderId="17" xfId="0" applyFont="1" applyFill="1" applyBorder="1"/>
    <xf numFmtId="164" fontId="7" fillId="2" borderId="15" xfId="0" applyNumberFormat="1" applyFont="1" applyFill="1" applyBorder="1" applyAlignment="1">
      <alignment vertical="center"/>
    </xf>
    <xf numFmtId="0" fontId="1" fillId="0" borderId="0" xfId="0" applyNumberFormat="1" applyFont="1"/>
    <xf numFmtId="0" fontId="1" fillId="0" borderId="0" xfId="0" applyFont="1"/>
    <xf numFmtId="0" fontId="1" fillId="2" borderId="13" xfId="0" applyNumberFormat="1" applyFont="1" applyFill="1" applyBorder="1" applyAlignment="1">
      <alignment vertical="center"/>
    </xf>
    <xf numFmtId="0" fontId="1" fillId="2" borderId="13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15" fillId="0" borderId="0" xfId="0" applyNumberFormat="1" applyFont="1"/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9" fillId="8" borderId="33" xfId="0" applyNumberFormat="1" applyFont="1" applyFill="1" applyBorder="1" applyAlignment="1">
      <alignment vertical="center"/>
    </xf>
    <xf numFmtId="0" fontId="4" fillId="8" borderId="34" xfId="0" applyFont="1" applyFill="1" applyBorder="1" applyAlignment="1">
      <alignment vertical="center"/>
    </xf>
    <xf numFmtId="49" fontId="9" fillId="8" borderId="46" xfId="0" applyNumberFormat="1" applyFont="1" applyFill="1" applyBorder="1" applyAlignment="1">
      <alignment horizontal="center" vertical="center"/>
    </xf>
    <xf numFmtId="49" fontId="9" fillId="8" borderId="47" xfId="0" applyNumberFormat="1" applyFont="1" applyFill="1" applyBorder="1" applyAlignment="1">
      <alignment horizontal="center" vertical="center"/>
    </xf>
    <xf numFmtId="49" fontId="9" fillId="8" borderId="48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49" fontId="1" fillId="2" borderId="50" xfId="0" applyNumberFormat="1" applyFont="1" applyFill="1" applyBorder="1" applyAlignment="1">
      <alignment horizontal="left"/>
    </xf>
    <xf numFmtId="49" fontId="1" fillId="2" borderId="51" xfId="0" applyNumberFormat="1" applyFont="1" applyFill="1" applyBorder="1" applyAlignment="1">
      <alignment horizontal="left"/>
    </xf>
    <xf numFmtId="0" fontId="0" fillId="0" borderId="4" xfId="0" applyFill="1" applyBorder="1"/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NumberFormat="1" applyFill="1"/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0</xdr:rowOff>
    </xdr:from>
    <xdr:to>
      <xdr:col>7</xdr:col>
      <xdr:colOff>452232</xdr:colOff>
      <xdr:row>6</xdr:row>
      <xdr:rowOff>29401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560034" cy="1156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2"/>
  <sheetViews>
    <sheetView showGridLines="0" tabSelected="1" zoomScale="124" zoomScaleNormal="124" workbookViewId="0">
      <selection activeCell="D15" sqref="D1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8.5703125" style="1" bestFit="1" customWidth="1"/>
    <col min="4" max="4" width="13.28515625" style="1" customWidth="1"/>
    <col min="5" max="5" width="22.28515625" style="1" bestFit="1" customWidth="1"/>
    <col min="6" max="6" width="13.5703125" style="1" customWidth="1"/>
    <col min="7" max="7" width="17.140625" style="13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11"/>
    </row>
    <row r="2" spans="1:255" ht="15" customHeight="1" x14ac:dyDescent="0.25">
      <c r="A2" s="2"/>
      <c r="B2" s="2"/>
      <c r="C2" s="2"/>
      <c r="D2" s="2"/>
      <c r="E2" s="2"/>
      <c r="F2" s="2"/>
      <c r="G2" s="11"/>
    </row>
    <row r="3" spans="1:255" ht="15" customHeight="1" x14ac:dyDescent="0.25">
      <c r="A3" s="2"/>
      <c r="B3" s="2"/>
      <c r="C3" s="2"/>
      <c r="D3" s="2"/>
      <c r="E3" s="2"/>
      <c r="F3" s="2"/>
      <c r="G3" s="11"/>
    </row>
    <row r="4" spans="1:255" ht="15" customHeight="1" x14ac:dyDescent="0.25">
      <c r="A4" s="2"/>
      <c r="B4" s="2"/>
      <c r="C4" s="2"/>
      <c r="D4" s="2"/>
      <c r="E4" s="2"/>
      <c r="F4" s="2"/>
      <c r="G4" s="11"/>
    </row>
    <row r="5" spans="1:255" ht="15" customHeight="1" x14ac:dyDescent="0.25">
      <c r="A5" s="2"/>
      <c r="B5" s="2"/>
      <c r="C5" s="2"/>
      <c r="D5" s="2"/>
      <c r="E5" s="2"/>
      <c r="F5" s="2"/>
      <c r="G5" s="11"/>
    </row>
    <row r="6" spans="1:255" ht="15" customHeight="1" x14ac:dyDescent="0.25">
      <c r="A6" s="2"/>
      <c r="B6" s="2"/>
      <c r="C6" s="2"/>
      <c r="D6" s="2"/>
      <c r="E6" s="2"/>
      <c r="F6" s="2"/>
      <c r="G6" s="11"/>
    </row>
    <row r="7" spans="1:255" ht="15" customHeight="1" x14ac:dyDescent="0.25">
      <c r="A7" s="2"/>
      <c r="B7" s="3"/>
      <c r="C7" s="4"/>
      <c r="D7" s="2"/>
      <c r="E7" s="4"/>
      <c r="F7" s="4"/>
      <c r="G7" s="12"/>
    </row>
    <row r="8" spans="1:255" s="64" customFormat="1" ht="12" customHeight="1" x14ac:dyDescent="0.25">
      <c r="A8" s="58"/>
      <c r="B8" s="59" t="s">
        <v>0</v>
      </c>
      <c r="C8" s="60" t="s">
        <v>140</v>
      </c>
      <c r="D8" s="61"/>
      <c r="E8" s="119" t="s">
        <v>86</v>
      </c>
      <c r="F8" s="120"/>
      <c r="G8" s="62">
        <v>100000</v>
      </c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  <c r="IU8" s="63"/>
    </row>
    <row r="9" spans="1:255" s="64" customFormat="1" ht="25.5" customHeight="1" x14ac:dyDescent="0.25">
      <c r="A9" s="58"/>
      <c r="B9" s="6" t="s">
        <v>1</v>
      </c>
      <c r="C9" s="65" t="s">
        <v>141</v>
      </c>
      <c r="D9" s="61"/>
      <c r="E9" s="121" t="s">
        <v>2</v>
      </c>
      <c r="F9" s="122"/>
      <c r="G9" s="66" t="s">
        <v>87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  <c r="IU9" s="63"/>
    </row>
    <row r="10" spans="1:255" s="64" customFormat="1" ht="18" customHeight="1" x14ac:dyDescent="0.25">
      <c r="A10" s="58"/>
      <c r="B10" s="6" t="s">
        <v>3</v>
      </c>
      <c r="C10" s="67" t="s">
        <v>55</v>
      </c>
      <c r="D10" s="61"/>
      <c r="E10" s="121" t="s">
        <v>88</v>
      </c>
      <c r="F10" s="122"/>
      <c r="G10" s="68">
        <v>280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</row>
    <row r="11" spans="1:255" s="64" customFormat="1" ht="11.25" customHeight="1" x14ac:dyDescent="0.25">
      <c r="A11" s="58"/>
      <c r="B11" s="6" t="s">
        <v>4</v>
      </c>
      <c r="C11" s="67" t="s">
        <v>61</v>
      </c>
      <c r="D11" s="61"/>
      <c r="E11" s="125" t="s">
        <v>5</v>
      </c>
      <c r="F11" s="126"/>
      <c r="G11" s="69">
        <f>G8*G10</f>
        <v>28000000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</row>
    <row r="12" spans="1:255" s="64" customFormat="1" ht="11.25" customHeight="1" x14ac:dyDescent="0.25">
      <c r="A12" s="58"/>
      <c r="B12" s="6" t="s">
        <v>6</v>
      </c>
      <c r="C12" s="67" t="s">
        <v>62</v>
      </c>
      <c r="D12" s="61"/>
      <c r="E12" s="121" t="s">
        <v>7</v>
      </c>
      <c r="F12" s="122"/>
      <c r="G12" s="70" t="s">
        <v>79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  <c r="IU12" s="63"/>
    </row>
    <row r="13" spans="1:255" s="64" customFormat="1" ht="15" x14ac:dyDescent="0.25">
      <c r="A13" s="58"/>
      <c r="B13" s="6" t="s">
        <v>8</v>
      </c>
      <c r="C13" s="65" t="s">
        <v>80</v>
      </c>
      <c r="D13" s="61"/>
      <c r="E13" s="121" t="s">
        <v>9</v>
      </c>
      <c r="F13" s="122"/>
      <c r="G13" s="71" t="s">
        <v>89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  <c r="IU13" s="63"/>
    </row>
    <row r="14" spans="1:255" s="64" customFormat="1" ht="25.5" customHeight="1" x14ac:dyDescent="0.25">
      <c r="A14" s="58"/>
      <c r="B14" s="6" t="s">
        <v>10</v>
      </c>
      <c r="C14" s="72">
        <v>44927</v>
      </c>
      <c r="D14" s="61"/>
      <c r="E14" s="123" t="s">
        <v>11</v>
      </c>
      <c r="F14" s="124"/>
      <c r="G14" s="73" t="s">
        <v>142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  <c r="IR14" s="63"/>
      <c r="IS14" s="63"/>
      <c r="IT14" s="63"/>
      <c r="IU14" s="63"/>
    </row>
    <row r="15" spans="1:255" ht="12" customHeight="1" x14ac:dyDescent="0.25">
      <c r="A15" s="2"/>
      <c r="B15" s="74"/>
      <c r="C15" s="75"/>
      <c r="D15" s="76"/>
      <c r="E15" s="77"/>
      <c r="F15" s="77"/>
      <c r="G15" s="78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2" customHeight="1" x14ac:dyDescent="0.25">
      <c r="A16" s="7"/>
      <c r="B16" s="112" t="s">
        <v>12</v>
      </c>
      <c r="C16" s="113"/>
      <c r="D16" s="113"/>
      <c r="E16" s="113"/>
      <c r="F16" s="113"/>
      <c r="G16" s="113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2"/>
      <c r="B17" s="79"/>
      <c r="C17" s="80"/>
      <c r="D17" s="80"/>
      <c r="E17" s="80"/>
      <c r="F17" s="81"/>
      <c r="G17" s="82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5"/>
      <c r="B18" s="15" t="s">
        <v>13</v>
      </c>
      <c r="C18" s="16"/>
      <c r="D18" s="17"/>
      <c r="E18" s="17"/>
      <c r="F18" s="18"/>
      <c r="G18" s="19"/>
    </row>
    <row r="19" spans="1:255" ht="24" customHeight="1" x14ac:dyDescent="0.25">
      <c r="A19" s="5"/>
      <c r="B19" s="20" t="s">
        <v>14</v>
      </c>
      <c r="C19" s="83" t="s">
        <v>15</v>
      </c>
      <c r="D19" s="83" t="s">
        <v>16</v>
      </c>
      <c r="E19" s="20" t="s">
        <v>17</v>
      </c>
      <c r="F19" s="83" t="s">
        <v>18</v>
      </c>
      <c r="G19" s="20" t="s">
        <v>19</v>
      </c>
    </row>
    <row r="20" spans="1:255" s="64" customFormat="1" ht="12" customHeight="1" x14ac:dyDescent="0.25">
      <c r="A20" s="58"/>
      <c r="B20" s="84" t="s">
        <v>143</v>
      </c>
      <c r="C20" s="85" t="s">
        <v>20</v>
      </c>
      <c r="D20" s="85">
        <v>15</v>
      </c>
      <c r="E20" s="85" t="s">
        <v>68</v>
      </c>
      <c r="F20" s="86">
        <v>30000</v>
      </c>
      <c r="G20" s="87">
        <f>+F20*D20</f>
        <v>450000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  <c r="IU20" s="63"/>
    </row>
    <row r="21" spans="1:255" s="64" customFormat="1" ht="12" customHeight="1" x14ac:dyDescent="0.25">
      <c r="A21" s="58"/>
      <c r="B21" s="84" t="s">
        <v>144</v>
      </c>
      <c r="C21" s="85" t="s">
        <v>20</v>
      </c>
      <c r="D21" s="85">
        <v>12</v>
      </c>
      <c r="E21" s="85" t="s">
        <v>68</v>
      </c>
      <c r="F21" s="86">
        <v>30000</v>
      </c>
      <c r="G21" s="87">
        <f t="shared" ref="G21:G32" si="0">+F21*D21</f>
        <v>360000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  <c r="IR21" s="63"/>
      <c r="IS21" s="63"/>
      <c r="IT21" s="63"/>
      <c r="IU21" s="63"/>
    </row>
    <row r="22" spans="1:255" s="64" customFormat="1" ht="12" customHeight="1" x14ac:dyDescent="0.25">
      <c r="A22" s="58"/>
      <c r="B22" s="84" t="s">
        <v>90</v>
      </c>
      <c r="C22" s="85" t="s">
        <v>20</v>
      </c>
      <c r="D22" s="85">
        <v>9</v>
      </c>
      <c r="E22" s="85" t="s">
        <v>66</v>
      </c>
      <c r="F22" s="86">
        <v>30000</v>
      </c>
      <c r="G22" s="87">
        <f t="shared" si="0"/>
        <v>270000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  <c r="IR22" s="63"/>
      <c r="IS22" s="63"/>
      <c r="IT22" s="63"/>
      <c r="IU22" s="63"/>
    </row>
    <row r="23" spans="1:255" s="64" customFormat="1" ht="12" customHeight="1" x14ac:dyDescent="0.25">
      <c r="A23" s="58"/>
      <c r="B23" s="84" t="s">
        <v>91</v>
      </c>
      <c r="C23" s="85" t="s">
        <v>20</v>
      </c>
      <c r="D23" s="85">
        <v>1</v>
      </c>
      <c r="E23" s="85" t="s">
        <v>66</v>
      </c>
      <c r="F23" s="86">
        <v>30000</v>
      </c>
      <c r="G23" s="87">
        <f t="shared" si="0"/>
        <v>30000</v>
      </c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  <c r="IU23" s="63"/>
    </row>
    <row r="24" spans="1:255" s="64" customFormat="1" ht="12" customHeight="1" x14ac:dyDescent="0.25">
      <c r="A24" s="58"/>
      <c r="B24" s="84" t="s">
        <v>92</v>
      </c>
      <c r="C24" s="85" t="s">
        <v>20</v>
      </c>
      <c r="D24" s="85">
        <v>1</v>
      </c>
      <c r="E24" s="85" t="s">
        <v>66</v>
      </c>
      <c r="F24" s="86">
        <v>30000</v>
      </c>
      <c r="G24" s="87">
        <f t="shared" si="0"/>
        <v>30000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  <c r="IR24" s="63"/>
      <c r="IS24" s="63"/>
      <c r="IT24" s="63"/>
      <c r="IU24" s="63"/>
    </row>
    <row r="25" spans="1:255" s="64" customFormat="1" ht="12" customHeight="1" x14ac:dyDescent="0.25">
      <c r="A25" s="58"/>
      <c r="B25" s="84" t="s">
        <v>74</v>
      </c>
      <c r="C25" s="85" t="s">
        <v>20</v>
      </c>
      <c r="D25" s="85">
        <v>16</v>
      </c>
      <c r="E25" s="85" t="s">
        <v>93</v>
      </c>
      <c r="F25" s="86">
        <v>30000</v>
      </c>
      <c r="G25" s="87">
        <f t="shared" si="0"/>
        <v>480000</v>
      </c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  <c r="IU25" s="63"/>
    </row>
    <row r="26" spans="1:255" s="64" customFormat="1" ht="12" customHeight="1" x14ac:dyDescent="0.25">
      <c r="A26" s="58"/>
      <c r="B26" s="84" t="s">
        <v>94</v>
      </c>
      <c r="C26" s="85" t="s">
        <v>20</v>
      </c>
      <c r="D26" s="85">
        <v>4</v>
      </c>
      <c r="E26" s="85" t="s">
        <v>67</v>
      </c>
      <c r="F26" s="86">
        <v>30000</v>
      </c>
      <c r="G26" s="87">
        <f t="shared" si="0"/>
        <v>120000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  <c r="IU26" s="63"/>
    </row>
    <row r="27" spans="1:255" s="64" customFormat="1" ht="12" customHeight="1" x14ac:dyDescent="0.25">
      <c r="A27" s="58"/>
      <c r="B27" s="84" t="s">
        <v>95</v>
      </c>
      <c r="C27" s="85" t="s">
        <v>20</v>
      </c>
      <c r="D27" s="85">
        <v>1</v>
      </c>
      <c r="E27" s="85" t="s">
        <v>67</v>
      </c>
      <c r="F27" s="86">
        <v>30000</v>
      </c>
      <c r="G27" s="87">
        <f t="shared" si="0"/>
        <v>30000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  <c r="IU27" s="63"/>
    </row>
    <row r="28" spans="1:255" s="64" customFormat="1" ht="12" customHeight="1" x14ac:dyDescent="0.25">
      <c r="A28" s="58"/>
      <c r="B28" s="84" t="s">
        <v>96</v>
      </c>
      <c r="C28" s="85" t="s">
        <v>20</v>
      </c>
      <c r="D28" s="85">
        <v>4</v>
      </c>
      <c r="E28" s="85" t="s">
        <v>67</v>
      </c>
      <c r="F28" s="86">
        <v>30000</v>
      </c>
      <c r="G28" s="87">
        <f t="shared" si="0"/>
        <v>120000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  <c r="IU28" s="63"/>
    </row>
    <row r="29" spans="1:255" s="64" customFormat="1" ht="12" customHeight="1" x14ac:dyDescent="0.25">
      <c r="A29" s="58"/>
      <c r="B29" s="84" t="s">
        <v>81</v>
      </c>
      <c r="C29" s="85" t="s">
        <v>20</v>
      </c>
      <c r="D29" s="85">
        <v>5</v>
      </c>
      <c r="E29" s="85" t="s">
        <v>97</v>
      </c>
      <c r="F29" s="86">
        <v>30000</v>
      </c>
      <c r="G29" s="87">
        <f t="shared" si="0"/>
        <v>150000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  <c r="IU29" s="63"/>
    </row>
    <row r="30" spans="1:255" s="64" customFormat="1" ht="12" customHeight="1" x14ac:dyDescent="0.25">
      <c r="A30" s="58"/>
      <c r="B30" s="84" t="s">
        <v>98</v>
      </c>
      <c r="C30" s="85" t="s">
        <v>20</v>
      </c>
      <c r="D30" s="85">
        <v>15</v>
      </c>
      <c r="E30" s="85" t="s">
        <v>93</v>
      </c>
      <c r="F30" s="86">
        <v>30000</v>
      </c>
      <c r="G30" s="87">
        <f t="shared" si="0"/>
        <v>450000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  <c r="IU30" s="63"/>
    </row>
    <row r="31" spans="1:255" s="64" customFormat="1" ht="12" customHeight="1" x14ac:dyDescent="0.25">
      <c r="A31" s="58"/>
      <c r="B31" s="84" t="s">
        <v>99</v>
      </c>
      <c r="C31" s="85" t="s">
        <v>20</v>
      </c>
      <c r="D31" s="85">
        <v>160</v>
      </c>
      <c r="E31" s="85" t="s">
        <v>100</v>
      </c>
      <c r="F31" s="86">
        <v>30000</v>
      </c>
      <c r="G31" s="87">
        <f t="shared" si="0"/>
        <v>4800000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  <c r="IU31" s="63"/>
    </row>
    <row r="32" spans="1:255" s="64" customFormat="1" ht="12" customHeight="1" x14ac:dyDescent="0.25">
      <c r="A32" s="58"/>
      <c r="B32" s="84" t="s">
        <v>101</v>
      </c>
      <c r="C32" s="85" t="s">
        <v>20</v>
      </c>
      <c r="D32" s="85">
        <v>27</v>
      </c>
      <c r="E32" s="85" t="s">
        <v>100</v>
      </c>
      <c r="F32" s="86">
        <v>30000</v>
      </c>
      <c r="G32" s="87">
        <f t="shared" si="0"/>
        <v>810000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  <c r="IJ32" s="63"/>
      <c r="IK32" s="63"/>
      <c r="IL32" s="63"/>
      <c r="IM32" s="63"/>
      <c r="IN32" s="63"/>
      <c r="IO32" s="63"/>
      <c r="IP32" s="63"/>
      <c r="IQ32" s="63"/>
      <c r="IR32" s="63"/>
      <c r="IS32" s="63"/>
      <c r="IT32" s="63"/>
      <c r="IU32" s="63"/>
    </row>
    <row r="33" spans="1:255" ht="12.75" customHeight="1" x14ac:dyDescent="0.25">
      <c r="A33" s="5"/>
      <c r="B33" s="8" t="s">
        <v>21</v>
      </c>
      <c r="C33" s="9"/>
      <c r="D33" s="9"/>
      <c r="E33" s="9"/>
      <c r="F33" s="88"/>
      <c r="G33" s="89">
        <f>SUM(G20:G32)</f>
        <v>8100000</v>
      </c>
    </row>
    <row r="34" spans="1:255" s="1" customFormat="1" ht="12" customHeight="1" x14ac:dyDescent="0.25">
      <c r="A34" s="2"/>
      <c r="B34" s="79"/>
      <c r="C34" s="81"/>
      <c r="D34" s="81"/>
      <c r="E34" s="81"/>
      <c r="F34" s="90"/>
      <c r="G34" s="91"/>
    </row>
    <row r="35" spans="1:255" ht="12" customHeight="1" x14ac:dyDescent="0.25">
      <c r="A35" s="5"/>
      <c r="B35" s="15" t="s">
        <v>22</v>
      </c>
      <c r="C35" s="16"/>
      <c r="D35" s="17"/>
      <c r="E35" s="17"/>
      <c r="F35" s="18"/>
      <c r="G35" s="19"/>
    </row>
    <row r="36" spans="1:255" ht="24" customHeight="1" x14ac:dyDescent="0.25">
      <c r="A36" s="5"/>
      <c r="B36" s="20" t="s">
        <v>14</v>
      </c>
      <c r="C36" s="83" t="s">
        <v>15</v>
      </c>
      <c r="D36" s="83" t="s">
        <v>16</v>
      </c>
      <c r="E36" s="20" t="s">
        <v>63</v>
      </c>
      <c r="F36" s="83" t="s">
        <v>18</v>
      </c>
      <c r="G36" s="20" t="s">
        <v>19</v>
      </c>
    </row>
    <row r="37" spans="1:255" s="64" customFormat="1" ht="12" customHeight="1" x14ac:dyDescent="0.25">
      <c r="A37" s="58"/>
      <c r="B37" s="84" t="s">
        <v>95</v>
      </c>
      <c r="C37" s="85" t="s">
        <v>82</v>
      </c>
      <c r="D37" s="109">
        <v>2</v>
      </c>
      <c r="E37" s="85" t="s">
        <v>102</v>
      </c>
      <c r="F37" s="108">
        <v>50000</v>
      </c>
      <c r="G37" s="87">
        <f>D37*F37</f>
        <v>100000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  <c r="FV37" s="63"/>
      <c r="FW37" s="63"/>
      <c r="FX37" s="63"/>
      <c r="FY37" s="63"/>
      <c r="FZ37" s="63"/>
      <c r="GA37" s="63"/>
      <c r="GB37" s="63"/>
      <c r="GC37" s="63"/>
      <c r="GD37" s="63"/>
      <c r="GE37" s="63"/>
      <c r="GF37" s="63"/>
      <c r="GG37" s="63"/>
      <c r="GH37" s="63"/>
      <c r="GI37" s="63"/>
      <c r="GJ37" s="63"/>
      <c r="GK37" s="63"/>
      <c r="GL37" s="63"/>
      <c r="GM37" s="63"/>
      <c r="GN37" s="63"/>
      <c r="GO37" s="63"/>
      <c r="GP37" s="63"/>
      <c r="GQ37" s="63"/>
      <c r="GR37" s="63"/>
      <c r="GS37" s="63"/>
      <c r="GT37" s="63"/>
      <c r="GU37" s="63"/>
      <c r="GV37" s="63"/>
      <c r="GW37" s="63"/>
      <c r="GX37" s="63"/>
      <c r="GY37" s="63"/>
      <c r="GZ37" s="63"/>
      <c r="HA37" s="63"/>
      <c r="HB37" s="63"/>
      <c r="HC37" s="63"/>
      <c r="HD37" s="63"/>
      <c r="HE37" s="63"/>
      <c r="HF37" s="63"/>
      <c r="HG37" s="63"/>
      <c r="HH37" s="63"/>
      <c r="HI37" s="63"/>
      <c r="HJ37" s="63"/>
      <c r="HK37" s="63"/>
      <c r="HL37" s="63"/>
      <c r="HM37" s="63"/>
      <c r="HN37" s="63"/>
      <c r="HO37" s="63"/>
      <c r="HP37" s="63"/>
      <c r="HQ37" s="63"/>
      <c r="HR37" s="63"/>
      <c r="HS37" s="63"/>
      <c r="HT37" s="63"/>
      <c r="HU37" s="63"/>
      <c r="HV37" s="63"/>
      <c r="HW37" s="63"/>
      <c r="HX37" s="63"/>
      <c r="HY37" s="63"/>
      <c r="HZ37" s="63"/>
      <c r="IA37" s="63"/>
      <c r="IB37" s="63"/>
      <c r="IC37" s="63"/>
      <c r="ID37" s="63"/>
      <c r="IE37" s="63"/>
      <c r="IF37" s="63"/>
      <c r="IG37" s="63"/>
      <c r="IH37" s="63"/>
      <c r="II37" s="63"/>
      <c r="IJ37" s="63"/>
      <c r="IK37" s="63"/>
      <c r="IL37" s="63"/>
      <c r="IM37" s="63"/>
      <c r="IN37" s="63"/>
      <c r="IO37" s="63"/>
      <c r="IP37" s="63"/>
      <c r="IQ37" s="63"/>
      <c r="IR37" s="63"/>
      <c r="IS37" s="63"/>
      <c r="IT37" s="63"/>
      <c r="IU37" s="63"/>
    </row>
    <row r="38" spans="1:255" ht="12.75" customHeight="1" x14ac:dyDescent="0.25">
      <c r="A38" s="5"/>
      <c r="B38" s="8" t="s">
        <v>23</v>
      </c>
      <c r="C38" s="9"/>
      <c r="D38" s="9"/>
      <c r="E38" s="9"/>
      <c r="F38" s="88"/>
      <c r="G38" s="89">
        <f>SUM(G37)</f>
        <v>100000</v>
      </c>
    </row>
    <row r="39" spans="1:255" s="1" customFormat="1" ht="12" customHeight="1" x14ac:dyDescent="0.25">
      <c r="A39" s="2"/>
      <c r="B39" s="79"/>
      <c r="C39" s="81"/>
      <c r="D39" s="81"/>
      <c r="E39" s="81"/>
      <c r="F39" s="90"/>
      <c r="G39" s="91"/>
    </row>
    <row r="40" spans="1:255" ht="12" customHeight="1" x14ac:dyDescent="0.25">
      <c r="A40" s="5"/>
      <c r="B40" s="15" t="s">
        <v>24</v>
      </c>
      <c r="C40" s="16"/>
      <c r="D40" s="17"/>
      <c r="E40" s="17"/>
      <c r="F40" s="18"/>
      <c r="G40" s="19"/>
    </row>
    <row r="41" spans="1:255" ht="24" customHeight="1" x14ac:dyDescent="0.25">
      <c r="A41" s="5"/>
      <c r="B41" s="20" t="s">
        <v>14</v>
      </c>
      <c r="C41" s="83" t="s">
        <v>15</v>
      </c>
      <c r="D41" s="83" t="s">
        <v>16</v>
      </c>
      <c r="E41" s="20" t="s">
        <v>17</v>
      </c>
      <c r="F41" s="83" t="s">
        <v>18</v>
      </c>
      <c r="G41" s="20" t="s">
        <v>19</v>
      </c>
    </row>
    <row r="42" spans="1:255" s="64" customFormat="1" ht="12" customHeight="1" x14ac:dyDescent="0.25">
      <c r="A42" s="58"/>
      <c r="B42" s="84" t="s">
        <v>56</v>
      </c>
      <c r="C42" s="85" t="s">
        <v>103</v>
      </c>
      <c r="D42" s="85">
        <v>1</v>
      </c>
      <c r="E42" s="85" t="s">
        <v>104</v>
      </c>
      <c r="F42" s="86">
        <v>120000</v>
      </c>
      <c r="G42" s="87">
        <f>+D42*F42</f>
        <v>120000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63"/>
      <c r="EB42" s="63"/>
      <c r="EC42" s="63"/>
      <c r="ED42" s="63"/>
      <c r="EE42" s="63"/>
      <c r="EF42" s="63"/>
      <c r="EG42" s="63"/>
      <c r="EH42" s="63"/>
      <c r="EI42" s="63"/>
      <c r="EJ42" s="63"/>
      <c r="EK42" s="63"/>
      <c r="EL42" s="63"/>
      <c r="EM42" s="63"/>
      <c r="EN42" s="63"/>
      <c r="EO42" s="63"/>
      <c r="EP42" s="63"/>
      <c r="EQ42" s="63"/>
      <c r="ER42" s="63"/>
      <c r="ES42" s="63"/>
      <c r="ET42" s="63"/>
      <c r="EU42" s="63"/>
      <c r="EV42" s="63"/>
      <c r="EW42" s="63"/>
      <c r="EX42" s="63"/>
      <c r="EY42" s="63"/>
      <c r="EZ42" s="63"/>
      <c r="FA42" s="63"/>
      <c r="FB42" s="63"/>
      <c r="FC42" s="63"/>
      <c r="FD42" s="63"/>
      <c r="FE42" s="63"/>
      <c r="FF42" s="63"/>
      <c r="FG42" s="63"/>
      <c r="FH42" s="63"/>
      <c r="FI42" s="63"/>
      <c r="FJ42" s="63"/>
      <c r="FK42" s="63"/>
      <c r="FL42" s="63"/>
      <c r="FM42" s="63"/>
      <c r="FN42" s="63"/>
      <c r="FO42" s="63"/>
      <c r="FP42" s="63"/>
      <c r="FQ42" s="63"/>
      <c r="FR42" s="63"/>
      <c r="FS42" s="63"/>
      <c r="FT42" s="63"/>
      <c r="FU42" s="63"/>
      <c r="FV42" s="63"/>
      <c r="FW42" s="63"/>
      <c r="FX42" s="63"/>
      <c r="FY42" s="63"/>
      <c r="FZ42" s="63"/>
      <c r="GA42" s="63"/>
      <c r="GB42" s="63"/>
      <c r="GC42" s="63"/>
      <c r="GD42" s="63"/>
      <c r="GE42" s="63"/>
      <c r="GF42" s="63"/>
      <c r="GG42" s="63"/>
      <c r="GH42" s="63"/>
      <c r="GI42" s="63"/>
      <c r="GJ42" s="63"/>
      <c r="GK42" s="63"/>
      <c r="GL42" s="63"/>
      <c r="GM42" s="63"/>
      <c r="GN42" s="63"/>
      <c r="GO42" s="63"/>
      <c r="GP42" s="63"/>
      <c r="GQ42" s="63"/>
      <c r="GR42" s="63"/>
      <c r="GS42" s="63"/>
      <c r="GT42" s="63"/>
      <c r="GU42" s="63"/>
      <c r="GV42" s="63"/>
      <c r="GW42" s="63"/>
      <c r="GX42" s="63"/>
      <c r="GY42" s="63"/>
      <c r="GZ42" s="63"/>
      <c r="HA42" s="63"/>
      <c r="HB42" s="63"/>
      <c r="HC42" s="63"/>
      <c r="HD42" s="63"/>
      <c r="HE42" s="63"/>
      <c r="HF42" s="63"/>
      <c r="HG42" s="63"/>
      <c r="HH42" s="63"/>
      <c r="HI42" s="63"/>
      <c r="HJ42" s="63"/>
      <c r="HK42" s="63"/>
      <c r="HL42" s="63"/>
      <c r="HM42" s="63"/>
      <c r="HN42" s="63"/>
      <c r="HO42" s="63"/>
      <c r="HP42" s="63"/>
      <c r="HQ42" s="63"/>
      <c r="HR42" s="63"/>
      <c r="HS42" s="63"/>
      <c r="HT42" s="63"/>
      <c r="HU42" s="63"/>
      <c r="HV42" s="63"/>
      <c r="HW42" s="63"/>
      <c r="HX42" s="63"/>
      <c r="HY42" s="63"/>
      <c r="HZ42" s="63"/>
      <c r="IA42" s="63"/>
      <c r="IB42" s="63"/>
      <c r="IC42" s="63"/>
      <c r="ID42" s="63"/>
      <c r="IE42" s="63"/>
      <c r="IF42" s="63"/>
      <c r="IG42" s="63"/>
      <c r="IH42" s="63"/>
      <c r="II42" s="63"/>
      <c r="IJ42" s="63"/>
      <c r="IK42" s="63"/>
      <c r="IL42" s="63"/>
      <c r="IM42" s="63"/>
      <c r="IN42" s="63"/>
      <c r="IO42" s="63"/>
      <c r="IP42" s="63"/>
      <c r="IQ42" s="63"/>
      <c r="IR42" s="63"/>
      <c r="IS42" s="63"/>
      <c r="IT42" s="63"/>
      <c r="IU42" s="63"/>
    </row>
    <row r="43" spans="1:255" s="64" customFormat="1" ht="12" customHeight="1" x14ac:dyDescent="0.25">
      <c r="A43" s="58"/>
      <c r="B43" s="84" t="s">
        <v>105</v>
      </c>
      <c r="C43" s="85" t="s">
        <v>103</v>
      </c>
      <c r="D43" s="85">
        <v>3</v>
      </c>
      <c r="E43" s="85" t="s">
        <v>104</v>
      </c>
      <c r="F43" s="86">
        <v>60000</v>
      </c>
      <c r="G43" s="87">
        <f>+D43*F43</f>
        <v>180000</v>
      </c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  <c r="EL43" s="63"/>
      <c r="EM43" s="63"/>
      <c r="EN43" s="63"/>
      <c r="EO43" s="63"/>
      <c r="EP43" s="63"/>
      <c r="EQ43" s="63"/>
      <c r="ER43" s="63"/>
      <c r="ES43" s="63"/>
      <c r="ET43" s="63"/>
      <c r="EU43" s="63"/>
      <c r="EV43" s="63"/>
      <c r="EW43" s="63"/>
      <c r="EX43" s="63"/>
      <c r="EY43" s="63"/>
      <c r="EZ43" s="63"/>
      <c r="FA43" s="63"/>
      <c r="FB43" s="63"/>
      <c r="FC43" s="63"/>
      <c r="FD43" s="63"/>
      <c r="FE43" s="63"/>
      <c r="FF43" s="63"/>
      <c r="FG43" s="63"/>
      <c r="FH43" s="63"/>
      <c r="FI43" s="63"/>
      <c r="FJ43" s="63"/>
      <c r="FK43" s="63"/>
      <c r="FL43" s="63"/>
      <c r="FM43" s="63"/>
      <c r="FN43" s="63"/>
      <c r="FO43" s="63"/>
      <c r="FP43" s="63"/>
      <c r="FQ43" s="63"/>
      <c r="FR43" s="63"/>
      <c r="FS43" s="63"/>
      <c r="FT43" s="63"/>
      <c r="FU43" s="63"/>
      <c r="FV43" s="63"/>
      <c r="FW43" s="63"/>
      <c r="FX43" s="63"/>
      <c r="FY43" s="63"/>
      <c r="FZ43" s="63"/>
      <c r="GA43" s="63"/>
      <c r="GB43" s="63"/>
      <c r="GC43" s="63"/>
      <c r="GD43" s="63"/>
      <c r="GE43" s="63"/>
      <c r="GF43" s="63"/>
      <c r="GG43" s="63"/>
      <c r="GH43" s="63"/>
      <c r="GI43" s="63"/>
      <c r="GJ43" s="63"/>
      <c r="GK43" s="63"/>
      <c r="GL43" s="63"/>
      <c r="GM43" s="63"/>
      <c r="GN43" s="63"/>
      <c r="GO43" s="63"/>
      <c r="GP43" s="63"/>
      <c r="GQ43" s="63"/>
      <c r="GR43" s="63"/>
      <c r="GS43" s="63"/>
      <c r="GT43" s="63"/>
      <c r="GU43" s="63"/>
      <c r="GV43" s="63"/>
      <c r="GW43" s="63"/>
      <c r="GX43" s="63"/>
      <c r="GY43" s="63"/>
      <c r="GZ43" s="63"/>
      <c r="HA43" s="63"/>
      <c r="HB43" s="63"/>
      <c r="HC43" s="63"/>
      <c r="HD43" s="63"/>
      <c r="HE43" s="63"/>
      <c r="HF43" s="63"/>
      <c r="HG43" s="63"/>
      <c r="HH43" s="63"/>
      <c r="HI43" s="63"/>
      <c r="HJ43" s="63"/>
      <c r="HK43" s="63"/>
      <c r="HL43" s="63"/>
      <c r="HM43" s="63"/>
      <c r="HN43" s="63"/>
      <c r="HO43" s="63"/>
      <c r="HP43" s="63"/>
      <c r="HQ43" s="63"/>
      <c r="HR43" s="63"/>
      <c r="HS43" s="63"/>
      <c r="HT43" s="63"/>
      <c r="HU43" s="63"/>
      <c r="HV43" s="63"/>
      <c r="HW43" s="63"/>
      <c r="HX43" s="63"/>
      <c r="HY43" s="63"/>
      <c r="HZ43" s="63"/>
      <c r="IA43" s="63"/>
      <c r="IB43" s="63"/>
      <c r="IC43" s="63"/>
      <c r="ID43" s="63"/>
      <c r="IE43" s="63"/>
      <c r="IF43" s="63"/>
      <c r="IG43" s="63"/>
      <c r="IH43" s="63"/>
      <c r="II43" s="63"/>
      <c r="IJ43" s="63"/>
      <c r="IK43" s="63"/>
      <c r="IL43" s="63"/>
      <c r="IM43" s="63"/>
      <c r="IN43" s="63"/>
      <c r="IO43" s="63"/>
      <c r="IP43" s="63"/>
      <c r="IQ43" s="63"/>
      <c r="IR43" s="63"/>
      <c r="IS43" s="63"/>
      <c r="IT43" s="63"/>
      <c r="IU43" s="63"/>
    </row>
    <row r="44" spans="1:255" s="64" customFormat="1" ht="12" customHeight="1" x14ac:dyDescent="0.25">
      <c r="A44" s="58"/>
      <c r="B44" s="84" t="s">
        <v>57</v>
      </c>
      <c r="C44" s="85" t="s">
        <v>103</v>
      </c>
      <c r="D44" s="85">
        <v>2</v>
      </c>
      <c r="E44" s="85" t="s">
        <v>66</v>
      </c>
      <c r="F44" s="86">
        <v>50000</v>
      </c>
      <c r="G44" s="87">
        <f>+D44*F44</f>
        <v>100000</v>
      </c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  <c r="IL44" s="63"/>
      <c r="IM44" s="63"/>
      <c r="IN44" s="63"/>
      <c r="IO44" s="63"/>
      <c r="IP44" s="63"/>
      <c r="IQ44" s="63"/>
      <c r="IR44" s="63"/>
      <c r="IS44" s="63"/>
      <c r="IT44" s="63"/>
      <c r="IU44" s="63"/>
    </row>
    <row r="45" spans="1:255" s="64" customFormat="1" ht="12" customHeight="1" x14ac:dyDescent="0.25">
      <c r="A45" s="58"/>
      <c r="B45" s="84" t="s">
        <v>106</v>
      </c>
      <c r="C45" s="85" t="s">
        <v>103</v>
      </c>
      <c r="D45" s="85">
        <v>1</v>
      </c>
      <c r="E45" s="85" t="s">
        <v>66</v>
      </c>
      <c r="F45" s="86">
        <v>15000</v>
      </c>
      <c r="G45" s="87">
        <f>+D45*F45</f>
        <v>15000</v>
      </c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  <c r="EL45" s="63"/>
      <c r="EM45" s="63"/>
      <c r="EN45" s="63"/>
      <c r="EO45" s="63"/>
      <c r="EP45" s="63"/>
      <c r="EQ45" s="63"/>
      <c r="ER45" s="63"/>
      <c r="ES45" s="63"/>
      <c r="ET45" s="63"/>
      <c r="EU45" s="63"/>
      <c r="EV45" s="63"/>
      <c r="EW45" s="63"/>
      <c r="EX45" s="63"/>
      <c r="EY45" s="63"/>
      <c r="EZ45" s="63"/>
      <c r="FA45" s="63"/>
      <c r="FB45" s="63"/>
      <c r="FC45" s="63"/>
      <c r="FD45" s="63"/>
      <c r="FE45" s="63"/>
      <c r="FF45" s="63"/>
      <c r="FG45" s="63"/>
      <c r="FH45" s="63"/>
      <c r="FI45" s="63"/>
      <c r="FJ45" s="63"/>
      <c r="FK45" s="63"/>
      <c r="FL45" s="63"/>
      <c r="FM45" s="63"/>
      <c r="FN45" s="63"/>
      <c r="FO45" s="63"/>
      <c r="FP45" s="63"/>
      <c r="FQ45" s="63"/>
      <c r="FR45" s="63"/>
      <c r="FS45" s="63"/>
      <c r="FT45" s="63"/>
      <c r="FU45" s="63"/>
      <c r="FV45" s="63"/>
      <c r="FW45" s="63"/>
      <c r="FX45" s="63"/>
      <c r="FY45" s="63"/>
      <c r="FZ45" s="63"/>
      <c r="GA45" s="63"/>
      <c r="GB45" s="63"/>
      <c r="GC45" s="63"/>
      <c r="GD45" s="63"/>
      <c r="GE45" s="63"/>
      <c r="GF45" s="63"/>
      <c r="GG45" s="63"/>
      <c r="GH45" s="63"/>
      <c r="GI45" s="63"/>
      <c r="GJ45" s="63"/>
      <c r="GK45" s="63"/>
      <c r="GL45" s="63"/>
      <c r="GM45" s="63"/>
      <c r="GN45" s="63"/>
      <c r="GO45" s="63"/>
      <c r="GP45" s="63"/>
      <c r="GQ45" s="63"/>
      <c r="GR45" s="63"/>
      <c r="GS45" s="63"/>
      <c r="GT45" s="63"/>
      <c r="GU45" s="63"/>
      <c r="GV45" s="63"/>
      <c r="GW45" s="63"/>
      <c r="GX45" s="63"/>
      <c r="GY45" s="63"/>
      <c r="GZ45" s="63"/>
      <c r="HA45" s="63"/>
      <c r="HB45" s="63"/>
      <c r="HC45" s="63"/>
      <c r="HD45" s="63"/>
      <c r="HE45" s="63"/>
      <c r="HF45" s="63"/>
      <c r="HG45" s="63"/>
      <c r="HH45" s="63"/>
      <c r="HI45" s="63"/>
      <c r="HJ45" s="63"/>
      <c r="HK45" s="63"/>
      <c r="HL45" s="63"/>
      <c r="HM45" s="63"/>
      <c r="HN45" s="63"/>
      <c r="HO45" s="63"/>
      <c r="HP45" s="63"/>
      <c r="HQ45" s="63"/>
      <c r="HR45" s="63"/>
      <c r="HS45" s="63"/>
      <c r="HT45" s="63"/>
      <c r="HU45" s="63"/>
      <c r="HV45" s="63"/>
      <c r="HW45" s="63"/>
      <c r="HX45" s="63"/>
      <c r="HY45" s="63"/>
      <c r="HZ45" s="63"/>
      <c r="IA45" s="63"/>
      <c r="IB45" s="63"/>
      <c r="IC45" s="63"/>
      <c r="ID45" s="63"/>
      <c r="IE45" s="63"/>
      <c r="IF45" s="63"/>
      <c r="IG45" s="63"/>
      <c r="IH45" s="63"/>
      <c r="II45" s="63"/>
      <c r="IJ45" s="63"/>
      <c r="IK45" s="63"/>
      <c r="IL45" s="63"/>
      <c r="IM45" s="63"/>
      <c r="IN45" s="63"/>
      <c r="IO45" s="63"/>
      <c r="IP45" s="63"/>
      <c r="IQ45" s="63"/>
      <c r="IR45" s="63"/>
      <c r="IS45" s="63"/>
      <c r="IT45" s="63"/>
      <c r="IU45" s="63"/>
    </row>
    <row r="46" spans="1:255" s="64" customFormat="1" ht="12" customHeight="1" x14ac:dyDescent="0.25">
      <c r="A46" s="58"/>
      <c r="B46" s="84" t="s">
        <v>107</v>
      </c>
      <c r="C46" s="85" t="s">
        <v>103</v>
      </c>
      <c r="D46" s="85">
        <v>1</v>
      </c>
      <c r="E46" s="85" t="s">
        <v>66</v>
      </c>
      <c r="F46" s="86">
        <v>90000</v>
      </c>
      <c r="G46" s="87">
        <f>+D46*F46</f>
        <v>90000</v>
      </c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63"/>
      <c r="ED46" s="63"/>
      <c r="EE46" s="63"/>
      <c r="EF46" s="63"/>
      <c r="EG46" s="63"/>
      <c r="EH46" s="63"/>
      <c r="EI46" s="63"/>
      <c r="EJ46" s="63"/>
      <c r="EK46" s="63"/>
      <c r="EL46" s="63"/>
      <c r="EM46" s="63"/>
      <c r="EN46" s="63"/>
      <c r="EO46" s="63"/>
      <c r="EP46" s="63"/>
      <c r="EQ46" s="63"/>
      <c r="ER46" s="63"/>
      <c r="ES46" s="63"/>
      <c r="ET46" s="63"/>
      <c r="EU46" s="63"/>
      <c r="EV46" s="63"/>
      <c r="EW46" s="63"/>
      <c r="EX46" s="63"/>
      <c r="EY46" s="63"/>
      <c r="EZ46" s="63"/>
      <c r="FA46" s="63"/>
      <c r="FB46" s="63"/>
      <c r="FC46" s="63"/>
      <c r="FD46" s="63"/>
      <c r="FE46" s="63"/>
      <c r="FF46" s="63"/>
      <c r="FG46" s="63"/>
      <c r="FH46" s="63"/>
      <c r="FI46" s="63"/>
      <c r="FJ46" s="63"/>
      <c r="FK46" s="63"/>
      <c r="FL46" s="63"/>
      <c r="FM46" s="63"/>
      <c r="FN46" s="63"/>
      <c r="FO46" s="63"/>
      <c r="FP46" s="63"/>
      <c r="FQ46" s="63"/>
      <c r="FR46" s="63"/>
      <c r="FS46" s="63"/>
      <c r="FT46" s="63"/>
      <c r="FU46" s="63"/>
      <c r="FV46" s="63"/>
      <c r="FW46" s="63"/>
      <c r="FX46" s="63"/>
      <c r="FY46" s="63"/>
      <c r="FZ46" s="63"/>
      <c r="GA46" s="63"/>
      <c r="GB46" s="63"/>
      <c r="GC46" s="63"/>
      <c r="GD46" s="63"/>
      <c r="GE46" s="63"/>
      <c r="GF46" s="63"/>
      <c r="GG46" s="63"/>
      <c r="GH46" s="63"/>
      <c r="GI46" s="63"/>
      <c r="GJ46" s="63"/>
      <c r="GK46" s="63"/>
      <c r="GL46" s="63"/>
      <c r="GM46" s="63"/>
      <c r="GN46" s="63"/>
      <c r="GO46" s="63"/>
      <c r="GP46" s="63"/>
      <c r="GQ46" s="63"/>
      <c r="GR46" s="63"/>
      <c r="GS46" s="63"/>
      <c r="GT46" s="63"/>
      <c r="GU46" s="63"/>
      <c r="GV46" s="63"/>
      <c r="GW46" s="63"/>
      <c r="GX46" s="63"/>
      <c r="GY46" s="63"/>
      <c r="GZ46" s="63"/>
      <c r="HA46" s="63"/>
      <c r="HB46" s="63"/>
      <c r="HC46" s="63"/>
      <c r="HD46" s="63"/>
      <c r="HE46" s="63"/>
      <c r="HF46" s="63"/>
      <c r="HG46" s="63"/>
      <c r="HH46" s="63"/>
      <c r="HI46" s="63"/>
      <c r="HJ46" s="63"/>
      <c r="HK46" s="63"/>
      <c r="HL46" s="63"/>
      <c r="HM46" s="63"/>
      <c r="HN46" s="63"/>
      <c r="HO46" s="63"/>
      <c r="HP46" s="63"/>
      <c r="HQ46" s="63"/>
      <c r="HR46" s="63"/>
      <c r="HS46" s="63"/>
      <c r="HT46" s="63"/>
      <c r="HU46" s="63"/>
      <c r="HV46" s="63"/>
      <c r="HW46" s="63"/>
      <c r="HX46" s="63"/>
      <c r="HY46" s="63"/>
      <c r="HZ46" s="63"/>
      <c r="IA46" s="63"/>
      <c r="IB46" s="63"/>
      <c r="IC46" s="63"/>
      <c r="ID46" s="63"/>
      <c r="IE46" s="63"/>
      <c r="IF46" s="63"/>
      <c r="IG46" s="63"/>
      <c r="IH46" s="63"/>
      <c r="II46" s="63"/>
      <c r="IJ46" s="63"/>
      <c r="IK46" s="63"/>
      <c r="IL46" s="63"/>
      <c r="IM46" s="63"/>
      <c r="IN46" s="63"/>
      <c r="IO46" s="63"/>
      <c r="IP46" s="63"/>
      <c r="IQ46" s="63"/>
      <c r="IR46" s="63"/>
      <c r="IS46" s="63"/>
      <c r="IT46" s="63"/>
      <c r="IU46" s="63"/>
    </row>
    <row r="47" spans="1:255" ht="12.75" customHeight="1" x14ac:dyDescent="0.25">
      <c r="A47" s="5"/>
      <c r="B47" s="8" t="s">
        <v>25</v>
      </c>
      <c r="C47" s="9"/>
      <c r="D47" s="9"/>
      <c r="E47" s="9"/>
      <c r="F47" s="88"/>
      <c r="G47" s="89">
        <f>SUM(G42:G46)</f>
        <v>505000</v>
      </c>
    </row>
    <row r="48" spans="1:255" s="1" customFormat="1" ht="12" customHeight="1" x14ac:dyDescent="0.25">
      <c r="A48" s="2"/>
      <c r="B48" s="79"/>
      <c r="C48" s="81"/>
      <c r="D48" s="81"/>
      <c r="E48" s="81"/>
      <c r="F48" s="90"/>
      <c r="G48" s="91"/>
    </row>
    <row r="49" spans="1:255" ht="12" customHeight="1" x14ac:dyDescent="0.25">
      <c r="A49" s="5"/>
      <c r="B49" s="15" t="s">
        <v>26</v>
      </c>
      <c r="C49" s="16"/>
      <c r="D49" s="17"/>
      <c r="E49" s="17"/>
      <c r="F49" s="18"/>
      <c r="G49" s="19"/>
    </row>
    <row r="50" spans="1:255" ht="24" customHeight="1" x14ac:dyDescent="0.25">
      <c r="A50" s="5"/>
      <c r="B50" s="20" t="s">
        <v>27</v>
      </c>
      <c r="C50" s="83" t="s">
        <v>28</v>
      </c>
      <c r="D50" s="83" t="s">
        <v>29</v>
      </c>
      <c r="E50" s="20" t="s">
        <v>17</v>
      </c>
      <c r="F50" s="83" t="s">
        <v>18</v>
      </c>
      <c r="G50" s="20" t="s">
        <v>19</v>
      </c>
    </row>
    <row r="51" spans="1:255" s="64" customFormat="1" ht="12" customHeight="1" x14ac:dyDescent="0.25">
      <c r="A51" s="58"/>
      <c r="B51" s="84" t="s">
        <v>85</v>
      </c>
      <c r="C51" s="85" t="s">
        <v>108</v>
      </c>
      <c r="D51" s="85">
        <v>6</v>
      </c>
      <c r="E51" s="85" t="s">
        <v>65</v>
      </c>
      <c r="F51" s="86">
        <v>69000</v>
      </c>
      <c r="G51" s="87">
        <f>D51*F51</f>
        <v>414000</v>
      </c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63"/>
      <c r="DY51" s="63"/>
      <c r="DZ51" s="63"/>
      <c r="EA51" s="63"/>
      <c r="EB51" s="63"/>
      <c r="EC51" s="63"/>
      <c r="ED51" s="63"/>
      <c r="EE51" s="63"/>
      <c r="EF51" s="63"/>
      <c r="EG51" s="63"/>
      <c r="EH51" s="63"/>
      <c r="EI51" s="63"/>
      <c r="EJ51" s="63"/>
      <c r="EK51" s="63"/>
      <c r="EL51" s="63"/>
      <c r="EM51" s="63"/>
      <c r="EN51" s="63"/>
      <c r="EO51" s="63"/>
      <c r="EP51" s="63"/>
      <c r="EQ51" s="63"/>
      <c r="ER51" s="63"/>
      <c r="ES51" s="63"/>
      <c r="ET51" s="63"/>
      <c r="EU51" s="63"/>
      <c r="EV51" s="63"/>
      <c r="EW51" s="63"/>
      <c r="EX51" s="63"/>
      <c r="EY51" s="63"/>
      <c r="EZ51" s="63"/>
      <c r="FA51" s="63"/>
      <c r="FB51" s="63"/>
      <c r="FC51" s="63"/>
      <c r="FD51" s="63"/>
      <c r="FE51" s="63"/>
      <c r="FF51" s="63"/>
      <c r="FG51" s="63"/>
      <c r="FH51" s="63"/>
      <c r="FI51" s="63"/>
      <c r="FJ51" s="63"/>
      <c r="FK51" s="63"/>
      <c r="FL51" s="63"/>
      <c r="FM51" s="63"/>
      <c r="FN51" s="63"/>
      <c r="FO51" s="63"/>
      <c r="FP51" s="63"/>
      <c r="FQ51" s="63"/>
      <c r="FR51" s="63"/>
      <c r="FS51" s="63"/>
      <c r="FT51" s="63"/>
      <c r="FU51" s="63"/>
      <c r="FV51" s="63"/>
      <c r="FW51" s="63"/>
      <c r="FX51" s="63"/>
      <c r="FY51" s="63"/>
      <c r="FZ51" s="63"/>
      <c r="GA51" s="63"/>
      <c r="GB51" s="63"/>
      <c r="GC51" s="63"/>
      <c r="GD51" s="63"/>
      <c r="GE51" s="63"/>
      <c r="GF51" s="63"/>
      <c r="GG51" s="63"/>
      <c r="GH51" s="63"/>
      <c r="GI51" s="63"/>
      <c r="GJ51" s="63"/>
      <c r="GK51" s="63"/>
      <c r="GL51" s="63"/>
      <c r="GM51" s="63"/>
      <c r="GN51" s="63"/>
      <c r="GO51" s="63"/>
      <c r="GP51" s="63"/>
      <c r="GQ51" s="63"/>
      <c r="GR51" s="63"/>
      <c r="GS51" s="63"/>
      <c r="GT51" s="63"/>
      <c r="GU51" s="63"/>
      <c r="GV51" s="63"/>
      <c r="GW51" s="63"/>
      <c r="GX51" s="63"/>
      <c r="GY51" s="63"/>
      <c r="GZ51" s="63"/>
      <c r="HA51" s="63"/>
      <c r="HB51" s="63"/>
      <c r="HC51" s="63"/>
      <c r="HD51" s="63"/>
      <c r="HE51" s="63"/>
      <c r="HF51" s="63"/>
      <c r="HG51" s="63"/>
      <c r="HH51" s="63"/>
      <c r="HI51" s="63"/>
      <c r="HJ51" s="63"/>
      <c r="HK51" s="63"/>
      <c r="HL51" s="63"/>
      <c r="HM51" s="63"/>
      <c r="HN51" s="63"/>
      <c r="HO51" s="63"/>
      <c r="HP51" s="63"/>
      <c r="HQ51" s="63"/>
      <c r="HR51" s="63"/>
      <c r="HS51" s="63"/>
      <c r="HT51" s="63"/>
      <c r="HU51" s="63"/>
      <c r="HV51" s="63"/>
      <c r="HW51" s="63"/>
      <c r="HX51" s="63"/>
      <c r="HY51" s="63"/>
      <c r="HZ51" s="63"/>
      <c r="IA51" s="63"/>
      <c r="IB51" s="63"/>
      <c r="IC51" s="63"/>
      <c r="ID51" s="63"/>
      <c r="IE51" s="63"/>
      <c r="IF51" s="63"/>
      <c r="IG51" s="63"/>
      <c r="IH51" s="63"/>
      <c r="II51" s="63"/>
      <c r="IJ51" s="63"/>
      <c r="IK51" s="63"/>
      <c r="IL51" s="63"/>
      <c r="IM51" s="63"/>
      <c r="IN51" s="63"/>
      <c r="IO51" s="63"/>
      <c r="IP51" s="63"/>
      <c r="IQ51" s="63"/>
      <c r="IR51" s="63"/>
      <c r="IS51" s="63"/>
      <c r="IT51" s="63"/>
      <c r="IU51" s="63"/>
    </row>
    <row r="52" spans="1:255" s="64" customFormat="1" ht="12" customHeight="1" x14ac:dyDescent="0.25">
      <c r="A52" s="58"/>
      <c r="B52" s="110" t="s">
        <v>109</v>
      </c>
      <c r="C52" s="85"/>
      <c r="D52" s="85"/>
      <c r="E52" s="85"/>
      <c r="F52" s="86"/>
      <c r="G52" s="87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  <c r="CZ52" s="63"/>
      <c r="DA52" s="63"/>
      <c r="DB52" s="63"/>
      <c r="DC52" s="63"/>
      <c r="DD52" s="63"/>
      <c r="DE52" s="63"/>
      <c r="DF52" s="63"/>
      <c r="DG52" s="63"/>
      <c r="DH52" s="63"/>
      <c r="DI52" s="63"/>
      <c r="DJ52" s="63"/>
      <c r="DK52" s="63"/>
      <c r="DL52" s="63"/>
      <c r="DM52" s="63"/>
      <c r="DN52" s="63"/>
      <c r="DO52" s="63"/>
      <c r="DP52" s="63"/>
      <c r="DQ52" s="63"/>
      <c r="DR52" s="63"/>
      <c r="DS52" s="63"/>
      <c r="DT52" s="63"/>
      <c r="DU52" s="63"/>
      <c r="DV52" s="63"/>
      <c r="DW52" s="63"/>
      <c r="DX52" s="63"/>
      <c r="DY52" s="63"/>
      <c r="DZ52" s="63"/>
      <c r="EA52" s="63"/>
      <c r="EB52" s="63"/>
      <c r="EC52" s="63"/>
      <c r="ED52" s="63"/>
      <c r="EE52" s="63"/>
      <c r="EF52" s="63"/>
      <c r="EG52" s="63"/>
      <c r="EH52" s="63"/>
      <c r="EI52" s="63"/>
      <c r="EJ52" s="63"/>
      <c r="EK52" s="63"/>
      <c r="EL52" s="63"/>
      <c r="EM52" s="63"/>
      <c r="EN52" s="63"/>
      <c r="EO52" s="63"/>
      <c r="EP52" s="63"/>
      <c r="EQ52" s="63"/>
      <c r="ER52" s="63"/>
      <c r="ES52" s="63"/>
      <c r="ET52" s="63"/>
      <c r="EU52" s="63"/>
      <c r="EV52" s="63"/>
      <c r="EW52" s="63"/>
      <c r="EX52" s="63"/>
      <c r="EY52" s="63"/>
      <c r="EZ52" s="63"/>
      <c r="FA52" s="63"/>
      <c r="FB52" s="63"/>
      <c r="FC52" s="63"/>
      <c r="FD52" s="63"/>
      <c r="FE52" s="63"/>
      <c r="FF52" s="63"/>
      <c r="FG52" s="63"/>
      <c r="FH52" s="63"/>
      <c r="FI52" s="63"/>
      <c r="FJ52" s="63"/>
      <c r="FK52" s="63"/>
      <c r="FL52" s="63"/>
      <c r="FM52" s="63"/>
      <c r="FN52" s="63"/>
      <c r="FO52" s="63"/>
      <c r="FP52" s="63"/>
      <c r="FQ52" s="63"/>
      <c r="FR52" s="63"/>
      <c r="FS52" s="63"/>
      <c r="FT52" s="63"/>
      <c r="FU52" s="63"/>
      <c r="FV52" s="63"/>
      <c r="FW52" s="63"/>
      <c r="FX52" s="63"/>
      <c r="FY52" s="63"/>
      <c r="FZ52" s="63"/>
      <c r="GA52" s="63"/>
      <c r="GB52" s="63"/>
      <c r="GC52" s="63"/>
      <c r="GD52" s="63"/>
      <c r="GE52" s="63"/>
      <c r="GF52" s="63"/>
      <c r="GG52" s="63"/>
      <c r="GH52" s="63"/>
      <c r="GI52" s="63"/>
      <c r="GJ52" s="63"/>
      <c r="GK52" s="63"/>
      <c r="GL52" s="63"/>
      <c r="GM52" s="63"/>
      <c r="GN52" s="63"/>
      <c r="GO52" s="63"/>
      <c r="GP52" s="63"/>
      <c r="GQ52" s="63"/>
      <c r="GR52" s="63"/>
      <c r="GS52" s="63"/>
      <c r="GT52" s="63"/>
      <c r="GU52" s="63"/>
      <c r="GV52" s="63"/>
      <c r="GW52" s="63"/>
      <c r="GX52" s="63"/>
      <c r="GY52" s="63"/>
      <c r="GZ52" s="63"/>
      <c r="HA52" s="63"/>
      <c r="HB52" s="63"/>
      <c r="HC52" s="63"/>
      <c r="HD52" s="63"/>
      <c r="HE52" s="63"/>
      <c r="HF52" s="63"/>
      <c r="HG52" s="63"/>
      <c r="HH52" s="63"/>
      <c r="HI52" s="63"/>
      <c r="HJ52" s="63"/>
      <c r="HK52" s="63"/>
      <c r="HL52" s="63"/>
      <c r="HM52" s="63"/>
      <c r="HN52" s="63"/>
      <c r="HO52" s="63"/>
      <c r="HP52" s="63"/>
      <c r="HQ52" s="63"/>
      <c r="HR52" s="63"/>
      <c r="HS52" s="63"/>
      <c r="HT52" s="63"/>
      <c r="HU52" s="63"/>
      <c r="HV52" s="63"/>
      <c r="HW52" s="63"/>
      <c r="HX52" s="63"/>
      <c r="HY52" s="63"/>
      <c r="HZ52" s="63"/>
      <c r="IA52" s="63"/>
      <c r="IB52" s="63"/>
      <c r="IC52" s="63"/>
      <c r="ID52" s="63"/>
      <c r="IE52" s="63"/>
      <c r="IF52" s="63"/>
      <c r="IG52" s="63"/>
      <c r="IH52" s="63"/>
      <c r="II52" s="63"/>
      <c r="IJ52" s="63"/>
      <c r="IK52" s="63"/>
      <c r="IL52" s="63"/>
      <c r="IM52" s="63"/>
      <c r="IN52" s="63"/>
      <c r="IO52" s="63"/>
      <c r="IP52" s="63"/>
      <c r="IQ52" s="63"/>
      <c r="IR52" s="63"/>
      <c r="IS52" s="63"/>
      <c r="IT52" s="63"/>
      <c r="IU52" s="63"/>
    </row>
    <row r="53" spans="1:255" s="64" customFormat="1" ht="12" customHeight="1" x14ac:dyDescent="0.25">
      <c r="A53" s="58"/>
      <c r="B53" s="84" t="s">
        <v>110</v>
      </c>
      <c r="C53" s="85" t="s">
        <v>73</v>
      </c>
      <c r="D53" s="85">
        <v>16000</v>
      </c>
      <c r="E53" s="85" t="s">
        <v>66</v>
      </c>
      <c r="F53" s="86">
        <v>149.5</v>
      </c>
      <c r="G53" s="87">
        <f>+D53*F53</f>
        <v>2392000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3"/>
      <c r="DV53" s="63"/>
      <c r="DW53" s="63"/>
      <c r="DX53" s="63"/>
      <c r="DY53" s="63"/>
      <c r="DZ53" s="63"/>
      <c r="EA53" s="63"/>
      <c r="EB53" s="63"/>
      <c r="EC53" s="63"/>
      <c r="ED53" s="63"/>
      <c r="EE53" s="63"/>
      <c r="EF53" s="63"/>
      <c r="EG53" s="63"/>
      <c r="EH53" s="63"/>
      <c r="EI53" s="63"/>
      <c r="EJ53" s="63"/>
      <c r="EK53" s="63"/>
      <c r="EL53" s="63"/>
      <c r="EM53" s="63"/>
      <c r="EN53" s="63"/>
      <c r="EO53" s="63"/>
      <c r="EP53" s="63"/>
      <c r="EQ53" s="63"/>
      <c r="ER53" s="63"/>
      <c r="ES53" s="63"/>
      <c r="ET53" s="63"/>
      <c r="EU53" s="63"/>
      <c r="EV53" s="63"/>
      <c r="EW53" s="63"/>
      <c r="EX53" s="63"/>
      <c r="EY53" s="63"/>
      <c r="EZ53" s="63"/>
      <c r="FA53" s="63"/>
      <c r="FB53" s="63"/>
      <c r="FC53" s="63"/>
      <c r="FD53" s="63"/>
      <c r="FE53" s="63"/>
      <c r="FF53" s="63"/>
      <c r="FG53" s="63"/>
      <c r="FH53" s="63"/>
      <c r="FI53" s="63"/>
      <c r="FJ53" s="63"/>
      <c r="FK53" s="63"/>
      <c r="FL53" s="63"/>
      <c r="FM53" s="63"/>
      <c r="FN53" s="63"/>
      <c r="FO53" s="63"/>
      <c r="FP53" s="63"/>
      <c r="FQ53" s="63"/>
      <c r="FR53" s="63"/>
      <c r="FS53" s="63"/>
      <c r="FT53" s="63"/>
      <c r="FU53" s="63"/>
      <c r="FV53" s="63"/>
      <c r="FW53" s="63"/>
      <c r="FX53" s="63"/>
      <c r="FY53" s="63"/>
      <c r="FZ53" s="63"/>
      <c r="GA53" s="63"/>
      <c r="GB53" s="63"/>
      <c r="GC53" s="63"/>
      <c r="GD53" s="63"/>
      <c r="GE53" s="63"/>
      <c r="GF53" s="63"/>
      <c r="GG53" s="63"/>
      <c r="GH53" s="63"/>
      <c r="GI53" s="63"/>
      <c r="GJ53" s="63"/>
      <c r="GK53" s="63"/>
      <c r="GL53" s="63"/>
      <c r="GM53" s="63"/>
      <c r="GN53" s="63"/>
      <c r="GO53" s="63"/>
      <c r="GP53" s="63"/>
      <c r="GQ53" s="63"/>
      <c r="GR53" s="63"/>
      <c r="GS53" s="63"/>
      <c r="GT53" s="63"/>
      <c r="GU53" s="63"/>
      <c r="GV53" s="63"/>
      <c r="GW53" s="63"/>
      <c r="GX53" s="63"/>
      <c r="GY53" s="63"/>
      <c r="GZ53" s="63"/>
      <c r="HA53" s="63"/>
      <c r="HB53" s="63"/>
      <c r="HC53" s="63"/>
      <c r="HD53" s="63"/>
      <c r="HE53" s="63"/>
      <c r="HF53" s="63"/>
      <c r="HG53" s="63"/>
      <c r="HH53" s="63"/>
      <c r="HI53" s="63"/>
      <c r="HJ53" s="63"/>
      <c r="HK53" s="63"/>
      <c r="HL53" s="63"/>
      <c r="HM53" s="63"/>
      <c r="HN53" s="63"/>
      <c r="HO53" s="63"/>
      <c r="HP53" s="63"/>
      <c r="HQ53" s="63"/>
      <c r="HR53" s="63"/>
      <c r="HS53" s="63"/>
      <c r="HT53" s="63"/>
      <c r="HU53" s="63"/>
      <c r="HV53" s="63"/>
      <c r="HW53" s="63"/>
      <c r="HX53" s="63"/>
      <c r="HY53" s="63"/>
      <c r="HZ53" s="63"/>
      <c r="IA53" s="63"/>
      <c r="IB53" s="63"/>
      <c r="IC53" s="63"/>
      <c r="ID53" s="63"/>
      <c r="IE53" s="63"/>
      <c r="IF53" s="63"/>
      <c r="IG53" s="63"/>
      <c r="IH53" s="63"/>
      <c r="II53" s="63"/>
      <c r="IJ53" s="63"/>
      <c r="IK53" s="63"/>
      <c r="IL53" s="63"/>
      <c r="IM53" s="63"/>
      <c r="IN53" s="63"/>
      <c r="IO53" s="63"/>
      <c r="IP53" s="63"/>
      <c r="IQ53" s="63"/>
      <c r="IR53" s="63"/>
      <c r="IS53" s="63"/>
      <c r="IT53" s="63"/>
      <c r="IU53" s="63"/>
    </row>
    <row r="54" spans="1:255" s="64" customFormat="1" ht="12" customHeight="1" x14ac:dyDescent="0.25">
      <c r="A54" s="58"/>
      <c r="B54" s="84" t="s">
        <v>111</v>
      </c>
      <c r="C54" s="85"/>
      <c r="D54" s="85"/>
      <c r="E54" s="85"/>
      <c r="F54" s="86"/>
      <c r="G54" s="87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  <c r="EO54" s="63"/>
      <c r="EP54" s="63"/>
      <c r="EQ54" s="63"/>
      <c r="ER54" s="63"/>
      <c r="ES54" s="63"/>
      <c r="ET54" s="63"/>
      <c r="EU54" s="63"/>
      <c r="EV54" s="63"/>
      <c r="EW54" s="63"/>
      <c r="EX54" s="63"/>
      <c r="EY54" s="63"/>
      <c r="EZ54" s="63"/>
      <c r="FA54" s="63"/>
      <c r="FB54" s="63"/>
      <c r="FC54" s="63"/>
      <c r="FD54" s="63"/>
      <c r="FE54" s="63"/>
      <c r="FF54" s="63"/>
      <c r="FG54" s="63"/>
      <c r="FH54" s="63"/>
      <c r="FI54" s="63"/>
      <c r="FJ54" s="63"/>
      <c r="FK54" s="63"/>
      <c r="FL54" s="63"/>
      <c r="FM54" s="63"/>
      <c r="FN54" s="63"/>
      <c r="FO54" s="63"/>
      <c r="FP54" s="63"/>
      <c r="FQ54" s="63"/>
      <c r="FR54" s="63"/>
      <c r="FS54" s="63"/>
      <c r="FT54" s="63"/>
      <c r="FU54" s="63"/>
      <c r="FV54" s="63"/>
      <c r="FW54" s="63"/>
      <c r="FX54" s="63"/>
      <c r="FY54" s="63"/>
      <c r="FZ54" s="63"/>
      <c r="GA54" s="63"/>
      <c r="GB54" s="63"/>
      <c r="GC54" s="63"/>
      <c r="GD54" s="63"/>
      <c r="GE54" s="63"/>
      <c r="GF54" s="63"/>
      <c r="GG54" s="63"/>
      <c r="GH54" s="63"/>
      <c r="GI54" s="63"/>
      <c r="GJ54" s="63"/>
      <c r="GK54" s="63"/>
      <c r="GL54" s="63"/>
      <c r="GM54" s="63"/>
      <c r="GN54" s="63"/>
      <c r="GO54" s="63"/>
      <c r="GP54" s="63"/>
      <c r="GQ54" s="63"/>
      <c r="GR54" s="63"/>
      <c r="GS54" s="63"/>
      <c r="GT54" s="63"/>
      <c r="GU54" s="63"/>
      <c r="GV54" s="63"/>
      <c r="GW54" s="63"/>
      <c r="GX54" s="63"/>
      <c r="GY54" s="63"/>
      <c r="GZ54" s="63"/>
      <c r="HA54" s="63"/>
      <c r="HB54" s="63"/>
      <c r="HC54" s="63"/>
      <c r="HD54" s="63"/>
      <c r="HE54" s="63"/>
      <c r="HF54" s="63"/>
      <c r="HG54" s="63"/>
      <c r="HH54" s="63"/>
      <c r="HI54" s="63"/>
      <c r="HJ54" s="63"/>
      <c r="HK54" s="63"/>
      <c r="HL54" s="63"/>
      <c r="HM54" s="63"/>
      <c r="HN54" s="63"/>
      <c r="HO54" s="63"/>
      <c r="HP54" s="63"/>
      <c r="HQ54" s="63"/>
      <c r="HR54" s="63"/>
      <c r="HS54" s="63"/>
      <c r="HT54" s="63"/>
      <c r="HU54" s="63"/>
      <c r="HV54" s="63"/>
      <c r="HW54" s="63"/>
      <c r="HX54" s="63"/>
      <c r="HY54" s="63"/>
      <c r="HZ54" s="63"/>
      <c r="IA54" s="63"/>
      <c r="IB54" s="63"/>
      <c r="IC54" s="63"/>
      <c r="ID54" s="63"/>
      <c r="IE54" s="63"/>
      <c r="IF54" s="63"/>
      <c r="IG54" s="63"/>
      <c r="IH54" s="63"/>
      <c r="II54" s="63"/>
      <c r="IJ54" s="63"/>
      <c r="IK54" s="63"/>
      <c r="IL54" s="63"/>
      <c r="IM54" s="63"/>
      <c r="IN54" s="63"/>
      <c r="IO54" s="63"/>
      <c r="IP54" s="63"/>
      <c r="IQ54" s="63"/>
      <c r="IR54" s="63"/>
      <c r="IS54" s="63"/>
      <c r="IT54" s="63"/>
      <c r="IU54" s="63"/>
    </row>
    <row r="55" spans="1:255" s="64" customFormat="1" ht="12" customHeight="1" x14ac:dyDescent="0.25">
      <c r="A55" s="58"/>
      <c r="B55" s="84" t="s">
        <v>112</v>
      </c>
      <c r="C55" s="85" t="s">
        <v>69</v>
      </c>
      <c r="D55" s="85">
        <v>4</v>
      </c>
      <c r="E55" s="85" t="s">
        <v>113</v>
      </c>
      <c r="F55" s="86">
        <v>10445.450000000001</v>
      </c>
      <c r="G55" s="87">
        <f t="shared" ref="G55:G63" si="1">AVERAGE(D55*F55)</f>
        <v>41781.800000000003</v>
      </c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3"/>
      <c r="FQ55" s="63"/>
      <c r="FR55" s="63"/>
      <c r="FS55" s="63"/>
      <c r="FT55" s="63"/>
      <c r="FU55" s="63"/>
      <c r="FV55" s="63"/>
      <c r="FW55" s="63"/>
      <c r="FX55" s="63"/>
      <c r="FY55" s="63"/>
      <c r="FZ55" s="63"/>
      <c r="GA55" s="63"/>
      <c r="GB55" s="63"/>
      <c r="GC55" s="63"/>
      <c r="GD55" s="63"/>
      <c r="GE55" s="63"/>
      <c r="GF55" s="63"/>
      <c r="GG55" s="63"/>
      <c r="GH55" s="63"/>
      <c r="GI55" s="63"/>
      <c r="GJ55" s="63"/>
      <c r="GK55" s="63"/>
      <c r="GL55" s="63"/>
      <c r="GM55" s="63"/>
      <c r="GN55" s="63"/>
      <c r="GO55" s="63"/>
      <c r="GP55" s="63"/>
      <c r="GQ55" s="63"/>
      <c r="GR55" s="63"/>
      <c r="GS55" s="63"/>
      <c r="GT55" s="63"/>
      <c r="GU55" s="63"/>
      <c r="GV55" s="63"/>
      <c r="GW55" s="63"/>
      <c r="GX55" s="63"/>
      <c r="GY55" s="63"/>
      <c r="GZ55" s="63"/>
      <c r="HA55" s="63"/>
      <c r="HB55" s="63"/>
      <c r="HC55" s="63"/>
      <c r="HD55" s="63"/>
      <c r="HE55" s="63"/>
      <c r="HF55" s="63"/>
      <c r="HG55" s="63"/>
      <c r="HH55" s="63"/>
      <c r="HI55" s="63"/>
      <c r="HJ55" s="63"/>
      <c r="HK55" s="63"/>
      <c r="HL55" s="63"/>
      <c r="HM55" s="63"/>
      <c r="HN55" s="63"/>
      <c r="HO55" s="63"/>
      <c r="HP55" s="63"/>
      <c r="HQ55" s="63"/>
      <c r="HR55" s="63"/>
      <c r="HS55" s="63"/>
      <c r="HT55" s="63"/>
      <c r="HU55" s="63"/>
      <c r="HV55" s="63"/>
      <c r="HW55" s="63"/>
      <c r="HX55" s="63"/>
      <c r="HY55" s="63"/>
      <c r="HZ55" s="63"/>
      <c r="IA55" s="63"/>
      <c r="IB55" s="63"/>
      <c r="IC55" s="63"/>
      <c r="ID55" s="63"/>
      <c r="IE55" s="63"/>
      <c r="IF55" s="63"/>
      <c r="IG55" s="63"/>
      <c r="IH55" s="63"/>
      <c r="II55" s="63"/>
      <c r="IJ55" s="63"/>
      <c r="IK55" s="63"/>
      <c r="IL55" s="63"/>
      <c r="IM55" s="63"/>
      <c r="IN55" s="63"/>
      <c r="IO55" s="63"/>
      <c r="IP55" s="63"/>
      <c r="IQ55" s="63"/>
      <c r="IR55" s="63"/>
      <c r="IS55" s="63"/>
      <c r="IT55" s="63"/>
      <c r="IU55" s="63"/>
    </row>
    <row r="56" spans="1:255" s="64" customFormat="1" ht="12" customHeight="1" x14ac:dyDescent="0.25">
      <c r="A56" s="58"/>
      <c r="B56" s="84" t="s">
        <v>71</v>
      </c>
      <c r="C56" s="85" t="s">
        <v>69</v>
      </c>
      <c r="D56" s="85">
        <v>3</v>
      </c>
      <c r="E56" s="85" t="str">
        <f>+E55</f>
        <v>Septiembre-dic</v>
      </c>
      <c r="F56" s="86">
        <v>16100</v>
      </c>
      <c r="G56" s="87">
        <f t="shared" si="1"/>
        <v>48300</v>
      </c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  <c r="EO56" s="63"/>
      <c r="EP56" s="63"/>
      <c r="EQ56" s="63"/>
      <c r="ER56" s="63"/>
      <c r="ES56" s="63"/>
      <c r="ET56" s="63"/>
      <c r="EU56" s="63"/>
      <c r="EV56" s="63"/>
      <c r="EW56" s="63"/>
      <c r="EX56" s="63"/>
      <c r="EY56" s="63"/>
      <c r="EZ56" s="63"/>
      <c r="FA56" s="63"/>
      <c r="FB56" s="63"/>
      <c r="FC56" s="63"/>
      <c r="FD56" s="63"/>
      <c r="FE56" s="63"/>
      <c r="FF56" s="63"/>
      <c r="FG56" s="63"/>
      <c r="FH56" s="63"/>
      <c r="FI56" s="63"/>
      <c r="FJ56" s="63"/>
      <c r="FK56" s="63"/>
      <c r="FL56" s="63"/>
      <c r="FM56" s="63"/>
      <c r="FN56" s="63"/>
      <c r="FO56" s="63"/>
      <c r="FP56" s="63"/>
      <c r="FQ56" s="63"/>
      <c r="FR56" s="63"/>
      <c r="FS56" s="63"/>
      <c r="FT56" s="63"/>
      <c r="FU56" s="63"/>
      <c r="FV56" s="63"/>
      <c r="FW56" s="63"/>
      <c r="FX56" s="63"/>
      <c r="FY56" s="63"/>
      <c r="FZ56" s="63"/>
      <c r="GA56" s="63"/>
      <c r="GB56" s="63"/>
      <c r="GC56" s="63"/>
      <c r="GD56" s="63"/>
      <c r="GE56" s="63"/>
      <c r="GF56" s="63"/>
      <c r="GG56" s="63"/>
      <c r="GH56" s="63"/>
      <c r="GI56" s="63"/>
      <c r="GJ56" s="63"/>
      <c r="GK56" s="63"/>
      <c r="GL56" s="63"/>
      <c r="GM56" s="63"/>
      <c r="GN56" s="63"/>
      <c r="GO56" s="63"/>
      <c r="GP56" s="63"/>
      <c r="GQ56" s="63"/>
      <c r="GR56" s="63"/>
      <c r="GS56" s="63"/>
      <c r="GT56" s="63"/>
      <c r="GU56" s="63"/>
      <c r="GV56" s="63"/>
      <c r="GW56" s="63"/>
      <c r="GX56" s="63"/>
      <c r="GY56" s="63"/>
      <c r="GZ56" s="63"/>
      <c r="HA56" s="63"/>
      <c r="HB56" s="63"/>
      <c r="HC56" s="63"/>
      <c r="HD56" s="63"/>
      <c r="HE56" s="63"/>
      <c r="HF56" s="63"/>
      <c r="HG56" s="63"/>
      <c r="HH56" s="63"/>
      <c r="HI56" s="63"/>
      <c r="HJ56" s="63"/>
      <c r="HK56" s="63"/>
      <c r="HL56" s="63"/>
      <c r="HM56" s="63"/>
      <c r="HN56" s="63"/>
      <c r="HO56" s="63"/>
      <c r="HP56" s="63"/>
      <c r="HQ56" s="63"/>
      <c r="HR56" s="63"/>
      <c r="HS56" s="63"/>
      <c r="HT56" s="63"/>
      <c r="HU56" s="63"/>
      <c r="HV56" s="63"/>
      <c r="HW56" s="63"/>
      <c r="HX56" s="63"/>
      <c r="HY56" s="63"/>
      <c r="HZ56" s="63"/>
      <c r="IA56" s="63"/>
      <c r="IB56" s="63"/>
      <c r="IC56" s="63"/>
      <c r="ID56" s="63"/>
      <c r="IE56" s="63"/>
      <c r="IF56" s="63"/>
      <c r="IG56" s="63"/>
      <c r="IH56" s="63"/>
      <c r="II56" s="63"/>
      <c r="IJ56" s="63"/>
      <c r="IK56" s="63"/>
      <c r="IL56" s="63"/>
      <c r="IM56" s="63"/>
      <c r="IN56" s="63"/>
      <c r="IO56" s="63"/>
      <c r="IP56" s="63"/>
      <c r="IQ56" s="63"/>
      <c r="IR56" s="63"/>
      <c r="IS56" s="63"/>
      <c r="IT56" s="63"/>
      <c r="IU56" s="63"/>
    </row>
    <row r="57" spans="1:255" s="64" customFormat="1" ht="12" customHeight="1" x14ac:dyDescent="0.25">
      <c r="A57" s="58"/>
      <c r="B57" s="84" t="s">
        <v>72</v>
      </c>
      <c r="C57" s="85" t="s">
        <v>69</v>
      </c>
      <c r="D57" s="85">
        <v>2</v>
      </c>
      <c r="E57" s="85" t="str">
        <f>+E56</f>
        <v>Septiembre-dic</v>
      </c>
      <c r="F57" s="86">
        <v>24150</v>
      </c>
      <c r="G57" s="87">
        <f t="shared" si="1"/>
        <v>48300</v>
      </c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63"/>
      <c r="ES57" s="63"/>
      <c r="ET57" s="63"/>
      <c r="EU57" s="63"/>
      <c r="EV57" s="63"/>
      <c r="EW57" s="63"/>
      <c r="EX57" s="63"/>
      <c r="EY57" s="63"/>
      <c r="EZ57" s="63"/>
      <c r="FA57" s="63"/>
      <c r="FB57" s="63"/>
      <c r="FC57" s="63"/>
      <c r="FD57" s="63"/>
      <c r="FE57" s="63"/>
      <c r="FF57" s="63"/>
      <c r="FG57" s="63"/>
      <c r="FH57" s="63"/>
      <c r="FI57" s="63"/>
      <c r="FJ57" s="63"/>
      <c r="FK57" s="63"/>
      <c r="FL57" s="63"/>
      <c r="FM57" s="63"/>
      <c r="FN57" s="63"/>
      <c r="FO57" s="63"/>
      <c r="FP57" s="63"/>
      <c r="FQ57" s="63"/>
      <c r="FR57" s="63"/>
      <c r="FS57" s="63"/>
      <c r="FT57" s="63"/>
      <c r="FU57" s="63"/>
      <c r="FV57" s="63"/>
      <c r="FW57" s="63"/>
      <c r="FX57" s="63"/>
      <c r="FY57" s="63"/>
      <c r="FZ57" s="63"/>
      <c r="GA57" s="63"/>
      <c r="GB57" s="63"/>
      <c r="GC57" s="63"/>
      <c r="GD57" s="63"/>
      <c r="GE57" s="63"/>
      <c r="GF57" s="63"/>
      <c r="GG57" s="63"/>
      <c r="GH57" s="63"/>
      <c r="GI57" s="63"/>
      <c r="GJ57" s="63"/>
      <c r="GK57" s="63"/>
      <c r="GL57" s="63"/>
      <c r="GM57" s="63"/>
      <c r="GN57" s="63"/>
      <c r="GO57" s="63"/>
      <c r="GP57" s="63"/>
      <c r="GQ57" s="63"/>
      <c r="GR57" s="63"/>
      <c r="GS57" s="63"/>
      <c r="GT57" s="63"/>
      <c r="GU57" s="63"/>
      <c r="GV57" s="63"/>
      <c r="GW57" s="63"/>
      <c r="GX57" s="63"/>
      <c r="GY57" s="63"/>
      <c r="GZ57" s="63"/>
      <c r="HA57" s="63"/>
      <c r="HB57" s="63"/>
      <c r="HC57" s="63"/>
      <c r="HD57" s="63"/>
      <c r="HE57" s="63"/>
      <c r="HF57" s="63"/>
      <c r="HG57" s="63"/>
      <c r="HH57" s="63"/>
      <c r="HI57" s="63"/>
      <c r="HJ57" s="63"/>
      <c r="HK57" s="63"/>
      <c r="HL57" s="63"/>
      <c r="HM57" s="63"/>
      <c r="HN57" s="63"/>
      <c r="HO57" s="63"/>
      <c r="HP57" s="63"/>
      <c r="HQ57" s="63"/>
      <c r="HR57" s="63"/>
      <c r="HS57" s="63"/>
      <c r="HT57" s="63"/>
      <c r="HU57" s="63"/>
      <c r="HV57" s="63"/>
      <c r="HW57" s="63"/>
      <c r="HX57" s="63"/>
      <c r="HY57" s="63"/>
      <c r="HZ57" s="63"/>
      <c r="IA57" s="63"/>
      <c r="IB57" s="63"/>
      <c r="IC57" s="63"/>
      <c r="ID57" s="63"/>
      <c r="IE57" s="63"/>
      <c r="IF57" s="63"/>
      <c r="IG57" s="63"/>
      <c r="IH57" s="63"/>
      <c r="II57" s="63"/>
      <c r="IJ57" s="63"/>
      <c r="IK57" s="63"/>
      <c r="IL57" s="63"/>
      <c r="IM57" s="63"/>
      <c r="IN57" s="63"/>
      <c r="IO57" s="63"/>
      <c r="IP57" s="63"/>
      <c r="IQ57" s="63"/>
      <c r="IR57" s="63"/>
      <c r="IS57" s="63"/>
      <c r="IT57" s="63"/>
      <c r="IU57" s="63"/>
    </row>
    <row r="58" spans="1:255" s="64" customFormat="1" ht="12" customHeight="1" x14ac:dyDescent="0.25">
      <c r="A58" s="58"/>
      <c r="B58" s="84" t="s">
        <v>70</v>
      </c>
      <c r="C58" s="85" t="s">
        <v>69</v>
      </c>
      <c r="D58" s="85">
        <v>6</v>
      </c>
      <c r="E58" s="85" t="s">
        <v>114</v>
      </c>
      <c r="F58" s="86">
        <v>16675</v>
      </c>
      <c r="G58" s="87">
        <f t="shared" si="1"/>
        <v>100050</v>
      </c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  <c r="EO58" s="63"/>
      <c r="EP58" s="63"/>
      <c r="EQ58" s="63"/>
      <c r="ER58" s="63"/>
      <c r="ES58" s="63"/>
      <c r="ET58" s="63"/>
      <c r="EU58" s="63"/>
      <c r="EV58" s="63"/>
      <c r="EW58" s="63"/>
      <c r="EX58" s="63"/>
      <c r="EY58" s="63"/>
      <c r="EZ58" s="63"/>
      <c r="FA58" s="63"/>
      <c r="FB58" s="63"/>
      <c r="FC58" s="63"/>
      <c r="FD58" s="63"/>
      <c r="FE58" s="63"/>
      <c r="FF58" s="63"/>
      <c r="FG58" s="63"/>
      <c r="FH58" s="63"/>
      <c r="FI58" s="63"/>
      <c r="FJ58" s="63"/>
      <c r="FK58" s="63"/>
      <c r="FL58" s="63"/>
      <c r="FM58" s="63"/>
      <c r="FN58" s="63"/>
      <c r="FO58" s="63"/>
      <c r="FP58" s="63"/>
      <c r="FQ58" s="63"/>
      <c r="FR58" s="63"/>
      <c r="FS58" s="63"/>
      <c r="FT58" s="63"/>
      <c r="FU58" s="63"/>
      <c r="FV58" s="63"/>
      <c r="FW58" s="63"/>
      <c r="FX58" s="63"/>
      <c r="FY58" s="63"/>
      <c r="FZ58" s="63"/>
      <c r="GA58" s="63"/>
      <c r="GB58" s="63"/>
      <c r="GC58" s="63"/>
      <c r="GD58" s="63"/>
      <c r="GE58" s="63"/>
      <c r="GF58" s="63"/>
      <c r="GG58" s="63"/>
      <c r="GH58" s="63"/>
      <c r="GI58" s="63"/>
      <c r="GJ58" s="63"/>
      <c r="GK58" s="63"/>
      <c r="GL58" s="63"/>
      <c r="GM58" s="63"/>
      <c r="GN58" s="63"/>
      <c r="GO58" s="63"/>
      <c r="GP58" s="63"/>
      <c r="GQ58" s="63"/>
      <c r="GR58" s="63"/>
      <c r="GS58" s="63"/>
      <c r="GT58" s="63"/>
      <c r="GU58" s="63"/>
      <c r="GV58" s="63"/>
      <c r="GW58" s="63"/>
      <c r="GX58" s="63"/>
      <c r="GY58" s="63"/>
      <c r="GZ58" s="63"/>
      <c r="HA58" s="63"/>
      <c r="HB58" s="63"/>
      <c r="HC58" s="63"/>
      <c r="HD58" s="63"/>
      <c r="HE58" s="63"/>
      <c r="HF58" s="63"/>
      <c r="HG58" s="63"/>
      <c r="HH58" s="63"/>
      <c r="HI58" s="63"/>
      <c r="HJ58" s="63"/>
      <c r="HK58" s="63"/>
      <c r="HL58" s="63"/>
      <c r="HM58" s="63"/>
      <c r="HN58" s="63"/>
      <c r="HO58" s="63"/>
      <c r="HP58" s="63"/>
      <c r="HQ58" s="63"/>
      <c r="HR58" s="63"/>
      <c r="HS58" s="63"/>
      <c r="HT58" s="63"/>
      <c r="HU58" s="63"/>
      <c r="HV58" s="63"/>
      <c r="HW58" s="63"/>
      <c r="HX58" s="63"/>
      <c r="HY58" s="63"/>
      <c r="HZ58" s="63"/>
      <c r="IA58" s="63"/>
      <c r="IB58" s="63"/>
      <c r="IC58" s="63"/>
      <c r="ID58" s="63"/>
      <c r="IE58" s="63"/>
      <c r="IF58" s="63"/>
      <c r="IG58" s="63"/>
      <c r="IH58" s="63"/>
      <c r="II58" s="63"/>
      <c r="IJ58" s="63"/>
      <c r="IK58" s="63"/>
      <c r="IL58" s="63"/>
      <c r="IM58" s="63"/>
      <c r="IN58" s="63"/>
      <c r="IO58" s="63"/>
      <c r="IP58" s="63"/>
      <c r="IQ58" s="63"/>
      <c r="IR58" s="63"/>
      <c r="IS58" s="63"/>
      <c r="IT58" s="63"/>
      <c r="IU58" s="63"/>
    </row>
    <row r="59" spans="1:255" s="64" customFormat="1" ht="12" customHeight="1" x14ac:dyDescent="0.25">
      <c r="A59" s="58"/>
      <c r="B59" s="110" t="s">
        <v>83</v>
      </c>
      <c r="C59" s="85"/>
      <c r="D59" s="85"/>
      <c r="E59" s="85"/>
      <c r="F59" s="86"/>
      <c r="G59" s="87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3"/>
      <c r="EH59" s="63"/>
      <c r="EI59" s="63"/>
      <c r="EJ59" s="63"/>
      <c r="EK59" s="63"/>
      <c r="EL59" s="63"/>
      <c r="EM59" s="63"/>
      <c r="EN59" s="63"/>
      <c r="EO59" s="63"/>
      <c r="EP59" s="63"/>
      <c r="EQ59" s="63"/>
      <c r="ER59" s="63"/>
      <c r="ES59" s="63"/>
      <c r="ET59" s="63"/>
      <c r="EU59" s="63"/>
      <c r="EV59" s="63"/>
      <c r="EW59" s="63"/>
      <c r="EX59" s="63"/>
      <c r="EY59" s="63"/>
      <c r="EZ59" s="63"/>
      <c r="FA59" s="63"/>
      <c r="FB59" s="63"/>
      <c r="FC59" s="63"/>
      <c r="FD59" s="63"/>
      <c r="FE59" s="63"/>
      <c r="FF59" s="63"/>
      <c r="FG59" s="63"/>
      <c r="FH59" s="63"/>
      <c r="FI59" s="63"/>
      <c r="FJ59" s="63"/>
      <c r="FK59" s="63"/>
      <c r="FL59" s="63"/>
      <c r="FM59" s="63"/>
      <c r="FN59" s="63"/>
      <c r="FO59" s="63"/>
      <c r="FP59" s="63"/>
      <c r="FQ59" s="63"/>
      <c r="FR59" s="63"/>
      <c r="FS59" s="63"/>
      <c r="FT59" s="63"/>
      <c r="FU59" s="63"/>
      <c r="FV59" s="63"/>
      <c r="FW59" s="63"/>
      <c r="FX59" s="63"/>
      <c r="FY59" s="63"/>
      <c r="FZ59" s="63"/>
      <c r="GA59" s="63"/>
      <c r="GB59" s="63"/>
      <c r="GC59" s="63"/>
      <c r="GD59" s="63"/>
      <c r="GE59" s="63"/>
      <c r="GF59" s="63"/>
      <c r="GG59" s="63"/>
      <c r="GH59" s="63"/>
      <c r="GI59" s="63"/>
      <c r="GJ59" s="63"/>
      <c r="GK59" s="63"/>
      <c r="GL59" s="63"/>
      <c r="GM59" s="63"/>
      <c r="GN59" s="63"/>
      <c r="GO59" s="63"/>
      <c r="GP59" s="63"/>
      <c r="GQ59" s="63"/>
      <c r="GR59" s="63"/>
      <c r="GS59" s="63"/>
      <c r="GT59" s="63"/>
      <c r="GU59" s="63"/>
      <c r="GV59" s="63"/>
      <c r="GW59" s="63"/>
      <c r="GX59" s="63"/>
      <c r="GY59" s="63"/>
      <c r="GZ59" s="63"/>
      <c r="HA59" s="63"/>
      <c r="HB59" s="63"/>
      <c r="HC59" s="63"/>
      <c r="HD59" s="63"/>
      <c r="HE59" s="63"/>
      <c r="HF59" s="63"/>
      <c r="HG59" s="63"/>
      <c r="HH59" s="63"/>
      <c r="HI59" s="63"/>
      <c r="HJ59" s="63"/>
      <c r="HK59" s="63"/>
      <c r="HL59" s="63"/>
      <c r="HM59" s="63"/>
      <c r="HN59" s="63"/>
      <c r="HO59" s="63"/>
      <c r="HP59" s="63"/>
      <c r="HQ59" s="63"/>
      <c r="HR59" s="63"/>
      <c r="HS59" s="63"/>
      <c r="HT59" s="63"/>
      <c r="HU59" s="63"/>
      <c r="HV59" s="63"/>
      <c r="HW59" s="63"/>
      <c r="HX59" s="63"/>
      <c r="HY59" s="63"/>
      <c r="HZ59" s="63"/>
      <c r="IA59" s="63"/>
      <c r="IB59" s="63"/>
      <c r="IC59" s="63"/>
      <c r="ID59" s="63"/>
      <c r="IE59" s="63"/>
      <c r="IF59" s="63"/>
      <c r="IG59" s="63"/>
      <c r="IH59" s="63"/>
      <c r="II59" s="63"/>
      <c r="IJ59" s="63"/>
      <c r="IK59" s="63"/>
      <c r="IL59" s="63"/>
      <c r="IM59" s="63"/>
      <c r="IN59" s="63"/>
      <c r="IO59" s="63"/>
      <c r="IP59" s="63"/>
      <c r="IQ59" s="63"/>
      <c r="IR59" s="63"/>
      <c r="IS59" s="63"/>
      <c r="IT59" s="63"/>
      <c r="IU59" s="63"/>
    </row>
    <row r="60" spans="1:255" s="64" customFormat="1" ht="12" customHeight="1" x14ac:dyDescent="0.25">
      <c r="A60" s="58"/>
      <c r="B60" s="84" t="s">
        <v>60</v>
      </c>
      <c r="C60" s="85" t="s">
        <v>59</v>
      </c>
      <c r="D60" s="85">
        <v>300</v>
      </c>
      <c r="E60" s="85" t="s">
        <v>115</v>
      </c>
      <c r="F60" s="86">
        <v>1940</v>
      </c>
      <c r="G60" s="87">
        <f t="shared" si="1"/>
        <v>582000</v>
      </c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  <c r="EO60" s="63"/>
      <c r="EP60" s="63"/>
      <c r="EQ60" s="63"/>
      <c r="ER60" s="63"/>
      <c r="ES60" s="63"/>
      <c r="ET60" s="63"/>
      <c r="EU60" s="63"/>
      <c r="EV60" s="63"/>
      <c r="EW60" s="63"/>
      <c r="EX60" s="63"/>
      <c r="EY60" s="63"/>
      <c r="EZ60" s="63"/>
      <c r="FA60" s="63"/>
      <c r="FB60" s="63"/>
      <c r="FC60" s="63"/>
      <c r="FD60" s="63"/>
      <c r="FE60" s="63"/>
      <c r="FF60" s="63"/>
      <c r="FG60" s="63"/>
      <c r="FH60" s="63"/>
      <c r="FI60" s="63"/>
      <c r="FJ60" s="63"/>
      <c r="FK60" s="63"/>
      <c r="FL60" s="63"/>
      <c r="FM60" s="63"/>
      <c r="FN60" s="63"/>
      <c r="FO60" s="63"/>
      <c r="FP60" s="63"/>
      <c r="FQ60" s="63"/>
      <c r="FR60" s="63"/>
      <c r="FS60" s="63"/>
      <c r="FT60" s="63"/>
      <c r="FU60" s="63"/>
      <c r="FV60" s="63"/>
      <c r="FW60" s="63"/>
      <c r="FX60" s="63"/>
      <c r="FY60" s="63"/>
      <c r="FZ60" s="63"/>
      <c r="GA60" s="63"/>
      <c r="GB60" s="63"/>
      <c r="GC60" s="63"/>
      <c r="GD60" s="63"/>
      <c r="GE60" s="63"/>
      <c r="GF60" s="63"/>
      <c r="GG60" s="63"/>
      <c r="GH60" s="63"/>
      <c r="GI60" s="63"/>
      <c r="GJ60" s="63"/>
      <c r="GK60" s="63"/>
      <c r="GL60" s="63"/>
      <c r="GM60" s="63"/>
      <c r="GN60" s="63"/>
      <c r="GO60" s="63"/>
      <c r="GP60" s="63"/>
      <c r="GQ60" s="63"/>
      <c r="GR60" s="63"/>
      <c r="GS60" s="63"/>
      <c r="GT60" s="63"/>
      <c r="GU60" s="63"/>
      <c r="GV60" s="63"/>
      <c r="GW60" s="63"/>
      <c r="GX60" s="63"/>
      <c r="GY60" s="63"/>
      <c r="GZ60" s="63"/>
      <c r="HA60" s="63"/>
      <c r="HB60" s="63"/>
      <c r="HC60" s="63"/>
      <c r="HD60" s="63"/>
      <c r="HE60" s="63"/>
      <c r="HF60" s="63"/>
      <c r="HG60" s="63"/>
      <c r="HH60" s="63"/>
      <c r="HI60" s="63"/>
      <c r="HJ60" s="63"/>
      <c r="HK60" s="63"/>
      <c r="HL60" s="63"/>
      <c r="HM60" s="63"/>
      <c r="HN60" s="63"/>
      <c r="HO60" s="63"/>
      <c r="HP60" s="63"/>
      <c r="HQ60" s="63"/>
      <c r="HR60" s="63"/>
      <c r="HS60" s="63"/>
      <c r="HT60" s="63"/>
      <c r="HU60" s="63"/>
      <c r="HV60" s="63"/>
      <c r="HW60" s="63"/>
      <c r="HX60" s="63"/>
      <c r="HY60" s="63"/>
      <c r="HZ60" s="63"/>
      <c r="IA60" s="63"/>
      <c r="IB60" s="63"/>
      <c r="IC60" s="63"/>
      <c r="ID60" s="63"/>
      <c r="IE60" s="63"/>
      <c r="IF60" s="63"/>
      <c r="IG60" s="63"/>
      <c r="IH60" s="63"/>
      <c r="II60" s="63"/>
      <c r="IJ60" s="63"/>
      <c r="IK60" s="63"/>
      <c r="IL60" s="63"/>
      <c r="IM60" s="63"/>
      <c r="IN60" s="63"/>
      <c r="IO60" s="63"/>
      <c r="IP60" s="63"/>
      <c r="IQ60" s="63"/>
      <c r="IR60" s="63"/>
      <c r="IS60" s="63"/>
      <c r="IT60" s="63"/>
      <c r="IU60" s="63"/>
    </row>
    <row r="61" spans="1:255" s="64" customFormat="1" ht="12" customHeight="1" x14ac:dyDescent="0.25">
      <c r="A61" s="58"/>
      <c r="B61" s="84" t="s">
        <v>116</v>
      </c>
      <c r="C61" s="85" t="s">
        <v>59</v>
      </c>
      <c r="D61" s="85">
        <v>500</v>
      </c>
      <c r="E61" s="85" t="s">
        <v>117</v>
      </c>
      <c r="F61" s="86">
        <v>1840</v>
      </c>
      <c r="G61" s="87">
        <f t="shared" si="1"/>
        <v>920000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  <c r="EO61" s="63"/>
      <c r="EP61" s="63"/>
      <c r="EQ61" s="63"/>
      <c r="ER61" s="63"/>
      <c r="ES61" s="63"/>
      <c r="ET61" s="63"/>
      <c r="EU61" s="63"/>
      <c r="EV61" s="63"/>
      <c r="EW61" s="63"/>
      <c r="EX61" s="63"/>
      <c r="EY61" s="63"/>
      <c r="EZ61" s="63"/>
      <c r="FA61" s="63"/>
      <c r="FB61" s="63"/>
      <c r="FC61" s="63"/>
      <c r="FD61" s="63"/>
      <c r="FE61" s="63"/>
      <c r="FF61" s="63"/>
      <c r="FG61" s="63"/>
      <c r="FH61" s="63"/>
      <c r="FI61" s="63"/>
      <c r="FJ61" s="63"/>
      <c r="FK61" s="63"/>
      <c r="FL61" s="63"/>
      <c r="FM61" s="63"/>
      <c r="FN61" s="63"/>
      <c r="FO61" s="63"/>
      <c r="FP61" s="63"/>
      <c r="FQ61" s="63"/>
      <c r="FR61" s="63"/>
      <c r="FS61" s="63"/>
      <c r="FT61" s="63"/>
      <c r="FU61" s="63"/>
      <c r="FV61" s="63"/>
      <c r="FW61" s="63"/>
      <c r="FX61" s="63"/>
      <c r="FY61" s="63"/>
      <c r="FZ61" s="63"/>
      <c r="GA61" s="63"/>
      <c r="GB61" s="63"/>
      <c r="GC61" s="63"/>
      <c r="GD61" s="63"/>
      <c r="GE61" s="63"/>
      <c r="GF61" s="63"/>
      <c r="GG61" s="63"/>
      <c r="GH61" s="63"/>
      <c r="GI61" s="63"/>
      <c r="GJ61" s="63"/>
      <c r="GK61" s="63"/>
      <c r="GL61" s="63"/>
      <c r="GM61" s="63"/>
      <c r="GN61" s="63"/>
      <c r="GO61" s="63"/>
      <c r="GP61" s="63"/>
      <c r="GQ61" s="63"/>
      <c r="GR61" s="63"/>
      <c r="GS61" s="63"/>
      <c r="GT61" s="63"/>
      <c r="GU61" s="63"/>
      <c r="GV61" s="63"/>
      <c r="GW61" s="63"/>
      <c r="GX61" s="63"/>
      <c r="GY61" s="63"/>
      <c r="GZ61" s="63"/>
      <c r="HA61" s="63"/>
      <c r="HB61" s="63"/>
      <c r="HC61" s="63"/>
      <c r="HD61" s="63"/>
      <c r="HE61" s="63"/>
      <c r="HF61" s="63"/>
      <c r="HG61" s="63"/>
      <c r="HH61" s="63"/>
      <c r="HI61" s="63"/>
      <c r="HJ61" s="63"/>
      <c r="HK61" s="63"/>
      <c r="HL61" s="63"/>
      <c r="HM61" s="63"/>
      <c r="HN61" s="63"/>
      <c r="HO61" s="63"/>
      <c r="HP61" s="63"/>
      <c r="HQ61" s="63"/>
      <c r="HR61" s="63"/>
      <c r="HS61" s="63"/>
      <c r="HT61" s="63"/>
      <c r="HU61" s="63"/>
      <c r="HV61" s="63"/>
      <c r="HW61" s="63"/>
      <c r="HX61" s="63"/>
      <c r="HY61" s="63"/>
      <c r="HZ61" s="63"/>
      <c r="IA61" s="63"/>
      <c r="IB61" s="63"/>
      <c r="IC61" s="63"/>
      <c r="ID61" s="63"/>
      <c r="IE61" s="63"/>
      <c r="IF61" s="63"/>
      <c r="IG61" s="63"/>
      <c r="IH61" s="63"/>
      <c r="II61" s="63"/>
      <c r="IJ61" s="63"/>
      <c r="IK61" s="63"/>
      <c r="IL61" s="63"/>
      <c r="IM61" s="63"/>
      <c r="IN61" s="63"/>
      <c r="IO61" s="63"/>
      <c r="IP61" s="63"/>
      <c r="IQ61" s="63"/>
      <c r="IR61" s="63"/>
      <c r="IS61" s="63"/>
      <c r="IT61" s="63"/>
      <c r="IU61" s="63"/>
    </row>
    <row r="62" spans="1:255" s="64" customFormat="1" ht="12" customHeight="1" x14ac:dyDescent="0.25">
      <c r="A62" s="58"/>
      <c r="B62" s="110" t="s">
        <v>76</v>
      </c>
      <c r="C62" s="85"/>
      <c r="D62" s="85"/>
      <c r="E62" s="85"/>
      <c r="F62" s="86"/>
      <c r="G62" s="87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3"/>
      <c r="EI62" s="63"/>
      <c r="EJ62" s="63"/>
      <c r="EK62" s="63"/>
      <c r="EL62" s="63"/>
      <c r="EM62" s="63"/>
      <c r="EN62" s="63"/>
      <c r="EO62" s="63"/>
      <c r="EP62" s="63"/>
      <c r="EQ62" s="63"/>
      <c r="ER62" s="63"/>
      <c r="ES62" s="63"/>
      <c r="ET62" s="63"/>
      <c r="EU62" s="63"/>
      <c r="EV62" s="63"/>
      <c r="EW62" s="63"/>
      <c r="EX62" s="63"/>
      <c r="EY62" s="63"/>
      <c r="EZ62" s="63"/>
      <c r="FA62" s="63"/>
      <c r="FB62" s="63"/>
      <c r="FC62" s="63"/>
      <c r="FD62" s="63"/>
      <c r="FE62" s="63"/>
      <c r="FF62" s="63"/>
      <c r="FG62" s="63"/>
      <c r="FH62" s="63"/>
      <c r="FI62" s="63"/>
      <c r="FJ62" s="63"/>
      <c r="FK62" s="63"/>
      <c r="FL62" s="63"/>
      <c r="FM62" s="63"/>
      <c r="FN62" s="63"/>
      <c r="FO62" s="63"/>
      <c r="FP62" s="63"/>
      <c r="FQ62" s="63"/>
      <c r="FR62" s="63"/>
      <c r="FS62" s="63"/>
      <c r="FT62" s="63"/>
      <c r="FU62" s="63"/>
      <c r="FV62" s="63"/>
      <c r="FW62" s="63"/>
      <c r="FX62" s="63"/>
      <c r="FY62" s="63"/>
      <c r="FZ62" s="63"/>
      <c r="GA62" s="63"/>
      <c r="GB62" s="63"/>
      <c r="GC62" s="63"/>
      <c r="GD62" s="63"/>
      <c r="GE62" s="63"/>
      <c r="GF62" s="63"/>
      <c r="GG62" s="63"/>
      <c r="GH62" s="63"/>
      <c r="GI62" s="63"/>
      <c r="GJ62" s="63"/>
      <c r="GK62" s="63"/>
      <c r="GL62" s="63"/>
      <c r="GM62" s="63"/>
      <c r="GN62" s="63"/>
      <c r="GO62" s="63"/>
      <c r="GP62" s="63"/>
      <c r="GQ62" s="63"/>
      <c r="GR62" s="63"/>
      <c r="GS62" s="63"/>
      <c r="GT62" s="63"/>
      <c r="GU62" s="63"/>
      <c r="GV62" s="63"/>
      <c r="GW62" s="63"/>
      <c r="GX62" s="63"/>
      <c r="GY62" s="63"/>
      <c r="GZ62" s="63"/>
      <c r="HA62" s="63"/>
      <c r="HB62" s="63"/>
      <c r="HC62" s="63"/>
      <c r="HD62" s="63"/>
      <c r="HE62" s="63"/>
      <c r="HF62" s="63"/>
      <c r="HG62" s="63"/>
      <c r="HH62" s="63"/>
      <c r="HI62" s="63"/>
      <c r="HJ62" s="63"/>
      <c r="HK62" s="63"/>
      <c r="HL62" s="63"/>
      <c r="HM62" s="63"/>
      <c r="HN62" s="63"/>
      <c r="HO62" s="63"/>
      <c r="HP62" s="63"/>
      <c r="HQ62" s="63"/>
      <c r="HR62" s="63"/>
      <c r="HS62" s="63"/>
      <c r="HT62" s="63"/>
      <c r="HU62" s="63"/>
      <c r="HV62" s="63"/>
      <c r="HW62" s="63"/>
      <c r="HX62" s="63"/>
      <c r="HY62" s="63"/>
      <c r="HZ62" s="63"/>
      <c r="IA62" s="63"/>
      <c r="IB62" s="63"/>
      <c r="IC62" s="63"/>
      <c r="ID62" s="63"/>
      <c r="IE62" s="63"/>
      <c r="IF62" s="63"/>
      <c r="IG62" s="63"/>
      <c r="IH62" s="63"/>
      <c r="II62" s="63"/>
      <c r="IJ62" s="63"/>
      <c r="IK62" s="63"/>
      <c r="IL62" s="63"/>
      <c r="IM62" s="63"/>
      <c r="IN62" s="63"/>
      <c r="IO62" s="63"/>
      <c r="IP62" s="63"/>
      <c r="IQ62" s="63"/>
      <c r="IR62" s="63"/>
      <c r="IS62" s="63"/>
      <c r="IT62" s="63"/>
      <c r="IU62" s="63"/>
    </row>
    <row r="63" spans="1:255" s="64" customFormat="1" ht="12" customHeight="1" x14ac:dyDescent="0.25">
      <c r="A63" s="58"/>
      <c r="B63" s="84" t="s">
        <v>118</v>
      </c>
      <c r="C63" s="85" t="s">
        <v>69</v>
      </c>
      <c r="D63" s="85">
        <v>1</v>
      </c>
      <c r="E63" s="85" t="s">
        <v>66</v>
      </c>
      <c r="F63" s="86">
        <v>74750</v>
      </c>
      <c r="G63" s="87">
        <f t="shared" si="1"/>
        <v>74750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  <c r="EO63" s="63"/>
      <c r="EP63" s="63"/>
      <c r="EQ63" s="63"/>
      <c r="ER63" s="63"/>
      <c r="ES63" s="63"/>
      <c r="ET63" s="63"/>
      <c r="EU63" s="63"/>
      <c r="EV63" s="63"/>
      <c r="EW63" s="63"/>
      <c r="EX63" s="63"/>
      <c r="EY63" s="63"/>
      <c r="EZ63" s="63"/>
      <c r="FA63" s="63"/>
      <c r="FB63" s="63"/>
      <c r="FC63" s="63"/>
      <c r="FD63" s="63"/>
      <c r="FE63" s="63"/>
      <c r="FF63" s="63"/>
      <c r="FG63" s="63"/>
      <c r="FH63" s="63"/>
      <c r="FI63" s="63"/>
      <c r="FJ63" s="63"/>
      <c r="FK63" s="63"/>
      <c r="FL63" s="63"/>
      <c r="FM63" s="63"/>
      <c r="FN63" s="63"/>
      <c r="FO63" s="63"/>
      <c r="FP63" s="63"/>
      <c r="FQ63" s="63"/>
      <c r="FR63" s="63"/>
      <c r="FS63" s="63"/>
      <c r="FT63" s="63"/>
      <c r="FU63" s="63"/>
      <c r="FV63" s="63"/>
      <c r="FW63" s="63"/>
      <c r="FX63" s="63"/>
      <c r="FY63" s="63"/>
      <c r="FZ63" s="63"/>
      <c r="GA63" s="63"/>
      <c r="GB63" s="63"/>
      <c r="GC63" s="63"/>
      <c r="GD63" s="63"/>
      <c r="GE63" s="63"/>
      <c r="GF63" s="63"/>
      <c r="GG63" s="63"/>
      <c r="GH63" s="63"/>
      <c r="GI63" s="63"/>
      <c r="GJ63" s="63"/>
      <c r="GK63" s="63"/>
      <c r="GL63" s="63"/>
      <c r="GM63" s="63"/>
      <c r="GN63" s="63"/>
      <c r="GO63" s="63"/>
      <c r="GP63" s="63"/>
      <c r="GQ63" s="63"/>
      <c r="GR63" s="63"/>
      <c r="GS63" s="63"/>
      <c r="GT63" s="63"/>
      <c r="GU63" s="63"/>
      <c r="GV63" s="63"/>
      <c r="GW63" s="63"/>
      <c r="GX63" s="63"/>
      <c r="GY63" s="63"/>
      <c r="GZ63" s="63"/>
      <c r="HA63" s="63"/>
      <c r="HB63" s="63"/>
      <c r="HC63" s="63"/>
      <c r="HD63" s="63"/>
      <c r="HE63" s="63"/>
      <c r="HF63" s="63"/>
      <c r="HG63" s="63"/>
      <c r="HH63" s="63"/>
      <c r="HI63" s="63"/>
      <c r="HJ63" s="63"/>
      <c r="HK63" s="63"/>
      <c r="HL63" s="63"/>
      <c r="HM63" s="63"/>
      <c r="HN63" s="63"/>
      <c r="HO63" s="63"/>
      <c r="HP63" s="63"/>
      <c r="HQ63" s="63"/>
      <c r="HR63" s="63"/>
      <c r="HS63" s="63"/>
      <c r="HT63" s="63"/>
      <c r="HU63" s="63"/>
      <c r="HV63" s="63"/>
      <c r="HW63" s="63"/>
      <c r="HX63" s="63"/>
      <c r="HY63" s="63"/>
      <c r="HZ63" s="63"/>
      <c r="IA63" s="63"/>
      <c r="IB63" s="63"/>
      <c r="IC63" s="63"/>
      <c r="ID63" s="63"/>
      <c r="IE63" s="63"/>
      <c r="IF63" s="63"/>
      <c r="IG63" s="63"/>
      <c r="IH63" s="63"/>
      <c r="II63" s="63"/>
      <c r="IJ63" s="63"/>
      <c r="IK63" s="63"/>
      <c r="IL63" s="63"/>
      <c r="IM63" s="63"/>
      <c r="IN63" s="63"/>
      <c r="IO63" s="63"/>
      <c r="IP63" s="63"/>
      <c r="IQ63" s="63"/>
      <c r="IR63" s="63"/>
      <c r="IS63" s="63"/>
      <c r="IT63" s="63"/>
      <c r="IU63" s="63"/>
    </row>
    <row r="64" spans="1:255" s="64" customFormat="1" ht="12" customHeight="1" x14ac:dyDescent="0.25">
      <c r="A64" s="58"/>
      <c r="B64" s="84" t="s">
        <v>119</v>
      </c>
      <c r="C64" s="85" t="s">
        <v>59</v>
      </c>
      <c r="D64" s="85">
        <v>1</v>
      </c>
      <c r="E64" s="85" t="s">
        <v>66</v>
      </c>
      <c r="F64" s="86">
        <v>37145</v>
      </c>
      <c r="G64" s="87">
        <f>AVERAGE(D64*F64)</f>
        <v>37145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  <c r="EO64" s="63"/>
      <c r="EP64" s="63"/>
      <c r="EQ64" s="63"/>
      <c r="ER64" s="63"/>
      <c r="ES64" s="63"/>
      <c r="ET64" s="63"/>
      <c r="EU64" s="63"/>
      <c r="EV64" s="63"/>
      <c r="EW64" s="63"/>
      <c r="EX64" s="63"/>
      <c r="EY64" s="63"/>
      <c r="EZ64" s="63"/>
      <c r="FA64" s="63"/>
      <c r="FB64" s="63"/>
      <c r="FC64" s="63"/>
      <c r="FD64" s="63"/>
      <c r="FE64" s="63"/>
      <c r="FF64" s="63"/>
      <c r="FG64" s="63"/>
      <c r="FH64" s="63"/>
      <c r="FI64" s="63"/>
      <c r="FJ64" s="63"/>
      <c r="FK64" s="63"/>
      <c r="FL64" s="63"/>
      <c r="FM64" s="63"/>
      <c r="FN64" s="63"/>
      <c r="FO64" s="63"/>
      <c r="FP64" s="63"/>
      <c r="FQ64" s="63"/>
      <c r="FR64" s="63"/>
      <c r="FS64" s="63"/>
      <c r="FT64" s="63"/>
      <c r="FU64" s="63"/>
      <c r="FV64" s="63"/>
      <c r="FW64" s="63"/>
      <c r="FX64" s="63"/>
      <c r="FY64" s="63"/>
      <c r="FZ64" s="63"/>
      <c r="GA64" s="63"/>
      <c r="GB64" s="63"/>
      <c r="GC64" s="63"/>
      <c r="GD64" s="63"/>
      <c r="GE64" s="63"/>
      <c r="GF64" s="63"/>
      <c r="GG64" s="63"/>
      <c r="GH64" s="63"/>
      <c r="GI64" s="63"/>
      <c r="GJ64" s="63"/>
      <c r="GK64" s="63"/>
      <c r="GL64" s="63"/>
      <c r="GM64" s="63"/>
      <c r="GN64" s="63"/>
      <c r="GO64" s="63"/>
      <c r="GP64" s="63"/>
      <c r="GQ64" s="63"/>
      <c r="GR64" s="63"/>
      <c r="GS64" s="63"/>
      <c r="GT64" s="63"/>
      <c r="GU64" s="63"/>
      <c r="GV64" s="63"/>
      <c r="GW64" s="63"/>
      <c r="GX64" s="63"/>
      <c r="GY64" s="63"/>
      <c r="GZ64" s="63"/>
      <c r="HA64" s="63"/>
      <c r="HB64" s="63"/>
      <c r="HC64" s="63"/>
      <c r="HD64" s="63"/>
      <c r="HE64" s="63"/>
      <c r="HF64" s="63"/>
      <c r="HG64" s="63"/>
      <c r="HH64" s="63"/>
      <c r="HI64" s="63"/>
      <c r="HJ64" s="63"/>
      <c r="HK64" s="63"/>
      <c r="HL64" s="63"/>
      <c r="HM64" s="63"/>
      <c r="HN64" s="63"/>
      <c r="HO64" s="63"/>
      <c r="HP64" s="63"/>
      <c r="HQ64" s="63"/>
      <c r="HR64" s="63"/>
      <c r="HS64" s="63"/>
      <c r="HT64" s="63"/>
      <c r="HU64" s="63"/>
      <c r="HV64" s="63"/>
      <c r="HW64" s="63"/>
      <c r="HX64" s="63"/>
      <c r="HY64" s="63"/>
      <c r="HZ64" s="63"/>
      <c r="IA64" s="63"/>
      <c r="IB64" s="63"/>
      <c r="IC64" s="63"/>
      <c r="ID64" s="63"/>
      <c r="IE64" s="63"/>
      <c r="IF64" s="63"/>
      <c r="IG64" s="63"/>
      <c r="IH64" s="63"/>
      <c r="II64" s="63"/>
      <c r="IJ64" s="63"/>
      <c r="IK64" s="63"/>
      <c r="IL64" s="63"/>
      <c r="IM64" s="63"/>
      <c r="IN64" s="63"/>
      <c r="IO64" s="63"/>
      <c r="IP64" s="63"/>
      <c r="IQ64" s="63"/>
      <c r="IR64" s="63"/>
      <c r="IS64" s="63"/>
      <c r="IT64" s="63"/>
      <c r="IU64" s="63"/>
    </row>
    <row r="65" spans="1:255" s="64" customFormat="1" ht="12" customHeight="1" x14ac:dyDescent="0.25">
      <c r="A65" s="58"/>
      <c r="B65" s="84" t="s">
        <v>120</v>
      </c>
      <c r="C65" s="85" t="s">
        <v>59</v>
      </c>
      <c r="D65" s="85">
        <v>1</v>
      </c>
      <c r="E65" s="85" t="s">
        <v>75</v>
      </c>
      <c r="F65" s="86">
        <v>12247.5</v>
      </c>
      <c r="G65" s="87">
        <f t="shared" ref="G65:G85" si="2">AVERAGE(D65*F65)</f>
        <v>12247.5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  <c r="EO65" s="63"/>
      <c r="EP65" s="63"/>
      <c r="EQ65" s="63"/>
      <c r="ER65" s="63"/>
      <c r="ES65" s="63"/>
      <c r="ET65" s="63"/>
      <c r="EU65" s="63"/>
      <c r="EV65" s="63"/>
      <c r="EW65" s="63"/>
      <c r="EX65" s="63"/>
      <c r="EY65" s="63"/>
      <c r="EZ65" s="63"/>
      <c r="FA65" s="63"/>
      <c r="FB65" s="63"/>
      <c r="FC65" s="63"/>
      <c r="FD65" s="63"/>
      <c r="FE65" s="63"/>
      <c r="FF65" s="63"/>
      <c r="FG65" s="63"/>
      <c r="FH65" s="63"/>
      <c r="FI65" s="63"/>
      <c r="FJ65" s="63"/>
      <c r="FK65" s="63"/>
      <c r="FL65" s="63"/>
      <c r="FM65" s="63"/>
      <c r="FN65" s="63"/>
      <c r="FO65" s="63"/>
      <c r="FP65" s="63"/>
      <c r="FQ65" s="63"/>
      <c r="FR65" s="63"/>
      <c r="FS65" s="63"/>
      <c r="FT65" s="63"/>
      <c r="FU65" s="63"/>
      <c r="FV65" s="63"/>
      <c r="FW65" s="63"/>
      <c r="FX65" s="63"/>
      <c r="FY65" s="63"/>
      <c r="FZ65" s="63"/>
      <c r="GA65" s="63"/>
      <c r="GB65" s="63"/>
      <c r="GC65" s="63"/>
      <c r="GD65" s="63"/>
      <c r="GE65" s="63"/>
      <c r="GF65" s="63"/>
      <c r="GG65" s="63"/>
      <c r="GH65" s="63"/>
      <c r="GI65" s="63"/>
      <c r="GJ65" s="63"/>
      <c r="GK65" s="63"/>
      <c r="GL65" s="63"/>
      <c r="GM65" s="63"/>
      <c r="GN65" s="63"/>
      <c r="GO65" s="63"/>
      <c r="GP65" s="63"/>
      <c r="GQ65" s="63"/>
      <c r="GR65" s="63"/>
      <c r="GS65" s="63"/>
      <c r="GT65" s="63"/>
      <c r="GU65" s="63"/>
      <c r="GV65" s="63"/>
      <c r="GW65" s="63"/>
      <c r="GX65" s="63"/>
      <c r="GY65" s="63"/>
      <c r="GZ65" s="63"/>
      <c r="HA65" s="63"/>
      <c r="HB65" s="63"/>
      <c r="HC65" s="63"/>
      <c r="HD65" s="63"/>
      <c r="HE65" s="63"/>
      <c r="HF65" s="63"/>
      <c r="HG65" s="63"/>
      <c r="HH65" s="63"/>
      <c r="HI65" s="63"/>
      <c r="HJ65" s="63"/>
      <c r="HK65" s="63"/>
      <c r="HL65" s="63"/>
      <c r="HM65" s="63"/>
      <c r="HN65" s="63"/>
      <c r="HO65" s="63"/>
      <c r="HP65" s="63"/>
      <c r="HQ65" s="63"/>
      <c r="HR65" s="63"/>
      <c r="HS65" s="63"/>
      <c r="HT65" s="63"/>
      <c r="HU65" s="63"/>
      <c r="HV65" s="63"/>
      <c r="HW65" s="63"/>
      <c r="HX65" s="63"/>
      <c r="HY65" s="63"/>
      <c r="HZ65" s="63"/>
      <c r="IA65" s="63"/>
      <c r="IB65" s="63"/>
      <c r="IC65" s="63"/>
      <c r="ID65" s="63"/>
      <c r="IE65" s="63"/>
      <c r="IF65" s="63"/>
      <c r="IG65" s="63"/>
      <c r="IH65" s="63"/>
      <c r="II65" s="63"/>
      <c r="IJ65" s="63"/>
      <c r="IK65" s="63"/>
      <c r="IL65" s="63"/>
      <c r="IM65" s="63"/>
      <c r="IN65" s="63"/>
      <c r="IO65" s="63"/>
      <c r="IP65" s="63"/>
      <c r="IQ65" s="63"/>
      <c r="IR65" s="63"/>
      <c r="IS65" s="63"/>
      <c r="IT65" s="63"/>
      <c r="IU65" s="63"/>
    </row>
    <row r="66" spans="1:255" s="64" customFormat="1" ht="12" customHeight="1" x14ac:dyDescent="0.25">
      <c r="A66" s="58"/>
      <c r="B66" s="84" t="s">
        <v>121</v>
      </c>
      <c r="C66" s="85" t="s">
        <v>59</v>
      </c>
      <c r="D66" s="85">
        <v>2</v>
      </c>
      <c r="E66" s="85" t="s">
        <v>75</v>
      </c>
      <c r="F66" s="86">
        <v>7245</v>
      </c>
      <c r="G66" s="87">
        <f t="shared" si="2"/>
        <v>14490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  <c r="EO66" s="63"/>
      <c r="EP66" s="63"/>
      <c r="EQ66" s="63"/>
      <c r="ER66" s="63"/>
      <c r="ES66" s="63"/>
      <c r="ET66" s="63"/>
      <c r="EU66" s="63"/>
      <c r="EV66" s="63"/>
      <c r="EW66" s="63"/>
      <c r="EX66" s="63"/>
      <c r="EY66" s="63"/>
      <c r="EZ66" s="63"/>
      <c r="FA66" s="63"/>
      <c r="FB66" s="63"/>
      <c r="FC66" s="63"/>
      <c r="FD66" s="63"/>
      <c r="FE66" s="63"/>
      <c r="FF66" s="63"/>
      <c r="FG66" s="63"/>
      <c r="FH66" s="63"/>
      <c r="FI66" s="63"/>
      <c r="FJ66" s="63"/>
      <c r="FK66" s="63"/>
      <c r="FL66" s="63"/>
      <c r="FM66" s="63"/>
      <c r="FN66" s="63"/>
      <c r="FO66" s="63"/>
      <c r="FP66" s="63"/>
      <c r="FQ66" s="63"/>
      <c r="FR66" s="63"/>
      <c r="FS66" s="63"/>
      <c r="FT66" s="63"/>
      <c r="FU66" s="63"/>
      <c r="FV66" s="63"/>
      <c r="FW66" s="63"/>
      <c r="FX66" s="63"/>
      <c r="FY66" s="63"/>
      <c r="FZ66" s="63"/>
      <c r="GA66" s="63"/>
      <c r="GB66" s="63"/>
      <c r="GC66" s="63"/>
      <c r="GD66" s="63"/>
      <c r="GE66" s="63"/>
      <c r="GF66" s="63"/>
      <c r="GG66" s="63"/>
      <c r="GH66" s="63"/>
      <c r="GI66" s="63"/>
      <c r="GJ66" s="63"/>
      <c r="GK66" s="63"/>
      <c r="GL66" s="63"/>
      <c r="GM66" s="63"/>
      <c r="GN66" s="63"/>
      <c r="GO66" s="63"/>
      <c r="GP66" s="63"/>
      <c r="GQ66" s="63"/>
      <c r="GR66" s="63"/>
      <c r="GS66" s="63"/>
      <c r="GT66" s="63"/>
      <c r="GU66" s="63"/>
      <c r="GV66" s="63"/>
      <c r="GW66" s="63"/>
      <c r="GX66" s="63"/>
      <c r="GY66" s="63"/>
      <c r="GZ66" s="63"/>
      <c r="HA66" s="63"/>
      <c r="HB66" s="63"/>
      <c r="HC66" s="63"/>
      <c r="HD66" s="63"/>
      <c r="HE66" s="63"/>
      <c r="HF66" s="63"/>
      <c r="HG66" s="63"/>
      <c r="HH66" s="63"/>
      <c r="HI66" s="63"/>
      <c r="HJ66" s="63"/>
      <c r="HK66" s="63"/>
      <c r="HL66" s="63"/>
      <c r="HM66" s="63"/>
      <c r="HN66" s="63"/>
      <c r="HO66" s="63"/>
      <c r="HP66" s="63"/>
      <c r="HQ66" s="63"/>
      <c r="HR66" s="63"/>
      <c r="HS66" s="63"/>
      <c r="HT66" s="63"/>
      <c r="HU66" s="63"/>
      <c r="HV66" s="63"/>
      <c r="HW66" s="63"/>
      <c r="HX66" s="63"/>
      <c r="HY66" s="63"/>
      <c r="HZ66" s="63"/>
      <c r="IA66" s="63"/>
      <c r="IB66" s="63"/>
      <c r="IC66" s="63"/>
      <c r="ID66" s="63"/>
      <c r="IE66" s="63"/>
      <c r="IF66" s="63"/>
      <c r="IG66" s="63"/>
      <c r="IH66" s="63"/>
      <c r="II66" s="63"/>
      <c r="IJ66" s="63"/>
      <c r="IK66" s="63"/>
      <c r="IL66" s="63"/>
      <c r="IM66" s="63"/>
      <c r="IN66" s="63"/>
      <c r="IO66" s="63"/>
      <c r="IP66" s="63"/>
      <c r="IQ66" s="63"/>
      <c r="IR66" s="63"/>
      <c r="IS66" s="63"/>
      <c r="IT66" s="63"/>
      <c r="IU66" s="63"/>
    </row>
    <row r="67" spans="1:255" s="64" customFormat="1" ht="12" customHeight="1" x14ac:dyDescent="0.25">
      <c r="A67" s="58"/>
      <c r="B67" s="84" t="s">
        <v>84</v>
      </c>
      <c r="C67" s="85" t="s">
        <v>69</v>
      </c>
      <c r="D67" s="85">
        <v>1</v>
      </c>
      <c r="E67" s="85" t="s">
        <v>64</v>
      </c>
      <c r="F67" s="86">
        <v>83766</v>
      </c>
      <c r="G67" s="87">
        <f t="shared" si="2"/>
        <v>83766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63"/>
      <c r="EE67" s="63"/>
      <c r="EF67" s="63"/>
      <c r="EG67" s="63"/>
      <c r="EH67" s="63"/>
      <c r="EI67" s="63"/>
      <c r="EJ67" s="63"/>
      <c r="EK67" s="63"/>
      <c r="EL67" s="63"/>
      <c r="EM67" s="63"/>
      <c r="EN67" s="63"/>
      <c r="EO67" s="63"/>
      <c r="EP67" s="63"/>
      <c r="EQ67" s="63"/>
      <c r="ER67" s="63"/>
      <c r="ES67" s="63"/>
      <c r="ET67" s="63"/>
      <c r="EU67" s="63"/>
      <c r="EV67" s="63"/>
      <c r="EW67" s="63"/>
      <c r="EX67" s="63"/>
      <c r="EY67" s="63"/>
      <c r="EZ67" s="63"/>
      <c r="FA67" s="63"/>
      <c r="FB67" s="63"/>
      <c r="FC67" s="63"/>
      <c r="FD67" s="63"/>
      <c r="FE67" s="63"/>
      <c r="FF67" s="63"/>
      <c r="FG67" s="63"/>
      <c r="FH67" s="63"/>
      <c r="FI67" s="63"/>
      <c r="FJ67" s="63"/>
      <c r="FK67" s="63"/>
      <c r="FL67" s="63"/>
      <c r="FM67" s="63"/>
      <c r="FN67" s="63"/>
      <c r="FO67" s="63"/>
      <c r="FP67" s="63"/>
      <c r="FQ67" s="63"/>
      <c r="FR67" s="63"/>
      <c r="FS67" s="63"/>
      <c r="FT67" s="63"/>
      <c r="FU67" s="63"/>
      <c r="FV67" s="63"/>
      <c r="FW67" s="63"/>
      <c r="FX67" s="63"/>
      <c r="FY67" s="63"/>
      <c r="FZ67" s="63"/>
      <c r="GA67" s="63"/>
      <c r="GB67" s="63"/>
      <c r="GC67" s="63"/>
      <c r="GD67" s="63"/>
      <c r="GE67" s="63"/>
      <c r="GF67" s="63"/>
      <c r="GG67" s="63"/>
      <c r="GH67" s="63"/>
      <c r="GI67" s="63"/>
      <c r="GJ67" s="63"/>
      <c r="GK67" s="63"/>
      <c r="GL67" s="63"/>
      <c r="GM67" s="63"/>
      <c r="GN67" s="63"/>
      <c r="GO67" s="63"/>
      <c r="GP67" s="63"/>
      <c r="GQ67" s="63"/>
      <c r="GR67" s="63"/>
      <c r="GS67" s="63"/>
      <c r="GT67" s="63"/>
      <c r="GU67" s="63"/>
      <c r="GV67" s="63"/>
      <c r="GW67" s="63"/>
      <c r="GX67" s="63"/>
      <c r="GY67" s="63"/>
      <c r="GZ67" s="63"/>
      <c r="HA67" s="63"/>
      <c r="HB67" s="63"/>
      <c r="HC67" s="63"/>
      <c r="HD67" s="63"/>
      <c r="HE67" s="63"/>
      <c r="HF67" s="63"/>
      <c r="HG67" s="63"/>
      <c r="HH67" s="63"/>
      <c r="HI67" s="63"/>
      <c r="HJ67" s="63"/>
      <c r="HK67" s="63"/>
      <c r="HL67" s="63"/>
      <c r="HM67" s="63"/>
      <c r="HN67" s="63"/>
      <c r="HO67" s="63"/>
      <c r="HP67" s="63"/>
      <c r="HQ67" s="63"/>
      <c r="HR67" s="63"/>
      <c r="HS67" s="63"/>
      <c r="HT67" s="63"/>
      <c r="HU67" s="63"/>
      <c r="HV67" s="63"/>
      <c r="HW67" s="63"/>
      <c r="HX67" s="63"/>
      <c r="HY67" s="63"/>
      <c r="HZ67" s="63"/>
      <c r="IA67" s="63"/>
      <c r="IB67" s="63"/>
      <c r="IC67" s="63"/>
      <c r="ID67" s="63"/>
      <c r="IE67" s="63"/>
      <c r="IF67" s="63"/>
      <c r="IG67" s="63"/>
      <c r="IH67" s="63"/>
      <c r="II67" s="63"/>
      <c r="IJ67" s="63"/>
      <c r="IK67" s="63"/>
      <c r="IL67" s="63"/>
      <c r="IM67" s="63"/>
      <c r="IN67" s="63"/>
      <c r="IO67" s="63"/>
      <c r="IP67" s="63"/>
      <c r="IQ67" s="63"/>
      <c r="IR67" s="63"/>
      <c r="IS67" s="63"/>
      <c r="IT67" s="63"/>
      <c r="IU67" s="63"/>
    </row>
    <row r="68" spans="1:255" s="64" customFormat="1" ht="12" customHeight="1" x14ac:dyDescent="0.25">
      <c r="A68" s="58"/>
      <c r="B68" s="84" t="s">
        <v>122</v>
      </c>
      <c r="C68" s="85" t="s">
        <v>69</v>
      </c>
      <c r="D68" s="85">
        <v>1</v>
      </c>
      <c r="E68" s="85" t="s">
        <v>123</v>
      </c>
      <c r="F68" s="86">
        <v>98095</v>
      </c>
      <c r="G68" s="87">
        <f t="shared" si="2"/>
        <v>98095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  <c r="EO68" s="63"/>
      <c r="EP68" s="63"/>
      <c r="EQ68" s="63"/>
      <c r="ER68" s="63"/>
      <c r="ES68" s="63"/>
      <c r="ET68" s="63"/>
      <c r="EU68" s="63"/>
      <c r="EV68" s="63"/>
      <c r="EW68" s="63"/>
      <c r="EX68" s="63"/>
      <c r="EY68" s="63"/>
      <c r="EZ68" s="63"/>
      <c r="FA68" s="63"/>
      <c r="FB68" s="63"/>
      <c r="FC68" s="63"/>
      <c r="FD68" s="63"/>
      <c r="FE68" s="63"/>
      <c r="FF68" s="63"/>
      <c r="FG68" s="63"/>
      <c r="FH68" s="63"/>
      <c r="FI68" s="63"/>
      <c r="FJ68" s="63"/>
      <c r="FK68" s="63"/>
      <c r="FL68" s="63"/>
      <c r="FM68" s="63"/>
      <c r="FN68" s="63"/>
      <c r="FO68" s="63"/>
      <c r="FP68" s="63"/>
      <c r="FQ68" s="63"/>
      <c r="FR68" s="63"/>
      <c r="FS68" s="63"/>
      <c r="FT68" s="63"/>
      <c r="FU68" s="63"/>
      <c r="FV68" s="63"/>
      <c r="FW68" s="63"/>
      <c r="FX68" s="63"/>
      <c r="FY68" s="63"/>
      <c r="FZ68" s="63"/>
      <c r="GA68" s="63"/>
      <c r="GB68" s="63"/>
      <c r="GC68" s="63"/>
      <c r="GD68" s="63"/>
      <c r="GE68" s="63"/>
      <c r="GF68" s="63"/>
      <c r="GG68" s="63"/>
      <c r="GH68" s="63"/>
      <c r="GI68" s="63"/>
      <c r="GJ68" s="63"/>
      <c r="GK68" s="63"/>
      <c r="GL68" s="63"/>
      <c r="GM68" s="63"/>
      <c r="GN68" s="63"/>
      <c r="GO68" s="63"/>
      <c r="GP68" s="63"/>
      <c r="GQ68" s="63"/>
      <c r="GR68" s="63"/>
      <c r="GS68" s="63"/>
      <c r="GT68" s="63"/>
      <c r="GU68" s="63"/>
      <c r="GV68" s="63"/>
      <c r="GW68" s="63"/>
      <c r="GX68" s="63"/>
      <c r="GY68" s="63"/>
      <c r="GZ68" s="63"/>
      <c r="HA68" s="63"/>
      <c r="HB68" s="63"/>
      <c r="HC68" s="63"/>
      <c r="HD68" s="63"/>
      <c r="HE68" s="63"/>
      <c r="HF68" s="63"/>
      <c r="HG68" s="63"/>
      <c r="HH68" s="63"/>
      <c r="HI68" s="63"/>
      <c r="HJ68" s="63"/>
      <c r="HK68" s="63"/>
      <c r="HL68" s="63"/>
      <c r="HM68" s="63"/>
      <c r="HN68" s="63"/>
      <c r="HO68" s="63"/>
      <c r="HP68" s="63"/>
      <c r="HQ68" s="63"/>
      <c r="HR68" s="63"/>
      <c r="HS68" s="63"/>
      <c r="HT68" s="63"/>
      <c r="HU68" s="63"/>
      <c r="HV68" s="63"/>
      <c r="HW68" s="63"/>
      <c r="HX68" s="63"/>
      <c r="HY68" s="63"/>
      <c r="HZ68" s="63"/>
      <c r="IA68" s="63"/>
      <c r="IB68" s="63"/>
      <c r="IC68" s="63"/>
      <c r="ID68" s="63"/>
      <c r="IE68" s="63"/>
      <c r="IF68" s="63"/>
      <c r="IG68" s="63"/>
      <c r="IH68" s="63"/>
      <c r="II68" s="63"/>
      <c r="IJ68" s="63"/>
      <c r="IK68" s="63"/>
      <c r="IL68" s="63"/>
      <c r="IM68" s="63"/>
      <c r="IN68" s="63"/>
      <c r="IO68" s="63"/>
      <c r="IP68" s="63"/>
      <c r="IQ68" s="63"/>
      <c r="IR68" s="63"/>
      <c r="IS68" s="63"/>
      <c r="IT68" s="63"/>
      <c r="IU68" s="63"/>
    </row>
    <row r="69" spans="1:255" s="64" customFormat="1" ht="12" customHeight="1" x14ac:dyDescent="0.25">
      <c r="A69" s="58"/>
      <c r="B69" s="84" t="s">
        <v>124</v>
      </c>
      <c r="C69" s="85" t="s">
        <v>69</v>
      </c>
      <c r="D69" s="85">
        <v>2</v>
      </c>
      <c r="E69" s="85" t="s">
        <v>100</v>
      </c>
      <c r="F69" s="86">
        <v>43723</v>
      </c>
      <c r="G69" s="87">
        <f t="shared" si="2"/>
        <v>87446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  <c r="IN69" s="63"/>
      <c r="IO69" s="63"/>
      <c r="IP69" s="63"/>
      <c r="IQ69" s="63"/>
      <c r="IR69" s="63"/>
      <c r="IS69" s="63"/>
      <c r="IT69" s="63"/>
      <c r="IU69" s="63"/>
    </row>
    <row r="70" spans="1:255" s="64" customFormat="1" ht="12" customHeight="1" x14ac:dyDescent="0.25">
      <c r="A70" s="58"/>
      <c r="B70" s="110" t="s">
        <v>77</v>
      </c>
      <c r="C70" s="85"/>
      <c r="D70" s="85"/>
      <c r="E70" s="85"/>
      <c r="F70" s="86"/>
      <c r="G70" s="87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  <c r="IN70" s="63"/>
      <c r="IO70" s="63"/>
      <c r="IP70" s="63"/>
      <c r="IQ70" s="63"/>
      <c r="IR70" s="63"/>
      <c r="IS70" s="63"/>
      <c r="IT70" s="63"/>
      <c r="IU70" s="63"/>
    </row>
    <row r="71" spans="1:255" s="64" customFormat="1" ht="12" customHeight="1" x14ac:dyDescent="0.25">
      <c r="A71" s="58"/>
      <c r="B71" s="84" t="s">
        <v>125</v>
      </c>
      <c r="C71" s="85" t="s">
        <v>69</v>
      </c>
      <c r="D71" s="85">
        <v>1</v>
      </c>
      <c r="E71" s="85" t="s">
        <v>126</v>
      </c>
      <c r="F71" s="86">
        <v>48300</v>
      </c>
      <c r="G71" s="87">
        <f t="shared" si="2"/>
        <v>48300</v>
      </c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  <c r="IN71" s="63"/>
      <c r="IO71" s="63"/>
      <c r="IP71" s="63"/>
      <c r="IQ71" s="63"/>
      <c r="IR71" s="63"/>
      <c r="IS71" s="63"/>
      <c r="IT71" s="63"/>
      <c r="IU71" s="63"/>
    </row>
    <row r="72" spans="1:255" s="64" customFormat="1" ht="12" customHeight="1" x14ac:dyDescent="0.25">
      <c r="A72" s="58"/>
      <c r="B72" s="84" t="s">
        <v>127</v>
      </c>
      <c r="C72" s="85" t="s">
        <v>69</v>
      </c>
      <c r="D72" s="85">
        <v>1</v>
      </c>
      <c r="E72" s="85" t="s">
        <v>128</v>
      </c>
      <c r="F72" s="86">
        <v>9200</v>
      </c>
      <c r="G72" s="87">
        <f t="shared" si="2"/>
        <v>9200</v>
      </c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  <c r="IN72" s="63"/>
      <c r="IO72" s="63"/>
      <c r="IP72" s="63"/>
      <c r="IQ72" s="63"/>
      <c r="IR72" s="63"/>
      <c r="IS72" s="63"/>
      <c r="IT72" s="63"/>
      <c r="IU72" s="63"/>
    </row>
    <row r="73" spans="1:255" s="64" customFormat="1" ht="12" customHeight="1" x14ac:dyDescent="0.25">
      <c r="A73" s="58"/>
      <c r="B73" s="84" t="s">
        <v>129</v>
      </c>
      <c r="C73" s="85" t="s">
        <v>69</v>
      </c>
      <c r="D73" s="85">
        <v>1</v>
      </c>
      <c r="E73" s="85" t="s">
        <v>66</v>
      </c>
      <c r="F73" s="86">
        <v>36800</v>
      </c>
      <c r="G73" s="87">
        <f t="shared" si="2"/>
        <v>36800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  <c r="IN73" s="63"/>
      <c r="IO73" s="63"/>
      <c r="IP73" s="63"/>
      <c r="IQ73" s="63"/>
      <c r="IR73" s="63"/>
      <c r="IS73" s="63"/>
      <c r="IT73" s="63"/>
      <c r="IU73" s="63"/>
    </row>
    <row r="74" spans="1:255" s="64" customFormat="1" ht="12" customHeight="1" x14ac:dyDescent="0.25">
      <c r="A74" s="58"/>
      <c r="B74" s="110" t="s">
        <v>78</v>
      </c>
      <c r="C74" s="85"/>
      <c r="D74" s="85"/>
      <c r="E74" s="85"/>
      <c r="F74" s="86"/>
      <c r="G74" s="87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  <c r="IN74" s="63"/>
      <c r="IO74" s="63"/>
      <c r="IP74" s="63"/>
      <c r="IQ74" s="63"/>
      <c r="IR74" s="63"/>
      <c r="IS74" s="63"/>
      <c r="IT74" s="63"/>
      <c r="IU74" s="63"/>
    </row>
    <row r="75" spans="1:255" s="64" customFormat="1" ht="12" customHeight="1" x14ac:dyDescent="0.25">
      <c r="A75" s="58"/>
      <c r="B75" s="84" t="s">
        <v>130</v>
      </c>
      <c r="C75" s="85" t="s">
        <v>69</v>
      </c>
      <c r="D75" s="85">
        <v>1</v>
      </c>
      <c r="E75" s="85" t="s">
        <v>66</v>
      </c>
      <c r="F75" s="86">
        <v>10925</v>
      </c>
      <c r="G75" s="87">
        <f t="shared" si="2"/>
        <v>10925</v>
      </c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  <c r="IN75" s="63"/>
      <c r="IO75" s="63"/>
      <c r="IP75" s="63"/>
      <c r="IQ75" s="63"/>
      <c r="IR75" s="63"/>
      <c r="IS75" s="63"/>
      <c r="IT75" s="63"/>
      <c r="IU75" s="63"/>
    </row>
    <row r="76" spans="1:255" s="64" customFormat="1" ht="12" customHeight="1" x14ac:dyDescent="0.25">
      <c r="A76" s="58"/>
      <c r="B76" s="84" t="s">
        <v>131</v>
      </c>
      <c r="C76" s="85" t="s">
        <v>69</v>
      </c>
      <c r="D76" s="85">
        <v>1</v>
      </c>
      <c r="E76" s="85" t="s">
        <v>66</v>
      </c>
      <c r="F76" s="86">
        <v>45919.5</v>
      </c>
      <c r="G76" s="87">
        <f t="shared" si="2"/>
        <v>45919.5</v>
      </c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  <c r="IN76" s="63"/>
      <c r="IO76" s="63"/>
      <c r="IP76" s="63"/>
      <c r="IQ76" s="63"/>
      <c r="IR76" s="63"/>
      <c r="IS76" s="63"/>
      <c r="IT76" s="63"/>
      <c r="IU76" s="63"/>
    </row>
    <row r="77" spans="1:255" s="64" customFormat="1" ht="12" customHeight="1" x14ac:dyDescent="0.25">
      <c r="A77" s="58"/>
      <c r="B77" s="84" t="s">
        <v>132</v>
      </c>
      <c r="C77" s="85" t="s">
        <v>69</v>
      </c>
      <c r="D77" s="85">
        <v>0.5</v>
      </c>
      <c r="E77" s="85" t="s">
        <v>75</v>
      </c>
      <c r="F77" s="86">
        <v>21275</v>
      </c>
      <c r="G77" s="87">
        <f t="shared" si="2"/>
        <v>10637.5</v>
      </c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  <c r="IN77" s="63"/>
      <c r="IO77" s="63"/>
      <c r="IP77" s="63"/>
      <c r="IQ77" s="63"/>
      <c r="IR77" s="63"/>
      <c r="IS77" s="63"/>
      <c r="IT77" s="63"/>
      <c r="IU77" s="63"/>
    </row>
    <row r="78" spans="1:255" s="64" customFormat="1" ht="12" customHeight="1" x14ac:dyDescent="0.25">
      <c r="A78" s="58"/>
      <c r="B78" s="84" t="s">
        <v>133</v>
      </c>
      <c r="C78" s="85" t="s">
        <v>59</v>
      </c>
      <c r="D78" s="85">
        <v>1</v>
      </c>
      <c r="E78" s="85" t="s">
        <v>134</v>
      </c>
      <c r="F78" s="86">
        <v>28750</v>
      </c>
      <c r="G78" s="87">
        <f t="shared" si="2"/>
        <v>28750</v>
      </c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  <c r="IN78" s="63"/>
      <c r="IO78" s="63"/>
      <c r="IP78" s="63"/>
      <c r="IQ78" s="63"/>
      <c r="IR78" s="63"/>
      <c r="IS78" s="63"/>
      <c r="IT78" s="63"/>
      <c r="IU78" s="63"/>
    </row>
    <row r="79" spans="1:255" s="64" customFormat="1" ht="12" customHeight="1" x14ac:dyDescent="0.25">
      <c r="A79" s="58"/>
      <c r="B79" s="84" t="s">
        <v>135</v>
      </c>
      <c r="C79" s="85" t="s">
        <v>69</v>
      </c>
      <c r="D79" s="85">
        <v>1</v>
      </c>
      <c r="E79" s="85" t="s">
        <v>117</v>
      </c>
      <c r="F79" s="86">
        <v>32200</v>
      </c>
      <c r="G79" s="87">
        <f t="shared" si="2"/>
        <v>32200</v>
      </c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  <c r="IN79" s="63"/>
      <c r="IO79" s="63"/>
      <c r="IP79" s="63"/>
      <c r="IQ79" s="63"/>
      <c r="IR79" s="63"/>
      <c r="IS79" s="63"/>
      <c r="IT79" s="63"/>
      <c r="IU79" s="63"/>
    </row>
    <row r="80" spans="1:255" s="64" customFormat="1" ht="12" customHeight="1" x14ac:dyDescent="0.25">
      <c r="A80" s="58"/>
      <c r="B80" s="110" t="s">
        <v>31</v>
      </c>
      <c r="C80" s="85"/>
      <c r="D80" s="85"/>
      <c r="E80" s="85"/>
      <c r="F80" s="86"/>
      <c r="G80" s="87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  <c r="IN80" s="63"/>
      <c r="IO80" s="63"/>
      <c r="IP80" s="63"/>
      <c r="IQ80" s="63"/>
      <c r="IR80" s="63"/>
      <c r="IS80" s="63"/>
      <c r="IT80" s="63"/>
      <c r="IU80" s="63"/>
    </row>
    <row r="81" spans="1:255" s="64" customFormat="1" ht="12" customHeight="1" x14ac:dyDescent="0.25">
      <c r="A81" s="58"/>
      <c r="B81" s="84" t="s">
        <v>145</v>
      </c>
      <c r="C81" s="85" t="s">
        <v>73</v>
      </c>
      <c r="D81" s="85">
        <v>2000</v>
      </c>
      <c r="E81" s="85" t="s">
        <v>100</v>
      </c>
      <c r="F81" s="86">
        <v>1150</v>
      </c>
      <c r="G81" s="87">
        <f t="shared" si="2"/>
        <v>2300000</v>
      </c>
      <c r="H81" s="111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  <c r="IN81" s="63"/>
      <c r="IO81" s="63"/>
      <c r="IP81" s="63"/>
      <c r="IQ81" s="63"/>
      <c r="IR81" s="63"/>
      <c r="IS81" s="63"/>
      <c r="IT81" s="63"/>
      <c r="IU81" s="63"/>
    </row>
    <row r="82" spans="1:255" s="132" customFormat="1" ht="12" customHeight="1" x14ac:dyDescent="0.25">
      <c r="A82" s="127"/>
      <c r="B82" s="128" t="s">
        <v>146</v>
      </c>
      <c r="C82" s="129" t="s">
        <v>73</v>
      </c>
      <c r="D82" s="129">
        <v>1100</v>
      </c>
      <c r="E82" s="129" t="s">
        <v>66</v>
      </c>
      <c r="F82" s="130">
        <v>1450</v>
      </c>
      <c r="G82" s="131">
        <f>+D82*F82</f>
        <v>1595000</v>
      </c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  <c r="BR82" s="133"/>
      <c r="BS82" s="133"/>
      <c r="BT82" s="133"/>
      <c r="BU82" s="133"/>
      <c r="BV82" s="133"/>
      <c r="BW82" s="133"/>
      <c r="BX82" s="133"/>
      <c r="BY82" s="133"/>
      <c r="BZ82" s="133"/>
      <c r="CA82" s="133"/>
      <c r="CB82" s="133"/>
      <c r="CC82" s="133"/>
      <c r="CD82" s="133"/>
      <c r="CE82" s="133"/>
      <c r="CF82" s="133"/>
      <c r="CG82" s="133"/>
      <c r="CH82" s="133"/>
      <c r="CI82" s="133"/>
      <c r="CJ82" s="133"/>
      <c r="CK82" s="133"/>
      <c r="CL82" s="133"/>
      <c r="CM82" s="133"/>
      <c r="CN82" s="133"/>
      <c r="CO82" s="133"/>
      <c r="CP82" s="133"/>
      <c r="CQ82" s="133"/>
      <c r="CR82" s="133"/>
      <c r="CS82" s="133"/>
      <c r="CT82" s="133"/>
      <c r="CU82" s="133"/>
      <c r="CV82" s="133"/>
      <c r="CW82" s="133"/>
      <c r="CX82" s="133"/>
      <c r="CY82" s="133"/>
      <c r="CZ82" s="133"/>
      <c r="DA82" s="133"/>
      <c r="DB82" s="133"/>
      <c r="DC82" s="133"/>
      <c r="DD82" s="133"/>
      <c r="DE82" s="133"/>
      <c r="DF82" s="133"/>
      <c r="DG82" s="133"/>
      <c r="DH82" s="133"/>
      <c r="DI82" s="133"/>
      <c r="DJ82" s="133"/>
      <c r="DK82" s="133"/>
      <c r="DL82" s="133"/>
      <c r="DM82" s="133"/>
      <c r="DN82" s="133"/>
      <c r="DO82" s="133"/>
      <c r="DP82" s="133"/>
      <c r="DQ82" s="133"/>
      <c r="DR82" s="133"/>
      <c r="DS82" s="133"/>
      <c r="DT82" s="133"/>
      <c r="DU82" s="133"/>
      <c r="DV82" s="133"/>
      <c r="DW82" s="133"/>
      <c r="DX82" s="133"/>
      <c r="DY82" s="133"/>
      <c r="DZ82" s="133"/>
      <c r="EA82" s="133"/>
      <c r="EB82" s="133"/>
      <c r="EC82" s="133"/>
      <c r="ED82" s="133"/>
      <c r="EE82" s="133"/>
      <c r="EF82" s="133"/>
      <c r="EG82" s="133"/>
      <c r="EH82" s="133"/>
      <c r="EI82" s="133"/>
      <c r="EJ82" s="133"/>
      <c r="EK82" s="133"/>
      <c r="EL82" s="133"/>
      <c r="EM82" s="133"/>
      <c r="EN82" s="133"/>
      <c r="EO82" s="133"/>
      <c r="EP82" s="133"/>
      <c r="EQ82" s="133"/>
      <c r="ER82" s="133"/>
      <c r="ES82" s="133"/>
      <c r="ET82" s="133"/>
      <c r="EU82" s="133"/>
      <c r="EV82" s="133"/>
      <c r="EW82" s="133"/>
      <c r="EX82" s="133"/>
      <c r="EY82" s="133"/>
      <c r="EZ82" s="133"/>
      <c r="FA82" s="133"/>
      <c r="FB82" s="133"/>
      <c r="FC82" s="133"/>
      <c r="FD82" s="133"/>
      <c r="FE82" s="133"/>
      <c r="FF82" s="133"/>
      <c r="FG82" s="133"/>
      <c r="FH82" s="133"/>
      <c r="FI82" s="133"/>
      <c r="FJ82" s="133"/>
      <c r="FK82" s="133"/>
      <c r="FL82" s="133"/>
      <c r="FM82" s="133"/>
      <c r="FN82" s="133"/>
      <c r="FO82" s="133"/>
      <c r="FP82" s="133"/>
      <c r="FQ82" s="133"/>
      <c r="FR82" s="133"/>
      <c r="FS82" s="133"/>
      <c r="FT82" s="133"/>
      <c r="FU82" s="133"/>
      <c r="FV82" s="133"/>
      <c r="FW82" s="133"/>
      <c r="FX82" s="133"/>
      <c r="FY82" s="133"/>
      <c r="FZ82" s="133"/>
      <c r="GA82" s="133"/>
      <c r="GB82" s="133"/>
      <c r="GC82" s="133"/>
      <c r="GD82" s="133"/>
      <c r="GE82" s="133"/>
      <c r="GF82" s="133"/>
      <c r="GG82" s="133"/>
      <c r="GH82" s="133"/>
      <c r="GI82" s="133"/>
      <c r="GJ82" s="133"/>
      <c r="GK82" s="133"/>
      <c r="GL82" s="133"/>
      <c r="GM82" s="133"/>
      <c r="GN82" s="133"/>
      <c r="GO82" s="133"/>
      <c r="GP82" s="133"/>
      <c r="GQ82" s="133"/>
      <c r="GR82" s="133"/>
      <c r="GS82" s="133"/>
      <c r="GT82" s="133"/>
      <c r="GU82" s="133"/>
      <c r="GV82" s="133"/>
      <c r="GW82" s="133"/>
      <c r="GX82" s="133"/>
      <c r="GY82" s="133"/>
      <c r="GZ82" s="133"/>
      <c r="HA82" s="133"/>
      <c r="HB82" s="133"/>
      <c r="HC82" s="133"/>
      <c r="HD82" s="133"/>
      <c r="HE82" s="133"/>
      <c r="HF82" s="133"/>
      <c r="HG82" s="133"/>
      <c r="HH82" s="133"/>
      <c r="HI82" s="133"/>
      <c r="HJ82" s="133"/>
      <c r="HK82" s="133"/>
      <c r="HL82" s="133"/>
      <c r="HM82" s="133"/>
      <c r="HN82" s="133"/>
      <c r="HO82" s="133"/>
      <c r="HP82" s="133"/>
      <c r="HQ82" s="133"/>
      <c r="HR82" s="133"/>
      <c r="HS82" s="133"/>
      <c r="HT82" s="133"/>
      <c r="HU82" s="133"/>
      <c r="HV82" s="133"/>
      <c r="HW82" s="133"/>
      <c r="HX82" s="133"/>
      <c r="HY82" s="133"/>
      <c r="HZ82" s="133"/>
      <c r="IA82" s="133"/>
      <c r="IB82" s="133"/>
      <c r="IC82" s="133"/>
      <c r="ID82" s="133"/>
      <c r="IE82" s="133"/>
      <c r="IF82" s="133"/>
      <c r="IG82" s="133"/>
      <c r="IH82" s="133"/>
      <c r="II82" s="133"/>
      <c r="IJ82" s="133"/>
      <c r="IK82" s="133"/>
      <c r="IL82" s="133"/>
      <c r="IM82" s="133"/>
      <c r="IN82" s="133"/>
      <c r="IO82" s="133"/>
      <c r="IP82" s="133"/>
      <c r="IQ82" s="133"/>
      <c r="IR82" s="133"/>
      <c r="IS82" s="133"/>
      <c r="IT82" s="133"/>
      <c r="IU82" s="133"/>
    </row>
    <row r="83" spans="1:255" s="132" customFormat="1" ht="12" customHeight="1" x14ac:dyDescent="0.25">
      <c r="A83" s="127"/>
      <c r="B83" s="128" t="s">
        <v>147</v>
      </c>
      <c r="C83" s="129" t="s">
        <v>59</v>
      </c>
      <c r="D83" s="129">
        <v>150</v>
      </c>
      <c r="E83" s="129" t="s">
        <v>148</v>
      </c>
      <c r="F83" s="130">
        <v>2400</v>
      </c>
      <c r="G83" s="131">
        <f>+D83*F83</f>
        <v>360000</v>
      </c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3"/>
      <c r="CH83" s="133"/>
      <c r="CI83" s="133"/>
      <c r="CJ83" s="133"/>
      <c r="CK83" s="133"/>
      <c r="CL83" s="133"/>
      <c r="CM83" s="133"/>
      <c r="CN83" s="133"/>
      <c r="CO83" s="133"/>
      <c r="CP83" s="133"/>
      <c r="CQ83" s="133"/>
      <c r="CR83" s="133"/>
      <c r="CS83" s="133"/>
      <c r="CT83" s="133"/>
      <c r="CU83" s="133"/>
      <c r="CV83" s="133"/>
      <c r="CW83" s="133"/>
      <c r="CX83" s="133"/>
      <c r="CY83" s="133"/>
      <c r="CZ83" s="133"/>
      <c r="DA83" s="133"/>
      <c r="DB83" s="133"/>
      <c r="DC83" s="133"/>
      <c r="DD83" s="133"/>
      <c r="DE83" s="133"/>
      <c r="DF83" s="133"/>
      <c r="DG83" s="133"/>
      <c r="DH83" s="133"/>
      <c r="DI83" s="133"/>
      <c r="DJ83" s="133"/>
      <c r="DK83" s="133"/>
      <c r="DL83" s="133"/>
      <c r="DM83" s="133"/>
      <c r="DN83" s="133"/>
      <c r="DO83" s="133"/>
      <c r="DP83" s="133"/>
      <c r="DQ83" s="133"/>
      <c r="DR83" s="133"/>
      <c r="DS83" s="133"/>
      <c r="DT83" s="133"/>
      <c r="DU83" s="133"/>
      <c r="DV83" s="133"/>
      <c r="DW83" s="133"/>
      <c r="DX83" s="133"/>
      <c r="DY83" s="133"/>
      <c r="DZ83" s="133"/>
      <c r="EA83" s="133"/>
      <c r="EB83" s="133"/>
      <c r="EC83" s="133"/>
      <c r="ED83" s="133"/>
      <c r="EE83" s="133"/>
      <c r="EF83" s="133"/>
      <c r="EG83" s="133"/>
      <c r="EH83" s="133"/>
      <c r="EI83" s="133"/>
      <c r="EJ83" s="133"/>
      <c r="EK83" s="133"/>
      <c r="EL83" s="133"/>
      <c r="EM83" s="133"/>
      <c r="EN83" s="133"/>
      <c r="EO83" s="133"/>
      <c r="EP83" s="133"/>
      <c r="EQ83" s="133"/>
      <c r="ER83" s="133"/>
      <c r="ES83" s="133"/>
      <c r="ET83" s="133"/>
      <c r="EU83" s="133"/>
      <c r="EV83" s="133"/>
      <c r="EW83" s="133"/>
      <c r="EX83" s="133"/>
      <c r="EY83" s="133"/>
      <c r="EZ83" s="133"/>
      <c r="FA83" s="133"/>
      <c r="FB83" s="133"/>
      <c r="FC83" s="133"/>
      <c r="FD83" s="133"/>
      <c r="FE83" s="133"/>
      <c r="FF83" s="133"/>
      <c r="FG83" s="133"/>
      <c r="FH83" s="133"/>
      <c r="FI83" s="133"/>
      <c r="FJ83" s="133"/>
      <c r="FK83" s="133"/>
      <c r="FL83" s="133"/>
      <c r="FM83" s="133"/>
      <c r="FN83" s="133"/>
      <c r="FO83" s="133"/>
      <c r="FP83" s="133"/>
      <c r="FQ83" s="133"/>
      <c r="FR83" s="133"/>
      <c r="FS83" s="133"/>
      <c r="FT83" s="133"/>
      <c r="FU83" s="133"/>
      <c r="FV83" s="133"/>
      <c r="FW83" s="133"/>
      <c r="FX83" s="133"/>
      <c r="FY83" s="133"/>
      <c r="FZ83" s="133"/>
      <c r="GA83" s="133"/>
      <c r="GB83" s="133"/>
      <c r="GC83" s="133"/>
      <c r="GD83" s="133"/>
      <c r="GE83" s="133"/>
      <c r="GF83" s="133"/>
      <c r="GG83" s="133"/>
      <c r="GH83" s="133"/>
      <c r="GI83" s="133"/>
      <c r="GJ83" s="133"/>
      <c r="GK83" s="133"/>
      <c r="GL83" s="133"/>
      <c r="GM83" s="133"/>
      <c r="GN83" s="133"/>
      <c r="GO83" s="133"/>
      <c r="GP83" s="133"/>
      <c r="GQ83" s="133"/>
      <c r="GR83" s="133"/>
      <c r="GS83" s="133"/>
      <c r="GT83" s="133"/>
      <c r="GU83" s="133"/>
      <c r="GV83" s="133"/>
      <c r="GW83" s="133"/>
      <c r="GX83" s="133"/>
      <c r="GY83" s="133"/>
      <c r="GZ83" s="133"/>
      <c r="HA83" s="133"/>
      <c r="HB83" s="133"/>
      <c r="HC83" s="133"/>
      <c r="HD83" s="133"/>
      <c r="HE83" s="133"/>
      <c r="HF83" s="133"/>
      <c r="HG83" s="133"/>
      <c r="HH83" s="133"/>
      <c r="HI83" s="133"/>
      <c r="HJ83" s="133"/>
      <c r="HK83" s="133"/>
      <c r="HL83" s="133"/>
      <c r="HM83" s="133"/>
      <c r="HN83" s="133"/>
      <c r="HO83" s="133"/>
      <c r="HP83" s="133"/>
      <c r="HQ83" s="133"/>
      <c r="HR83" s="133"/>
      <c r="HS83" s="133"/>
      <c r="HT83" s="133"/>
      <c r="HU83" s="133"/>
      <c r="HV83" s="133"/>
      <c r="HW83" s="133"/>
      <c r="HX83" s="133"/>
      <c r="HY83" s="133"/>
      <c r="HZ83" s="133"/>
      <c r="IA83" s="133"/>
      <c r="IB83" s="133"/>
      <c r="IC83" s="133"/>
      <c r="ID83" s="133"/>
      <c r="IE83" s="133"/>
      <c r="IF83" s="133"/>
      <c r="IG83" s="133"/>
      <c r="IH83" s="133"/>
      <c r="II83" s="133"/>
      <c r="IJ83" s="133"/>
      <c r="IK83" s="133"/>
      <c r="IL83" s="133"/>
      <c r="IM83" s="133"/>
      <c r="IN83" s="133"/>
      <c r="IO83" s="133"/>
      <c r="IP83" s="133"/>
      <c r="IQ83" s="133"/>
      <c r="IR83" s="133"/>
      <c r="IS83" s="133"/>
      <c r="IT83" s="133"/>
      <c r="IU83" s="133"/>
    </row>
    <row r="84" spans="1:255" s="132" customFormat="1" ht="12" customHeight="1" x14ac:dyDescent="0.25">
      <c r="A84" s="127"/>
      <c r="B84" s="128" t="s">
        <v>149</v>
      </c>
      <c r="C84" s="129" t="s">
        <v>59</v>
      </c>
      <c r="D84" s="129">
        <v>10</v>
      </c>
      <c r="E84" s="129" t="s">
        <v>148</v>
      </c>
      <c r="F84" s="130">
        <v>3565</v>
      </c>
      <c r="G84" s="131">
        <f>+D84*F84</f>
        <v>35650</v>
      </c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  <c r="BV84" s="133"/>
      <c r="BW84" s="133"/>
      <c r="BX84" s="133"/>
      <c r="BY84" s="133"/>
      <c r="BZ84" s="133"/>
      <c r="CA84" s="133"/>
      <c r="CB84" s="133"/>
      <c r="CC84" s="133"/>
      <c r="CD84" s="133"/>
      <c r="CE84" s="133"/>
      <c r="CF84" s="133"/>
      <c r="CG84" s="133"/>
      <c r="CH84" s="133"/>
      <c r="CI84" s="133"/>
      <c r="CJ84" s="133"/>
      <c r="CK84" s="133"/>
      <c r="CL84" s="133"/>
      <c r="CM84" s="133"/>
      <c r="CN84" s="133"/>
      <c r="CO84" s="133"/>
      <c r="CP84" s="133"/>
      <c r="CQ84" s="133"/>
      <c r="CR84" s="133"/>
      <c r="CS84" s="133"/>
      <c r="CT84" s="133"/>
      <c r="CU84" s="133"/>
      <c r="CV84" s="133"/>
      <c r="CW84" s="133"/>
      <c r="CX84" s="133"/>
      <c r="CY84" s="133"/>
      <c r="CZ84" s="133"/>
      <c r="DA84" s="133"/>
      <c r="DB84" s="133"/>
      <c r="DC84" s="133"/>
      <c r="DD84" s="133"/>
      <c r="DE84" s="133"/>
      <c r="DF84" s="133"/>
      <c r="DG84" s="133"/>
      <c r="DH84" s="133"/>
      <c r="DI84" s="133"/>
      <c r="DJ84" s="133"/>
      <c r="DK84" s="133"/>
      <c r="DL84" s="133"/>
      <c r="DM84" s="133"/>
      <c r="DN84" s="133"/>
      <c r="DO84" s="133"/>
      <c r="DP84" s="133"/>
      <c r="DQ84" s="133"/>
      <c r="DR84" s="133"/>
      <c r="DS84" s="133"/>
      <c r="DT84" s="133"/>
      <c r="DU84" s="133"/>
      <c r="DV84" s="133"/>
      <c r="DW84" s="133"/>
      <c r="DX84" s="133"/>
      <c r="DY84" s="133"/>
      <c r="DZ84" s="133"/>
      <c r="EA84" s="133"/>
      <c r="EB84" s="133"/>
      <c r="EC84" s="133"/>
      <c r="ED84" s="133"/>
      <c r="EE84" s="133"/>
      <c r="EF84" s="133"/>
      <c r="EG84" s="133"/>
      <c r="EH84" s="133"/>
      <c r="EI84" s="133"/>
      <c r="EJ84" s="133"/>
      <c r="EK84" s="133"/>
      <c r="EL84" s="133"/>
      <c r="EM84" s="133"/>
      <c r="EN84" s="133"/>
      <c r="EO84" s="133"/>
      <c r="EP84" s="133"/>
      <c r="EQ84" s="133"/>
      <c r="ER84" s="133"/>
      <c r="ES84" s="133"/>
      <c r="ET84" s="133"/>
      <c r="EU84" s="133"/>
      <c r="EV84" s="133"/>
      <c r="EW84" s="133"/>
      <c r="EX84" s="133"/>
      <c r="EY84" s="133"/>
      <c r="EZ84" s="133"/>
      <c r="FA84" s="133"/>
      <c r="FB84" s="133"/>
      <c r="FC84" s="133"/>
      <c r="FD84" s="133"/>
      <c r="FE84" s="133"/>
      <c r="FF84" s="133"/>
      <c r="FG84" s="133"/>
      <c r="FH84" s="133"/>
      <c r="FI84" s="133"/>
      <c r="FJ84" s="133"/>
      <c r="FK84" s="133"/>
      <c r="FL84" s="133"/>
      <c r="FM84" s="133"/>
      <c r="FN84" s="133"/>
      <c r="FO84" s="133"/>
      <c r="FP84" s="133"/>
      <c r="FQ84" s="133"/>
      <c r="FR84" s="133"/>
      <c r="FS84" s="133"/>
      <c r="FT84" s="133"/>
      <c r="FU84" s="133"/>
      <c r="FV84" s="133"/>
      <c r="FW84" s="133"/>
      <c r="FX84" s="133"/>
      <c r="FY84" s="133"/>
      <c r="FZ84" s="133"/>
      <c r="GA84" s="133"/>
      <c r="GB84" s="133"/>
      <c r="GC84" s="133"/>
      <c r="GD84" s="133"/>
      <c r="GE84" s="133"/>
      <c r="GF84" s="133"/>
      <c r="GG84" s="133"/>
      <c r="GH84" s="133"/>
      <c r="GI84" s="133"/>
      <c r="GJ84" s="133"/>
      <c r="GK84" s="133"/>
      <c r="GL84" s="133"/>
      <c r="GM84" s="133"/>
      <c r="GN84" s="133"/>
      <c r="GO84" s="133"/>
      <c r="GP84" s="133"/>
      <c r="GQ84" s="133"/>
      <c r="GR84" s="133"/>
      <c r="GS84" s="133"/>
      <c r="GT84" s="133"/>
      <c r="GU84" s="133"/>
      <c r="GV84" s="133"/>
      <c r="GW84" s="133"/>
      <c r="GX84" s="133"/>
      <c r="GY84" s="133"/>
      <c r="GZ84" s="133"/>
      <c r="HA84" s="133"/>
      <c r="HB84" s="133"/>
      <c r="HC84" s="133"/>
      <c r="HD84" s="133"/>
      <c r="HE84" s="133"/>
      <c r="HF84" s="133"/>
      <c r="HG84" s="133"/>
      <c r="HH84" s="133"/>
      <c r="HI84" s="133"/>
      <c r="HJ84" s="133"/>
      <c r="HK84" s="133"/>
      <c r="HL84" s="133"/>
      <c r="HM84" s="133"/>
      <c r="HN84" s="133"/>
      <c r="HO84" s="133"/>
      <c r="HP84" s="133"/>
      <c r="HQ84" s="133"/>
      <c r="HR84" s="133"/>
      <c r="HS84" s="133"/>
      <c r="HT84" s="133"/>
      <c r="HU84" s="133"/>
      <c r="HV84" s="133"/>
      <c r="HW84" s="133"/>
      <c r="HX84" s="133"/>
      <c r="HY84" s="133"/>
      <c r="HZ84" s="133"/>
      <c r="IA84" s="133"/>
      <c r="IB84" s="133"/>
      <c r="IC84" s="133"/>
      <c r="ID84" s="133"/>
      <c r="IE84" s="133"/>
      <c r="IF84" s="133"/>
      <c r="IG84" s="133"/>
      <c r="IH84" s="133"/>
      <c r="II84" s="133"/>
      <c r="IJ84" s="133"/>
      <c r="IK84" s="133"/>
      <c r="IL84" s="133"/>
      <c r="IM84" s="133"/>
      <c r="IN84" s="133"/>
      <c r="IO84" s="133"/>
      <c r="IP84" s="133"/>
      <c r="IQ84" s="133"/>
      <c r="IR84" s="133"/>
      <c r="IS84" s="133"/>
      <c r="IT84" s="133"/>
      <c r="IU84" s="133"/>
    </row>
    <row r="85" spans="1:255" s="64" customFormat="1" ht="12" customHeight="1" x14ac:dyDescent="0.25">
      <c r="A85" s="58"/>
      <c r="B85" s="84" t="s">
        <v>150</v>
      </c>
      <c r="C85" s="85" t="s">
        <v>73</v>
      </c>
      <c r="D85" s="85">
        <v>5300</v>
      </c>
      <c r="E85" s="85" t="s">
        <v>100</v>
      </c>
      <c r="F85" s="86">
        <v>920</v>
      </c>
      <c r="G85" s="87">
        <f t="shared" si="2"/>
        <v>4876000</v>
      </c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  <c r="IN85" s="63"/>
      <c r="IO85" s="63"/>
      <c r="IP85" s="63"/>
      <c r="IQ85" s="63"/>
      <c r="IR85" s="63"/>
      <c r="IS85" s="63"/>
      <c r="IT85" s="63"/>
      <c r="IU85" s="63"/>
    </row>
    <row r="86" spans="1:255" ht="12.75" customHeight="1" x14ac:dyDescent="0.25">
      <c r="A86" s="5"/>
      <c r="B86" s="8" t="s">
        <v>30</v>
      </c>
      <c r="C86" s="9"/>
      <c r="D86" s="9"/>
      <c r="E86" s="9"/>
      <c r="F86" s="88"/>
      <c r="G86" s="89">
        <f>SUM(G51:G85)</f>
        <v>14343753.300000001</v>
      </c>
    </row>
    <row r="87" spans="1:255" s="1" customFormat="1" ht="12" customHeight="1" x14ac:dyDescent="0.25">
      <c r="A87" s="2"/>
      <c r="B87" s="79"/>
      <c r="C87" s="81"/>
      <c r="D87" s="81"/>
      <c r="E87" s="81"/>
      <c r="F87" s="90"/>
      <c r="G87" s="91"/>
    </row>
    <row r="88" spans="1:255" ht="12" customHeight="1" x14ac:dyDescent="0.25">
      <c r="A88" s="5"/>
      <c r="B88" s="15" t="s">
        <v>31</v>
      </c>
      <c r="C88" s="16"/>
      <c r="D88" s="17"/>
      <c r="E88" s="17"/>
      <c r="F88" s="18"/>
      <c r="G88" s="19"/>
    </row>
    <row r="89" spans="1:255" ht="24" customHeight="1" x14ac:dyDescent="0.25">
      <c r="A89" s="5"/>
      <c r="B89" s="20" t="s">
        <v>32</v>
      </c>
      <c r="C89" s="83" t="s">
        <v>28</v>
      </c>
      <c r="D89" s="83" t="s">
        <v>29</v>
      </c>
      <c r="E89" s="20" t="s">
        <v>17</v>
      </c>
      <c r="F89" s="83" t="s">
        <v>18</v>
      </c>
      <c r="G89" s="20" t="s">
        <v>19</v>
      </c>
    </row>
    <row r="90" spans="1:255" s="64" customFormat="1" ht="12" customHeight="1" x14ac:dyDescent="0.25">
      <c r="A90" s="58"/>
      <c r="B90" s="84" t="s">
        <v>136</v>
      </c>
      <c r="C90" s="85" t="s">
        <v>58</v>
      </c>
      <c r="D90" s="85">
        <v>6</v>
      </c>
      <c r="E90" s="85" t="s">
        <v>137</v>
      </c>
      <c r="F90" s="86">
        <v>200000</v>
      </c>
      <c r="G90" s="87">
        <f>+F90*D90</f>
        <v>1200000</v>
      </c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  <c r="IN90" s="63"/>
      <c r="IO90" s="63"/>
      <c r="IP90" s="63"/>
      <c r="IQ90" s="63"/>
      <c r="IR90" s="63"/>
      <c r="IS90" s="63"/>
      <c r="IT90" s="63"/>
      <c r="IU90" s="63"/>
    </row>
    <row r="91" spans="1:255" ht="12.75" customHeight="1" x14ac:dyDescent="0.25">
      <c r="A91" s="5"/>
      <c r="B91" s="8" t="s">
        <v>33</v>
      </c>
      <c r="C91" s="9"/>
      <c r="D91" s="9"/>
      <c r="E91" s="9"/>
      <c r="F91" s="88"/>
      <c r="G91" s="89">
        <f>SUM(G90:G90)</f>
        <v>1200000</v>
      </c>
    </row>
    <row r="92" spans="1:255" s="1" customFormat="1" ht="12" customHeight="1" x14ac:dyDescent="0.25">
      <c r="A92" s="2"/>
      <c r="B92" s="21"/>
      <c r="C92" s="21"/>
      <c r="D92" s="21"/>
      <c r="E92" s="21"/>
      <c r="F92" s="22"/>
      <c r="G92" s="23"/>
    </row>
    <row r="93" spans="1:255" ht="12" customHeight="1" x14ac:dyDescent="0.25">
      <c r="A93" s="10"/>
      <c r="B93" s="92" t="s">
        <v>34</v>
      </c>
      <c r="C93" s="93"/>
      <c r="D93" s="93"/>
      <c r="E93" s="93"/>
      <c r="F93" s="93"/>
      <c r="G93" s="94">
        <f>G33+G38+G47+G86+G91</f>
        <v>24248753.300000001</v>
      </c>
    </row>
    <row r="94" spans="1:255" ht="12" customHeight="1" x14ac:dyDescent="0.25">
      <c r="A94" s="10"/>
      <c r="B94" s="95" t="s">
        <v>35</v>
      </c>
      <c r="C94" s="96"/>
      <c r="D94" s="96"/>
      <c r="E94" s="96"/>
      <c r="F94" s="96"/>
      <c r="G94" s="97">
        <f>G93*0.05</f>
        <v>1212437.665</v>
      </c>
    </row>
    <row r="95" spans="1:255" ht="12" customHeight="1" x14ac:dyDescent="0.25">
      <c r="A95" s="10"/>
      <c r="B95" s="98" t="s">
        <v>36</v>
      </c>
      <c r="C95" s="99"/>
      <c r="D95" s="99"/>
      <c r="E95" s="99"/>
      <c r="F95" s="99"/>
      <c r="G95" s="100">
        <f>G94+G93</f>
        <v>25461190.965</v>
      </c>
    </row>
    <row r="96" spans="1:255" ht="12" customHeight="1" x14ac:dyDescent="0.25">
      <c r="A96" s="10"/>
      <c r="B96" s="95" t="s">
        <v>37</v>
      </c>
      <c r="C96" s="96"/>
      <c r="D96" s="96"/>
      <c r="E96" s="96"/>
      <c r="F96" s="96"/>
      <c r="G96" s="97">
        <f>G11</f>
        <v>28000000</v>
      </c>
    </row>
    <row r="97" spans="1:255" ht="12" customHeight="1" x14ac:dyDescent="0.25">
      <c r="A97" s="10"/>
      <c r="B97" s="101" t="s">
        <v>38</v>
      </c>
      <c r="C97" s="102"/>
      <c r="D97" s="102"/>
      <c r="E97" s="102"/>
      <c r="F97" s="102"/>
      <c r="G97" s="103">
        <f>G96-G95</f>
        <v>2538809.0350000001</v>
      </c>
    </row>
    <row r="98" spans="1:255" s="107" customFormat="1" ht="12.75" customHeight="1" x14ac:dyDescent="0.25">
      <c r="A98" s="104"/>
      <c r="B98" s="24" t="s">
        <v>138</v>
      </c>
      <c r="C98" s="25"/>
      <c r="D98" s="25"/>
      <c r="E98" s="25"/>
      <c r="F98" s="25"/>
      <c r="G98" s="105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I98" s="106"/>
      <c r="CJ98" s="106"/>
      <c r="CK98" s="106"/>
      <c r="CL98" s="106"/>
      <c r="CM98" s="106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106"/>
      <c r="CZ98" s="106"/>
      <c r="DA98" s="106"/>
      <c r="DB98" s="106"/>
      <c r="DC98" s="106"/>
      <c r="DD98" s="106"/>
      <c r="DE98" s="106"/>
      <c r="DF98" s="106"/>
      <c r="DG98" s="106"/>
      <c r="DH98" s="106"/>
      <c r="DI98" s="106"/>
      <c r="DJ98" s="106"/>
      <c r="DK98" s="106"/>
      <c r="DL98" s="106"/>
      <c r="DM98" s="106"/>
      <c r="DN98" s="106"/>
      <c r="DO98" s="106"/>
      <c r="DP98" s="106"/>
      <c r="DQ98" s="106"/>
      <c r="DR98" s="106"/>
      <c r="DS98" s="106"/>
      <c r="DT98" s="106"/>
      <c r="DU98" s="106"/>
      <c r="DV98" s="106"/>
      <c r="DW98" s="106"/>
      <c r="DX98" s="106"/>
      <c r="DY98" s="106"/>
      <c r="DZ98" s="106"/>
      <c r="EA98" s="106"/>
      <c r="EB98" s="106"/>
      <c r="EC98" s="106"/>
      <c r="ED98" s="106"/>
      <c r="EE98" s="106"/>
      <c r="EF98" s="106"/>
      <c r="EG98" s="106"/>
      <c r="EH98" s="106"/>
      <c r="EI98" s="106"/>
      <c r="EJ98" s="106"/>
      <c r="EK98" s="106"/>
      <c r="EL98" s="106"/>
      <c r="EM98" s="106"/>
      <c r="EN98" s="106"/>
      <c r="EO98" s="106"/>
      <c r="EP98" s="106"/>
      <c r="EQ98" s="106"/>
      <c r="ER98" s="106"/>
      <c r="ES98" s="106"/>
      <c r="ET98" s="106"/>
      <c r="EU98" s="106"/>
      <c r="EV98" s="106"/>
      <c r="EW98" s="106"/>
      <c r="EX98" s="106"/>
      <c r="EY98" s="106"/>
      <c r="EZ98" s="106"/>
      <c r="FA98" s="106"/>
      <c r="FB98" s="106"/>
      <c r="FC98" s="106"/>
      <c r="FD98" s="106"/>
      <c r="FE98" s="106"/>
      <c r="FF98" s="106"/>
      <c r="FG98" s="106"/>
      <c r="FH98" s="106"/>
      <c r="FI98" s="106"/>
      <c r="FJ98" s="106"/>
      <c r="FK98" s="106"/>
      <c r="FL98" s="106"/>
      <c r="FM98" s="106"/>
      <c r="FN98" s="106"/>
      <c r="FO98" s="106"/>
      <c r="FP98" s="106"/>
      <c r="FQ98" s="106"/>
      <c r="FR98" s="106"/>
      <c r="FS98" s="106"/>
      <c r="FT98" s="106"/>
      <c r="FU98" s="106"/>
      <c r="FV98" s="106"/>
      <c r="FW98" s="106"/>
      <c r="FX98" s="106"/>
      <c r="FY98" s="106"/>
      <c r="FZ98" s="106"/>
      <c r="GA98" s="106"/>
      <c r="GB98" s="106"/>
      <c r="GC98" s="106"/>
      <c r="GD98" s="106"/>
      <c r="GE98" s="106"/>
      <c r="GF98" s="106"/>
      <c r="GG98" s="106"/>
      <c r="GH98" s="106"/>
      <c r="GI98" s="106"/>
      <c r="GJ98" s="106"/>
      <c r="GK98" s="106"/>
      <c r="GL98" s="106"/>
      <c r="GM98" s="106"/>
      <c r="GN98" s="106"/>
      <c r="GO98" s="106"/>
      <c r="GP98" s="106"/>
      <c r="GQ98" s="106"/>
      <c r="GR98" s="106"/>
      <c r="GS98" s="106"/>
      <c r="GT98" s="106"/>
      <c r="GU98" s="106"/>
      <c r="GV98" s="106"/>
      <c r="GW98" s="106"/>
      <c r="GX98" s="106"/>
      <c r="GY98" s="106"/>
      <c r="GZ98" s="106"/>
      <c r="HA98" s="106"/>
      <c r="HB98" s="106"/>
      <c r="HC98" s="106"/>
      <c r="HD98" s="106"/>
      <c r="HE98" s="106"/>
      <c r="HF98" s="106"/>
      <c r="HG98" s="106"/>
      <c r="HH98" s="106"/>
      <c r="HI98" s="106"/>
      <c r="HJ98" s="106"/>
      <c r="HK98" s="106"/>
      <c r="HL98" s="106"/>
      <c r="HM98" s="106"/>
      <c r="HN98" s="106"/>
      <c r="HO98" s="106"/>
      <c r="HP98" s="106"/>
      <c r="HQ98" s="106"/>
      <c r="HR98" s="106"/>
      <c r="HS98" s="106"/>
      <c r="HT98" s="106"/>
      <c r="HU98" s="106"/>
      <c r="HV98" s="106"/>
      <c r="HW98" s="106"/>
      <c r="HX98" s="106"/>
      <c r="HY98" s="106"/>
      <c r="HZ98" s="106"/>
      <c r="IA98" s="106"/>
      <c r="IB98" s="106"/>
      <c r="IC98" s="106"/>
      <c r="ID98" s="106"/>
      <c r="IE98" s="106"/>
      <c r="IF98" s="106"/>
      <c r="IG98" s="106"/>
      <c r="IH98" s="106"/>
      <c r="II98" s="106"/>
      <c r="IJ98" s="106"/>
      <c r="IK98" s="106"/>
      <c r="IL98" s="106"/>
      <c r="IM98" s="106"/>
      <c r="IN98" s="106"/>
      <c r="IO98" s="106"/>
      <c r="IP98" s="106"/>
      <c r="IQ98" s="106"/>
      <c r="IR98" s="106"/>
      <c r="IS98" s="106"/>
      <c r="IT98" s="106"/>
      <c r="IU98" s="106"/>
    </row>
    <row r="99" spans="1:255" s="1" customFormat="1" ht="12.75" customHeight="1" thickBot="1" x14ac:dyDescent="0.3">
      <c r="A99" s="10"/>
      <c r="B99" s="27"/>
      <c r="C99" s="25"/>
      <c r="D99" s="25"/>
      <c r="E99" s="25"/>
      <c r="F99" s="25"/>
      <c r="G99" s="26"/>
    </row>
    <row r="100" spans="1:255" s="1" customFormat="1" ht="12" customHeight="1" x14ac:dyDescent="0.25">
      <c r="A100" s="10"/>
      <c r="B100" s="28" t="s">
        <v>139</v>
      </c>
      <c r="C100" s="29"/>
      <c r="D100" s="29"/>
      <c r="E100" s="29"/>
      <c r="F100" s="30"/>
      <c r="G100" s="26"/>
    </row>
    <row r="101" spans="1:255" s="1" customFormat="1" ht="12" customHeight="1" x14ac:dyDescent="0.25">
      <c r="A101" s="10"/>
      <c r="B101" s="31" t="s">
        <v>39</v>
      </c>
      <c r="C101" s="32"/>
      <c r="D101" s="32"/>
      <c r="E101" s="32"/>
      <c r="F101" s="33"/>
      <c r="G101" s="26"/>
    </row>
    <row r="102" spans="1:255" s="1" customFormat="1" ht="12" customHeight="1" x14ac:dyDescent="0.25">
      <c r="A102" s="10"/>
      <c r="B102" s="31" t="s">
        <v>40</v>
      </c>
      <c r="C102" s="32"/>
      <c r="D102" s="32"/>
      <c r="E102" s="32"/>
      <c r="F102" s="33"/>
      <c r="G102" s="26"/>
    </row>
    <row r="103" spans="1:255" s="1" customFormat="1" ht="12" customHeight="1" x14ac:dyDescent="0.25">
      <c r="A103" s="10"/>
      <c r="B103" s="31" t="s">
        <v>41</v>
      </c>
      <c r="C103" s="32"/>
      <c r="D103" s="32"/>
      <c r="E103" s="32"/>
      <c r="F103" s="33"/>
      <c r="G103" s="26"/>
    </row>
    <row r="104" spans="1:255" s="1" customFormat="1" ht="12" customHeight="1" x14ac:dyDescent="0.25">
      <c r="A104" s="10"/>
      <c r="B104" s="31" t="s">
        <v>42</v>
      </c>
      <c r="C104" s="32"/>
      <c r="D104" s="32"/>
      <c r="E104" s="32"/>
      <c r="F104" s="33"/>
      <c r="G104" s="26"/>
    </row>
    <row r="105" spans="1:255" s="1" customFormat="1" ht="12" customHeight="1" x14ac:dyDescent="0.25">
      <c r="A105" s="10"/>
      <c r="B105" s="31" t="s">
        <v>43</v>
      </c>
      <c r="C105" s="32"/>
      <c r="D105" s="32"/>
      <c r="E105" s="32"/>
      <c r="F105" s="33"/>
      <c r="G105" s="26"/>
    </row>
    <row r="106" spans="1:255" s="1" customFormat="1" ht="12.75" customHeight="1" thickBot="1" x14ac:dyDescent="0.3">
      <c r="A106" s="10"/>
      <c r="B106" s="34" t="s">
        <v>44</v>
      </c>
      <c r="C106" s="35"/>
      <c r="D106" s="35"/>
      <c r="E106" s="35"/>
      <c r="F106" s="36"/>
      <c r="G106" s="26"/>
    </row>
    <row r="107" spans="1:255" s="1" customFormat="1" ht="12.75" customHeight="1" x14ac:dyDescent="0.25">
      <c r="A107" s="10"/>
      <c r="B107" s="27"/>
      <c r="C107" s="32"/>
      <c r="D107" s="32"/>
      <c r="E107" s="32"/>
      <c r="F107" s="32"/>
      <c r="G107" s="26"/>
    </row>
    <row r="108" spans="1:255" s="1" customFormat="1" ht="15" customHeight="1" thickBot="1" x14ac:dyDescent="0.3">
      <c r="A108" s="10"/>
      <c r="B108" s="114" t="s">
        <v>45</v>
      </c>
      <c r="C108" s="115"/>
      <c r="D108" s="37"/>
      <c r="E108" s="38"/>
      <c r="F108" s="38"/>
      <c r="G108" s="26"/>
    </row>
    <row r="109" spans="1:255" s="1" customFormat="1" ht="12" customHeight="1" x14ac:dyDescent="0.25">
      <c r="A109" s="10"/>
      <c r="B109" s="39" t="s">
        <v>32</v>
      </c>
      <c r="C109" s="40" t="s">
        <v>46</v>
      </c>
      <c r="D109" s="41" t="s">
        <v>47</v>
      </c>
      <c r="E109" s="38"/>
      <c r="F109" s="38"/>
      <c r="G109" s="26"/>
    </row>
    <row r="110" spans="1:255" s="1" customFormat="1" ht="12" customHeight="1" x14ac:dyDescent="0.25">
      <c r="A110" s="10"/>
      <c r="B110" s="42" t="s">
        <v>48</v>
      </c>
      <c r="C110" s="43">
        <f>G33</f>
        <v>8100000</v>
      </c>
      <c r="D110" s="57">
        <f>(C110/$C$116)</f>
        <v>0.31813123004083327</v>
      </c>
      <c r="E110" s="38"/>
      <c r="F110" s="38"/>
      <c r="G110" s="26"/>
    </row>
    <row r="111" spans="1:255" s="1" customFormat="1" ht="12" customHeight="1" x14ac:dyDescent="0.25">
      <c r="A111" s="10"/>
      <c r="B111" s="42" t="s">
        <v>49</v>
      </c>
      <c r="C111" s="43">
        <f>G38</f>
        <v>100000</v>
      </c>
      <c r="D111" s="57">
        <f t="shared" ref="D111:D115" si="3">(C111/$C$116)</f>
        <v>3.9275460498868304E-3</v>
      </c>
      <c r="E111" s="38"/>
      <c r="F111" s="38"/>
      <c r="G111" s="26"/>
    </row>
    <row r="112" spans="1:255" s="1" customFormat="1" ht="12" customHeight="1" x14ac:dyDescent="0.25">
      <c r="A112" s="10"/>
      <c r="B112" s="42" t="s">
        <v>50</v>
      </c>
      <c r="C112" s="43">
        <f>G47</f>
        <v>505000</v>
      </c>
      <c r="D112" s="57">
        <f t="shared" si="3"/>
        <v>1.9834107551928493E-2</v>
      </c>
      <c r="E112" s="38"/>
      <c r="F112" s="38"/>
      <c r="G112" s="26"/>
    </row>
    <row r="113" spans="1:7" s="1" customFormat="1" ht="12" customHeight="1" x14ac:dyDescent="0.25">
      <c r="A113" s="10"/>
      <c r="B113" s="42" t="s">
        <v>27</v>
      </c>
      <c r="C113" s="43">
        <f>G86</f>
        <v>14343753.300000001</v>
      </c>
      <c r="D113" s="57">
        <f t="shared" si="3"/>
        <v>0.5633575161396619</v>
      </c>
      <c r="E113" s="38"/>
      <c r="F113" s="38"/>
      <c r="G113" s="26"/>
    </row>
    <row r="114" spans="1:7" s="1" customFormat="1" ht="12" customHeight="1" x14ac:dyDescent="0.25">
      <c r="A114" s="10"/>
      <c r="B114" s="42" t="s">
        <v>51</v>
      </c>
      <c r="C114" s="44">
        <f>G91</f>
        <v>1200000</v>
      </c>
      <c r="D114" s="57">
        <f t="shared" si="3"/>
        <v>4.7130552598641962E-2</v>
      </c>
      <c r="E114" s="45"/>
      <c r="F114" s="45"/>
      <c r="G114" s="26"/>
    </row>
    <row r="115" spans="1:7" s="1" customFormat="1" ht="12" customHeight="1" x14ac:dyDescent="0.25">
      <c r="A115" s="10"/>
      <c r="B115" s="42" t="s">
        <v>52</v>
      </c>
      <c r="C115" s="44">
        <f>G94</f>
        <v>1212437.665</v>
      </c>
      <c r="D115" s="57">
        <f t="shared" si="3"/>
        <v>4.7619047619047623E-2</v>
      </c>
      <c r="E115" s="45"/>
      <c r="F115" s="45"/>
      <c r="G115" s="26"/>
    </row>
    <row r="116" spans="1:7" s="1" customFormat="1" ht="12.75" customHeight="1" thickBot="1" x14ac:dyDescent="0.3">
      <c r="A116" s="10"/>
      <c r="B116" s="46" t="s">
        <v>53</v>
      </c>
      <c r="C116" s="47">
        <f>SUM(C110:C115)</f>
        <v>25461190.965</v>
      </c>
      <c r="D116" s="48">
        <f>SUM(D110:D115)</f>
        <v>1</v>
      </c>
      <c r="E116" s="45"/>
      <c r="F116" s="45"/>
      <c r="G116" s="26"/>
    </row>
    <row r="117" spans="1:7" s="1" customFormat="1" ht="12" customHeight="1" x14ac:dyDescent="0.25">
      <c r="A117" s="10"/>
      <c r="B117" s="27"/>
      <c r="C117" s="25"/>
      <c r="D117" s="25"/>
      <c r="E117" s="25"/>
      <c r="F117" s="25"/>
      <c r="G117" s="26"/>
    </row>
    <row r="118" spans="1:7" s="1" customFormat="1" ht="12.75" customHeight="1" thickBot="1" x14ac:dyDescent="0.3">
      <c r="A118" s="10"/>
      <c r="B118" s="14"/>
      <c r="C118" s="25"/>
      <c r="D118" s="25"/>
      <c r="E118" s="25"/>
      <c r="F118" s="25"/>
      <c r="G118" s="26"/>
    </row>
    <row r="119" spans="1:7" s="1" customFormat="1" ht="12" customHeight="1" thickBot="1" x14ac:dyDescent="0.3">
      <c r="A119" s="10"/>
      <c r="B119" s="116" t="s">
        <v>151</v>
      </c>
      <c r="C119" s="117"/>
      <c r="D119" s="117"/>
      <c r="E119" s="118"/>
      <c r="F119" s="45"/>
      <c r="G119" s="26"/>
    </row>
    <row r="120" spans="1:7" s="1" customFormat="1" ht="12" customHeight="1" x14ac:dyDescent="0.25">
      <c r="A120" s="10"/>
      <c r="B120" s="49" t="s">
        <v>152</v>
      </c>
      <c r="C120" s="50">
        <v>90000</v>
      </c>
      <c r="D120" s="50">
        <f>G8</f>
        <v>100000</v>
      </c>
      <c r="E120" s="50">
        <v>110000</v>
      </c>
      <c r="F120" s="51"/>
      <c r="G120" s="52"/>
    </row>
    <row r="121" spans="1:7" s="1" customFormat="1" ht="12.75" customHeight="1" thickBot="1" x14ac:dyDescent="0.3">
      <c r="A121" s="10"/>
      <c r="B121" s="46" t="s">
        <v>153</v>
      </c>
      <c r="C121" s="47">
        <f>(G95/C120)</f>
        <v>282.90212183333335</v>
      </c>
      <c r="D121" s="47">
        <f>(G95/D120)</f>
        <v>254.61190965</v>
      </c>
      <c r="E121" s="53">
        <f>(G95/E120)</f>
        <v>231.46537240909092</v>
      </c>
      <c r="F121" s="51"/>
      <c r="G121" s="52"/>
    </row>
    <row r="122" spans="1:7" s="1" customFormat="1" ht="15.6" customHeight="1" x14ac:dyDescent="0.25">
      <c r="A122" s="10"/>
      <c r="B122" s="54" t="s">
        <v>54</v>
      </c>
      <c r="C122" s="55"/>
      <c r="D122" s="55"/>
      <c r="E122" s="55"/>
      <c r="F122" s="55"/>
      <c r="G122" s="56"/>
    </row>
  </sheetData>
  <mergeCells count="10">
    <mergeCell ref="B16:G16"/>
    <mergeCell ref="B108:C108"/>
    <mergeCell ref="B119:E119"/>
    <mergeCell ref="E8:F8"/>
    <mergeCell ref="E9:F9"/>
    <mergeCell ref="E10:F10"/>
    <mergeCell ref="E12:F12"/>
    <mergeCell ref="E13:F13"/>
    <mergeCell ref="E14:F14"/>
    <mergeCell ref="E11:F11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ENTUTORADO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2022-02-19T01:45:31Z</cp:lastPrinted>
  <dcterms:created xsi:type="dcterms:W3CDTF">2020-11-27T12:49:26Z</dcterms:created>
  <dcterms:modified xsi:type="dcterms:W3CDTF">2023-02-14T18:32:33Z</dcterms:modified>
</cp:coreProperties>
</file>