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V 2023\"/>
    </mc:Choice>
  </mc:AlternateContent>
  <bookViews>
    <workbookView xWindow="-105" yWindow="-105" windowWidth="19425" windowHeight="10305"/>
  </bookViews>
  <sheets>
    <sheet name="TOMATE ENTUTORAD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1" l="1"/>
  <c r="G70" i="1"/>
  <c r="G65" i="1"/>
  <c r="G64" i="1"/>
  <c r="G59" i="1"/>
  <c r="G57" i="1"/>
  <c r="G56" i="1"/>
  <c r="G55" i="1"/>
  <c r="G50" i="1"/>
  <c r="G49" i="1"/>
  <c r="G48" i="1"/>
  <c r="G46" i="1"/>
  <c r="G62" i="1"/>
  <c r="G72" i="1" l="1"/>
  <c r="G71" i="1"/>
  <c r="G63" i="1"/>
  <c r="G61" i="1"/>
  <c r="G53" i="1"/>
  <c r="G52" i="1"/>
  <c r="G40" i="1"/>
  <c r="G39" i="1"/>
  <c r="G38" i="1"/>
  <c r="G34" i="1"/>
  <c r="C94" i="1" s="1"/>
  <c r="G28" i="1"/>
  <c r="G27" i="1"/>
  <c r="G26" i="1"/>
  <c r="G25" i="1"/>
  <c r="G24" i="1"/>
  <c r="G23" i="1"/>
  <c r="G22" i="1"/>
  <c r="G21" i="1"/>
  <c r="G20" i="1"/>
  <c r="G11" i="1"/>
  <c r="G78" i="1" s="1"/>
  <c r="G41" i="1" l="1"/>
  <c r="C95" i="1" s="1"/>
  <c r="G29" i="1"/>
  <c r="G73" i="1"/>
  <c r="C97" i="1" s="1"/>
  <c r="C93" i="1"/>
  <c r="G66" i="1"/>
  <c r="C96" i="1" s="1"/>
  <c r="G75" i="1" l="1"/>
  <c r="G77" i="1" s="1"/>
  <c r="C98" i="1" l="1"/>
  <c r="C99" i="1" s="1"/>
  <c r="D93" i="1" s="1"/>
  <c r="E104" i="1"/>
  <c r="D104" i="1"/>
  <c r="C104" i="1"/>
  <c r="G79" i="1"/>
  <c r="D98" i="1" l="1"/>
  <c r="D94" i="1"/>
  <c r="D97" i="1"/>
  <c r="D95" i="1"/>
  <c r="D96" i="1"/>
  <c r="D99" i="1" l="1"/>
</calcChain>
</file>

<file path=xl/sharedStrings.xml><?xml version="1.0" encoding="utf-8"?>
<sst xmlns="http://schemas.openxmlformats.org/spreadsheetml/2006/main" count="189" uniqueCount="126">
  <si>
    <t>RUBRO O CULTIVO</t>
  </si>
  <si>
    <t>TOMATE ENTUTORADO</t>
  </si>
  <si>
    <t>RENDIMIENTO (Kg/Há.)</t>
  </si>
  <si>
    <t>VARIEDAD</t>
  </si>
  <si>
    <t>Colono, Toqui, Margarita</t>
  </si>
  <si>
    <t>FECHA ESTIMADA PRECIO VENTA</t>
  </si>
  <si>
    <t>NIVEL TECNOLOGICO</t>
  </si>
  <si>
    <t>Alto</t>
  </si>
  <si>
    <t>PRECIO ESPERADO ($/kg)</t>
  </si>
  <si>
    <t>REGION</t>
  </si>
  <si>
    <t>Lib. B. O'Higgins</t>
  </si>
  <si>
    <t>INGRESO ESPERADO, con IVA ($)</t>
  </si>
  <si>
    <t>AREA</t>
  </si>
  <si>
    <t>San Vicente</t>
  </si>
  <si>
    <t>DESTINO PRODUCCION</t>
  </si>
  <si>
    <t>COMUNA/LOCALIDAD</t>
  </si>
  <si>
    <t>FECHA DE COSECHA</t>
  </si>
  <si>
    <t>FECHA PRECIO INSUMOS</t>
  </si>
  <si>
    <t>CONTINGENCIA</t>
  </si>
  <si>
    <t>Heladas, lluvia</t>
  </si>
  <si>
    <t>COSTOS DIRECTOS DE PRODUCCIÓN POR HECTÁREA (INCLUYE IVA)</t>
  </si>
  <si>
    <t>MANO DE OBRA</t>
  </si>
  <si>
    <t>Postadura</t>
  </si>
  <si>
    <t>JH</t>
  </si>
  <si>
    <t>Septiembre</t>
  </si>
  <si>
    <t>Alambrado</t>
  </si>
  <si>
    <t>Octubre - Noviembre</t>
  </si>
  <si>
    <t>Transplante</t>
  </si>
  <si>
    <t>Replante</t>
  </si>
  <si>
    <t>Riegos</t>
  </si>
  <si>
    <t>Septiembre - Febrero</t>
  </si>
  <si>
    <t xml:space="preserve">Aplicación de fertilizantes  </t>
  </si>
  <si>
    <t>Septiembre - Enero</t>
  </si>
  <si>
    <t>Aplicación de pesticidas</t>
  </si>
  <si>
    <t>Poda</t>
  </si>
  <si>
    <t>Labores de cosecha</t>
  </si>
  <si>
    <t>caja</t>
  </si>
  <si>
    <t>Diciembre - Enero</t>
  </si>
  <si>
    <t>Subtotal Jornadas Hombre</t>
  </si>
  <si>
    <t>JORNADAS ANIMAL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</si>
  <si>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</si>
  <si>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</si>
  <si>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</si>
  <si>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</si>
  <si>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</si>
  <si>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</si>
  <si>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Animal</t>
  </si>
  <si>
    <t>MAQUINARIA</t>
  </si>
  <si>
    <t>Aradura</t>
  </si>
  <si>
    <t>JM</t>
  </si>
  <si>
    <t>Agosto - Septiembre</t>
  </si>
  <si>
    <t>Rastrajes (2)</t>
  </si>
  <si>
    <t>Melgadura</t>
  </si>
  <si>
    <t>Subtotal Costo Maquinaria</t>
  </si>
  <si>
    <t>INSUMOS</t>
  </si>
  <si>
    <t>Insumos</t>
  </si>
  <si>
    <t>Unidad (Kg/l/u)</t>
  </si>
  <si>
    <t>Cantidad (Kg/l/u)</t>
  </si>
  <si>
    <t>PLANTAS O SEMILLAS</t>
  </si>
  <si>
    <t>Plántulas (injertadas)</t>
  </si>
  <si>
    <t>c/u</t>
  </si>
  <si>
    <t>FERTILIZANTES</t>
  </si>
  <si>
    <t>Superfosfato triple</t>
  </si>
  <si>
    <t>kg</t>
  </si>
  <si>
    <t>Nitrato de potasio</t>
  </si>
  <si>
    <t>Octubre - Febrero</t>
  </si>
  <si>
    <t>Mezcla hortalicera</t>
  </si>
  <si>
    <t>Octubre - Enero</t>
  </si>
  <si>
    <t>FOLIARES</t>
  </si>
  <si>
    <t>Kendall</t>
  </si>
  <si>
    <t>lt</t>
  </si>
  <si>
    <t xml:space="preserve">Biotron </t>
  </si>
  <si>
    <t>FUNGICIDAS</t>
  </si>
  <si>
    <t>Previcur Energy 840 SL</t>
  </si>
  <si>
    <t>Bellis</t>
  </si>
  <si>
    <t>Ridomil Gold  MZ 68 WP</t>
  </si>
  <si>
    <t>HERBICIDAS</t>
  </si>
  <si>
    <t>Sencor 480</t>
  </si>
  <si>
    <t>INSECTICIDAS</t>
  </si>
  <si>
    <t>Verimark</t>
  </si>
  <si>
    <t>Troya</t>
  </si>
  <si>
    <t>Evisect</t>
  </si>
  <si>
    <t xml:space="preserve">Octubre- Diciembre </t>
  </si>
  <si>
    <t>Sunfire 240 SC</t>
  </si>
  <si>
    <t>Noviembre - Enero</t>
  </si>
  <si>
    <t>Success 48</t>
  </si>
  <si>
    <t>Subtotal Insumos</t>
  </si>
  <si>
    <t>OTROS</t>
  </si>
  <si>
    <t>Item</t>
  </si>
  <si>
    <t>Un</t>
  </si>
  <si>
    <t>Diciembre - Febrero</t>
  </si>
  <si>
    <t>Traslados</t>
  </si>
  <si>
    <t>Diciembre-Febrero</t>
  </si>
  <si>
    <t>Derecho de ingreso a Lo Valledor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</si>
  <si>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</si>
  <si>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</si>
  <si>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</si>
  <si>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</si>
  <si>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</si>
  <si>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</si>
  <si>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</si>
  <si>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</si>
  <si>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</si>
  <si>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</si>
  <si>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</si>
  <si>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</si>
  <si>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 xml:space="preserve">7. Marco de plantación es de 0,4x1,6 En concideración de plantas injertadas </t>
  </si>
  <si>
    <t xml:space="preserve">9. Esta recomendaciones es solo referencial </t>
  </si>
  <si>
    <t>Mano de obra</t>
  </si>
  <si>
    <t>Jornada Animal</t>
  </si>
  <si>
    <t>Maquinaria</t>
  </si>
  <si>
    <t>Otros</t>
  </si>
  <si>
    <t>Imprevistos</t>
  </si>
  <si>
    <t>COSTO TOTAL/hà.</t>
  </si>
  <si>
    <t>.</t>
  </si>
  <si>
    <t>ESCENARIOS COSTO UNITARIO  ($/kG)</t>
  </si>
  <si>
    <t>Rendimiento (kG/hà)</t>
  </si>
  <si>
    <t>Costo unitario ($/KG) (*)</t>
  </si>
  <si>
    <t>(*): Este valor representa el valor mìnimo de venta del producto</t>
  </si>
  <si>
    <t>Cajas plasticas</t>
  </si>
  <si>
    <t>8. Se debe considerar una merma de un 15% por producción no comercial.</t>
  </si>
  <si>
    <t>Enero - Febrero</t>
  </si>
  <si>
    <t>Mercado mayorista</t>
  </si>
  <si>
    <t>Diciembre Febrero</t>
  </si>
  <si>
    <t>3. Precio esperado por ventas corresponde a precio colocado en el domicilio del comprador (incluye Ingreso a Feria)</t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</si>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</sst>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-* #,##0.00_-;\-* #,##0.00_-;_-* &quot;-&quot;??_-;_-@_-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</numFmts>
  <fonts count="24">
    <font>
      <sz val="11"/>
      <color indexed="8"/>
      <name val="Calibri"/>
      <charset val="134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sz val="11"/>
      <color indexed="8"/>
      <name val="Calibri"/>
      <family val="2"/>
    </font>
    <font>
      <b/>
      <sz val="7"/>
      <color indexed="15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sz val="11"/>
      <color theme="1"/>
      <name val="Helvetica Neue"/>
      <charset val="134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  <font>
      <b/>
      <u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</fills>
  <borders count="4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6" fillId="0" borderId="0"/>
    <xf numFmtId="0" fontId="17" fillId="0" borderId="0"/>
    <xf numFmtId="164" fontId="13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17" xfId="0" applyFont="1" applyFill="1" applyBorder="1" applyAlignment="1"/>
    <xf numFmtId="49" fontId="0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166" fontId="1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0" fillId="2" borderId="0" xfId="0" applyFont="1" applyFill="1" applyBorder="1" applyAlignment="1"/>
    <xf numFmtId="0" fontId="10" fillId="2" borderId="0" xfId="0" applyFont="1" applyFill="1" applyBorder="1" applyAlignment="1"/>
    <xf numFmtId="0" fontId="0" fillId="2" borderId="0" xfId="0" applyFont="1" applyFill="1" applyAlignment="1"/>
    <xf numFmtId="0" fontId="11" fillId="0" borderId="0" xfId="0" applyNumberFormat="1" applyFont="1" applyBorder="1" applyAlignment="1"/>
    <xf numFmtId="0" fontId="10" fillId="2" borderId="0" xfId="0" applyFont="1" applyFill="1" applyBorder="1" applyAlignment="1"/>
    <xf numFmtId="0" fontId="10" fillId="2" borderId="0" xfId="0" applyFont="1" applyFill="1" applyBorder="1" applyAlignment="1"/>
    <xf numFmtId="49" fontId="9" fillId="2" borderId="19" xfId="0" applyNumberFormat="1" applyFont="1" applyFill="1" applyBorder="1" applyAlignment="1">
      <alignment vertical="center"/>
    </xf>
    <xf numFmtId="3" fontId="9" fillId="2" borderId="20" xfId="0" applyNumberFormat="1" applyFont="1" applyFill="1" applyBorder="1" applyAlignment="1">
      <alignment vertical="center"/>
    </xf>
    <xf numFmtId="9" fontId="10" fillId="2" borderId="21" xfId="0" applyNumberFormat="1" applyFont="1" applyFill="1" applyBorder="1" applyAlignment="1"/>
    <xf numFmtId="0" fontId="10" fillId="3" borderId="0" xfId="0" applyFont="1" applyFill="1" applyBorder="1" applyAlignment="1"/>
    <xf numFmtId="49" fontId="9" fillId="2" borderId="22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9" fontId="10" fillId="2" borderId="23" xfId="0" applyNumberFormat="1" applyFont="1" applyFill="1" applyBorder="1" applyAlignment="1"/>
    <xf numFmtId="167" fontId="9" fillId="2" borderId="6" xfId="0" applyNumberFormat="1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49" fontId="9" fillId="4" borderId="24" xfId="0" applyNumberFormat="1" applyFont="1" applyFill="1" applyBorder="1" applyAlignment="1">
      <alignment vertical="center"/>
    </xf>
    <xf numFmtId="167" fontId="9" fillId="4" borderId="25" xfId="0" applyNumberFormat="1" applyFont="1" applyFill="1" applyBorder="1" applyAlignment="1">
      <alignment vertical="center"/>
    </xf>
    <xf numFmtId="9" fontId="9" fillId="4" borderId="26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3" fillId="0" borderId="0" xfId="0" applyNumberFormat="1" applyFont="1" applyAlignment="1"/>
    <xf numFmtId="0" fontId="8" fillId="5" borderId="27" xfId="0" applyFont="1" applyFill="1" applyBorder="1" applyAlignment="1">
      <alignment vertical="center"/>
    </xf>
    <xf numFmtId="49" fontId="14" fillId="5" borderId="0" xfId="0" applyNumberFormat="1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8" fillId="5" borderId="28" xfId="0" applyFont="1" applyFill="1" applyBorder="1" applyAlignment="1">
      <alignment vertical="center"/>
    </xf>
    <xf numFmtId="0" fontId="8" fillId="3" borderId="27" xfId="0" applyFont="1" applyFill="1" applyBorder="1" applyAlignment="1">
      <alignment vertical="center"/>
    </xf>
    <xf numFmtId="49" fontId="9" fillId="4" borderId="19" xfId="0" applyNumberFormat="1" applyFont="1" applyFill="1" applyBorder="1" applyAlignment="1">
      <alignment vertical="center"/>
    </xf>
    <xf numFmtId="3" fontId="9" fillId="4" borderId="20" xfId="0" applyNumberFormat="1" applyFont="1" applyFill="1" applyBorder="1" applyAlignment="1">
      <alignment vertical="center"/>
    </xf>
    <xf numFmtId="3" fontId="9" fillId="4" borderId="21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166" fontId="15" fillId="2" borderId="0" xfId="0" applyNumberFormat="1" applyFont="1" applyFill="1" applyBorder="1" applyAlignment="1">
      <alignment vertical="center"/>
    </xf>
    <xf numFmtId="167" fontId="9" fillId="4" borderId="26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vertical="center"/>
    </xf>
    <xf numFmtId="0" fontId="0" fillId="6" borderId="4" xfId="0" applyFill="1" applyBorder="1"/>
    <xf numFmtId="49" fontId="21" fillId="7" borderId="5" xfId="0" applyNumberFormat="1" applyFont="1" applyFill="1" applyBorder="1" applyAlignment="1">
      <alignment vertical="center" wrapText="1"/>
    </xf>
    <xf numFmtId="3" fontId="22" fillId="0" borderId="29" xfId="0" applyNumberFormat="1" applyFont="1" applyFill="1" applyBorder="1" applyAlignment="1">
      <alignment horizontal="right"/>
    </xf>
    <xf numFmtId="0" fontId="2" fillId="6" borderId="7" xfId="0" applyFont="1" applyFill="1" applyBorder="1"/>
    <xf numFmtId="49" fontId="5" fillId="7" borderId="6" xfId="0" applyNumberFormat="1" applyFont="1" applyFill="1" applyBorder="1" applyAlignment="1">
      <alignment wrapText="1"/>
    </xf>
    <xf numFmtId="0" fontId="5" fillId="8" borderId="6" xfId="0" applyFont="1" applyFill="1" applyBorder="1" applyAlignment="1">
      <alignment wrapText="1"/>
    </xf>
    <xf numFmtId="168" fontId="22" fillId="0" borderId="29" xfId="4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2" fillId="6" borderId="5" xfId="0" applyNumberFormat="1" applyFont="1" applyFill="1" applyBorder="1" applyAlignment="1">
      <alignment vertical="center" wrapText="1"/>
    </xf>
    <xf numFmtId="49" fontId="2" fillId="6" borderId="6" xfId="0" applyNumberFormat="1" applyFont="1" applyFill="1" applyBorder="1" applyAlignment="1">
      <alignment wrapText="1"/>
    </xf>
    <xf numFmtId="0" fontId="2" fillId="6" borderId="6" xfId="0" applyFont="1" applyFill="1" applyBorder="1" applyAlignment="1">
      <alignment wrapText="1"/>
    </xf>
    <xf numFmtId="49" fontId="2" fillId="6" borderId="30" xfId="0" applyNumberFormat="1" applyFont="1" applyFill="1" applyBorder="1" applyAlignment="1">
      <alignment horizontal="left"/>
    </xf>
    <xf numFmtId="49" fontId="2" fillId="6" borderId="31" xfId="0" applyNumberFormat="1" applyFont="1" applyFill="1" applyBorder="1" applyAlignment="1">
      <alignment horizontal="left"/>
    </xf>
    <xf numFmtId="0" fontId="22" fillId="0" borderId="29" xfId="0" applyFont="1" applyFill="1" applyBorder="1" applyAlignment="1">
      <alignment horizontal="right" wrapText="1"/>
    </xf>
    <xf numFmtId="0" fontId="22" fillId="0" borderId="29" xfId="0" applyFont="1" applyFill="1" applyBorder="1" applyAlignment="1">
      <alignment horizontal="right"/>
    </xf>
    <xf numFmtId="17" fontId="22" fillId="0" borderId="29" xfId="0" applyNumberFormat="1" applyFont="1" applyFill="1" applyBorder="1" applyAlignment="1">
      <alignment horizontal="right" wrapText="1"/>
    </xf>
    <xf numFmtId="49" fontId="2" fillId="6" borderId="6" xfId="0" applyNumberFormat="1" applyFont="1" applyFill="1" applyBorder="1"/>
    <xf numFmtId="0" fontId="2" fillId="6" borderId="6" xfId="0" applyFont="1" applyFill="1" applyBorder="1"/>
    <xf numFmtId="0" fontId="0" fillId="6" borderId="1" xfId="0" applyFont="1" applyFill="1" applyBorder="1" applyAlignment="1"/>
    <xf numFmtId="0" fontId="3" fillId="6" borderId="8" xfId="0" applyFont="1" applyFill="1" applyBorder="1" applyAlignment="1">
      <alignment wrapText="1"/>
    </xf>
    <xf numFmtId="14" fontId="3" fillId="6" borderId="9" xfId="0" applyNumberFormat="1" applyFont="1" applyFill="1" applyBorder="1" applyAlignment="1"/>
    <xf numFmtId="0" fontId="3" fillId="6" borderId="3" xfId="0" applyFont="1" applyFill="1" applyBorder="1" applyAlignment="1"/>
    <xf numFmtId="0" fontId="3" fillId="6" borderId="9" xfId="0" applyFont="1" applyFill="1" applyBorder="1" applyAlignment="1"/>
    <xf numFmtId="0" fontId="3" fillId="6" borderId="9" xfId="0" applyFont="1" applyFill="1" applyBorder="1" applyAlignment="1">
      <alignment horizontal="right" wrapText="1"/>
    </xf>
    <xf numFmtId="0" fontId="0" fillId="6" borderId="10" xfId="0" applyFont="1" applyFill="1" applyBorder="1" applyAlignment="1"/>
    <xf numFmtId="49" fontId="4" fillId="7" borderId="6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3" fillId="6" borderId="11" xfId="0" applyFont="1" applyFill="1" applyBorder="1" applyAlignment="1"/>
    <xf numFmtId="0" fontId="3" fillId="6" borderId="12" xfId="0" applyFont="1" applyFill="1" applyBorder="1" applyAlignment="1">
      <alignment horizontal="left"/>
    </xf>
    <xf numFmtId="0" fontId="3" fillId="6" borderId="12" xfId="0" applyFont="1" applyFill="1" applyBorder="1" applyAlignment="1"/>
    <xf numFmtId="0" fontId="3" fillId="6" borderId="12" xfId="0" applyFont="1" applyFill="1" applyBorder="1" applyAlignment="1">
      <alignment horizontal="right"/>
    </xf>
    <xf numFmtId="0" fontId="0" fillId="6" borderId="4" xfId="0" applyFont="1" applyFill="1" applyBorder="1" applyAlignment="1"/>
    <xf numFmtId="49" fontId="21" fillId="9" borderId="13" xfId="0" applyNumberFormat="1" applyFont="1" applyFill="1" applyBorder="1" applyAlignment="1">
      <alignment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right" vertical="center"/>
    </xf>
    <xf numFmtId="49" fontId="21" fillId="7" borderId="13" xfId="0" applyNumberFormat="1" applyFont="1" applyFill="1" applyBorder="1" applyAlignment="1">
      <alignment horizontal="center" vertical="center"/>
    </xf>
    <xf numFmtId="49" fontId="21" fillId="7" borderId="13" xfId="0" applyNumberFormat="1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vertical="center"/>
    </xf>
    <xf numFmtId="0" fontId="2" fillId="6" borderId="13" xfId="0" applyFont="1" applyFill="1" applyBorder="1" applyAlignment="1">
      <alignment horizontal="center" vertical="center"/>
    </xf>
    <xf numFmtId="3" fontId="2" fillId="6" borderId="13" xfId="0" applyNumberFormat="1" applyFont="1" applyFill="1" applyBorder="1" applyAlignment="1">
      <alignment vertical="center"/>
    </xf>
    <xf numFmtId="3" fontId="2" fillId="6" borderId="13" xfId="0" applyNumberFormat="1" applyFont="1" applyFill="1" applyBorder="1" applyAlignment="1">
      <alignment horizontal="right" vertical="center"/>
    </xf>
    <xf numFmtId="49" fontId="7" fillId="7" borderId="13" xfId="0" applyNumberFormat="1" applyFont="1" applyFill="1" applyBorder="1" applyAlignment="1">
      <alignment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vertical="center"/>
    </xf>
    <xf numFmtId="3" fontId="7" fillId="7" borderId="13" xfId="0" applyNumberFormat="1" applyFont="1" applyFill="1" applyBorder="1" applyAlignment="1">
      <alignment vertical="center"/>
    </xf>
    <xf numFmtId="0" fontId="3" fillId="6" borderId="15" xfId="0" applyFont="1" applyFill="1" applyBorder="1" applyAlignment="1"/>
    <xf numFmtId="0" fontId="3" fillId="6" borderId="16" xfId="0" applyFont="1" applyFill="1" applyBorder="1" applyAlignment="1"/>
    <xf numFmtId="3" fontId="3" fillId="6" borderId="16" xfId="0" applyNumberFormat="1" applyFont="1" applyFill="1" applyBorder="1" applyAlignment="1"/>
    <xf numFmtId="0" fontId="0" fillId="0" borderId="0" xfId="0" applyNumberFormat="1" applyFont="1" applyBorder="1" applyAlignment="1"/>
    <xf numFmtId="0" fontId="0" fillId="6" borderId="17" xfId="0" applyFont="1" applyFill="1" applyBorder="1" applyAlignment="1"/>
    <xf numFmtId="49" fontId="5" fillId="7" borderId="32" xfId="0" applyNumberFormat="1" applyFont="1" applyFill="1" applyBorder="1" applyAlignment="1">
      <alignment vertical="center"/>
    </xf>
    <xf numFmtId="0" fontId="5" fillId="7" borderId="32" xfId="0" applyFont="1" applyFill="1" applyBorder="1" applyAlignment="1">
      <alignment horizontal="center" vertical="center"/>
    </xf>
    <xf numFmtId="0" fontId="5" fillId="7" borderId="32" xfId="0" applyFont="1" applyFill="1" applyBorder="1" applyAlignment="1">
      <alignment vertical="center"/>
    </xf>
    <xf numFmtId="3" fontId="5" fillId="7" borderId="32" xfId="0" applyNumberFormat="1" applyFont="1" applyFill="1" applyBorder="1" applyAlignment="1">
      <alignment vertical="center"/>
    </xf>
    <xf numFmtId="0" fontId="6" fillId="6" borderId="13" xfId="0" applyFont="1" applyFill="1" applyBorder="1" applyAlignment="1">
      <alignment vertical="center"/>
    </xf>
    <xf numFmtId="0" fontId="3" fillId="6" borderId="16" xfId="0" applyFont="1" applyFill="1" applyBorder="1" applyAlignment="1">
      <alignment horizontal="center"/>
    </xf>
    <xf numFmtId="0" fontId="2" fillId="6" borderId="13" xfId="0" applyFont="1" applyFill="1" applyBorder="1" applyAlignment="1">
      <alignment vertical="center" wrapText="1"/>
    </xf>
    <xf numFmtId="0" fontId="3" fillId="6" borderId="18" xfId="0" applyFont="1" applyFill="1" applyBorder="1" applyAlignment="1"/>
    <xf numFmtId="3" fontId="3" fillId="6" borderId="18" xfId="0" applyNumberFormat="1" applyFont="1" applyFill="1" applyBorder="1" applyAlignment="1"/>
    <xf numFmtId="49" fontId="1" fillId="9" borderId="33" xfId="0" applyNumberFormat="1" applyFont="1" applyFill="1" applyBorder="1" applyAlignment="1">
      <alignment vertical="center"/>
    </xf>
    <xf numFmtId="0" fontId="1" fillId="9" borderId="34" xfId="0" applyFont="1" applyFill="1" applyBorder="1" applyAlignment="1">
      <alignment vertical="center"/>
    </xf>
    <xf numFmtId="166" fontId="1" fillId="9" borderId="35" xfId="0" applyNumberFormat="1" applyFont="1" applyFill="1" applyBorder="1" applyAlignment="1">
      <alignment vertical="center"/>
    </xf>
    <xf numFmtId="49" fontId="1" fillId="7" borderId="36" xfId="0" applyNumberFormat="1" applyFont="1" applyFill="1" applyBorder="1" applyAlignment="1">
      <alignment vertical="center"/>
    </xf>
    <xf numFmtId="0" fontId="1" fillId="7" borderId="13" xfId="0" applyFont="1" applyFill="1" applyBorder="1" applyAlignment="1">
      <alignment vertical="center"/>
    </xf>
    <xf numFmtId="166" fontId="1" fillId="7" borderId="37" xfId="0" applyNumberFormat="1" applyFont="1" applyFill="1" applyBorder="1" applyAlignment="1">
      <alignment vertical="center"/>
    </xf>
    <xf numFmtId="49" fontId="1" fillId="9" borderId="36" xfId="0" applyNumberFormat="1" applyFont="1" applyFill="1" applyBorder="1" applyAlignment="1">
      <alignment vertical="center"/>
    </xf>
    <xf numFmtId="0" fontId="1" fillId="9" borderId="13" xfId="0" applyFont="1" applyFill="1" applyBorder="1" applyAlignment="1">
      <alignment vertical="center"/>
    </xf>
    <xf numFmtId="166" fontId="1" fillId="9" borderId="37" xfId="0" applyNumberFormat="1" applyFont="1" applyFill="1" applyBorder="1" applyAlignment="1">
      <alignment vertical="center"/>
    </xf>
    <xf numFmtId="49" fontId="1" fillId="9" borderId="38" xfId="0" applyNumberFormat="1" applyFont="1" applyFill="1" applyBorder="1" applyAlignment="1">
      <alignment vertical="center"/>
    </xf>
    <xf numFmtId="0" fontId="8" fillId="9" borderId="39" xfId="0" applyFont="1" applyFill="1" applyBorder="1" applyAlignment="1">
      <alignment vertical="center"/>
    </xf>
    <xf numFmtId="166" fontId="1" fillId="10" borderId="40" xfId="0" applyNumberFormat="1" applyFont="1" applyFill="1" applyBorder="1" applyAlignment="1">
      <alignment vertical="center"/>
    </xf>
    <xf numFmtId="49" fontId="6" fillId="2" borderId="41" xfId="0" applyNumberFormat="1" applyFont="1" applyFill="1" applyBorder="1" applyAlignment="1">
      <alignment vertical="center"/>
    </xf>
    <xf numFmtId="0" fontId="2" fillId="2" borderId="42" xfId="0" applyFont="1" applyFill="1" applyBorder="1" applyAlignment="1"/>
    <xf numFmtId="0" fontId="2" fillId="2" borderId="43" xfId="0" applyFont="1" applyFill="1" applyBorder="1" applyAlignment="1"/>
    <xf numFmtId="49" fontId="2" fillId="2" borderId="44" xfId="0" applyNumberFormat="1" applyFont="1" applyFill="1" applyBorder="1" applyAlignment="1">
      <alignment vertical="center"/>
    </xf>
    <xf numFmtId="0" fontId="2" fillId="2" borderId="0" xfId="0" applyFont="1" applyFill="1" applyBorder="1" applyAlignment="1"/>
    <xf numFmtId="0" fontId="2" fillId="2" borderId="45" xfId="0" applyFont="1" applyFill="1" applyBorder="1" applyAlignment="1"/>
    <xf numFmtId="0" fontId="2" fillId="0" borderId="44" xfId="0" applyNumberFormat="1" applyFont="1" applyBorder="1" applyAlignment="1"/>
    <xf numFmtId="0" fontId="2" fillId="0" borderId="46" xfId="0" applyNumberFormat="1" applyFont="1" applyBorder="1" applyAlignment="1"/>
    <xf numFmtId="0" fontId="2" fillId="2" borderId="47" xfId="0" applyFont="1" applyFill="1" applyBorder="1" applyAlignment="1"/>
    <xf numFmtId="0" fontId="2" fillId="2" borderId="48" xfId="0" applyFont="1" applyFill="1" applyBorder="1" applyAlignment="1"/>
  </cellXfs>
  <cellStyles count="5">
    <cellStyle name="Millares" xfId="4" builtinId="3"/>
    <cellStyle name="Millares 5" xfId="3"/>
    <cellStyle name="Normal" xfId="0" builtinId="0"/>
    <cellStyle name="Normal 2" xfId="2"/>
    <cellStyle name="Normal 4" xfId="1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7F7F7F"/>
      <rgbColor rgb="004CB3B0"/>
      <rgbColor rgb="00777670"/>
      <rgbColor rgb="00FF891C"/>
      <rgbColor rgb="00FEFEFE"/>
      <rgbColor rgb="00388194"/>
      <rgbColor rgb="00AFCF2D"/>
      <rgbColor rgb="0092D050"/>
      <rgbColor rgb="00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245" y="190500"/>
          <a:ext cx="5845810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="120" zoomScaleNormal="120" workbookViewId="0">
      <selection activeCell="D9" sqref="D9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8.5703125" style="1" bestFit="1" customWidth="1"/>
    <col min="9" max="233" width="10.85546875" style="1" customWidth="1"/>
  </cols>
  <sheetData>
    <row r="1" spans="1:255" ht="15" customHeight="1">
      <c r="A1" s="2"/>
      <c r="B1" s="2"/>
      <c r="C1" s="2"/>
      <c r="D1" s="2"/>
      <c r="E1" s="2"/>
      <c r="F1" s="2"/>
      <c r="G1" s="2"/>
    </row>
    <row r="2" spans="1:255" ht="15" customHeight="1">
      <c r="A2" s="2"/>
      <c r="B2" s="2"/>
      <c r="C2" s="2"/>
      <c r="D2" s="2"/>
      <c r="E2" s="2"/>
      <c r="F2" s="2"/>
      <c r="G2" s="2"/>
    </row>
    <row r="3" spans="1:255" ht="15" customHeight="1">
      <c r="A3" s="2"/>
      <c r="B3" s="2"/>
      <c r="C3" s="2"/>
      <c r="D3" s="2"/>
      <c r="E3" s="2"/>
      <c r="F3" s="2"/>
      <c r="G3" s="2"/>
    </row>
    <row r="4" spans="1:255" ht="15" customHeight="1">
      <c r="A4" s="2"/>
      <c r="B4" s="2"/>
      <c r="C4" s="2"/>
      <c r="D4" s="2"/>
      <c r="E4" s="2"/>
      <c r="F4" s="2"/>
      <c r="G4" s="2"/>
    </row>
    <row r="5" spans="1:255" ht="15" customHeight="1">
      <c r="A5" s="2"/>
      <c r="B5" s="2"/>
      <c r="C5" s="2"/>
      <c r="D5" s="2"/>
      <c r="E5" s="2"/>
      <c r="F5" s="2"/>
      <c r="G5" s="2"/>
    </row>
    <row r="6" spans="1:255" ht="15" customHeight="1">
      <c r="A6" s="2"/>
      <c r="B6" s="2"/>
      <c r="C6" s="2"/>
      <c r="D6" s="2"/>
      <c r="E6" s="2"/>
      <c r="F6" s="2"/>
      <c r="G6" s="2"/>
    </row>
    <row r="7" spans="1:255" ht="15" customHeight="1">
      <c r="A7" s="2"/>
      <c r="B7" s="3"/>
      <c r="C7" s="4"/>
      <c r="D7" s="2"/>
      <c r="E7" s="4"/>
      <c r="F7" s="4"/>
      <c r="G7" s="4"/>
    </row>
    <row r="8" spans="1:255" s="50" customFormat="1" ht="12" customHeight="1">
      <c r="A8" s="42"/>
      <c r="B8" s="43" t="s">
        <v>0</v>
      </c>
      <c r="C8" s="44" t="s">
        <v>1</v>
      </c>
      <c r="D8" s="45"/>
      <c r="E8" s="46" t="s">
        <v>2</v>
      </c>
      <c r="F8" s="47"/>
      <c r="G8" s="48">
        <v>130000</v>
      </c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  <c r="IN8" s="49"/>
      <c r="IO8" s="49"/>
      <c r="IP8" s="49"/>
      <c r="IQ8" s="49"/>
      <c r="IR8" s="49"/>
      <c r="IS8" s="49"/>
      <c r="IT8" s="49"/>
      <c r="IU8" s="49"/>
    </row>
    <row r="9" spans="1:255" s="50" customFormat="1" ht="25.5" customHeight="1">
      <c r="A9" s="42"/>
      <c r="B9" s="51" t="s">
        <v>3</v>
      </c>
      <c r="C9" s="48" t="s">
        <v>4</v>
      </c>
      <c r="D9" s="45"/>
      <c r="E9" s="52" t="s">
        <v>5</v>
      </c>
      <c r="F9" s="53"/>
      <c r="G9" s="48" t="s">
        <v>121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49"/>
      <c r="IO9" s="49"/>
      <c r="IP9" s="49"/>
      <c r="IQ9" s="49"/>
      <c r="IR9" s="49"/>
      <c r="IS9" s="49"/>
      <c r="IT9" s="49"/>
      <c r="IU9" s="49"/>
    </row>
    <row r="10" spans="1:255" s="50" customFormat="1" ht="18" customHeight="1">
      <c r="A10" s="42"/>
      <c r="B10" s="51" t="s">
        <v>6</v>
      </c>
      <c r="C10" s="48" t="s">
        <v>7</v>
      </c>
      <c r="D10" s="45"/>
      <c r="E10" s="52" t="s">
        <v>8</v>
      </c>
      <c r="F10" s="53"/>
      <c r="G10" s="48">
        <v>320</v>
      </c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49"/>
      <c r="IO10" s="49"/>
      <c r="IP10" s="49"/>
      <c r="IQ10" s="49"/>
      <c r="IR10" s="49"/>
      <c r="IS10" s="49"/>
      <c r="IT10" s="49"/>
      <c r="IU10" s="49"/>
    </row>
    <row r="11" spans="1:255" s="50" customFormat="1" ht="11.25" customHeight="1">
      <c r="A11" s="42"/>
      <c r="B11" s="51" t="s">
        <v>9</v>
      </c>
      <c r="C11" s="48" t="s">
        <v>10</v>
      </c>
      <c r="D11" s="45"/>
      <c r="E11" s="54" t="s">
        <v>11</v>
      </c>
      <c r="F11" s="55"/>
      <c r="G11" s="48">
        <f>G8*G10</f>
        <v>41600000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  <c r="IM11" s="49"/>
      <c r="IN11" s="49"/>
      <c r="IO11" s="49"/>
      <c r="IP11" s="49"/>
      <c r="IQ11" s="49"/>
      <c r="IR11" s="49"/>
      <c r="IS11" s="49"/>
      <c r="IT11" s="49"/>
      <c r="IU11" s="49"/>
    </row>
    <row r="12" spans="1:255" s="50" customFormat="1" ht="11.25" customHeight="1">
      <c r="A12" s="42"/>
      <c r="B12" s="51" t="s">
        <v>12</v>
      </c>
      <c r="C12" s="56" t="s">
        <v>13</v>
      </c>
      <c r="D12" s="45"/>
      <c r="E12" s="52" t="s">
        <v>14</v>
      </c>
      <c r="F12" s="53"/>
      <c r="G12" s="48" t="s">
        <v>122</v>
      </c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49"/>
      <c r="IO12" s="49"/>
      <c r="IP12" s="49"/>
      <c r="IQ12" s="49"/>
      <c r="IR12" s="49"/>
      <c r="IS12" s="49"/>
      <c r="IT12" s="49"/>
      <c r="IU12" s="49"/>
    </row>
    <row r="13" spans="1:255" s="50" customFormat="1" ht="15">
      <c r="A13" s="42"/>
      <c r="B13" s="51" t="s">
        <v>15</v>
      </c>
      <c r="C13" s="57" t="s">
        <v>13</v>
      </c>
      <c r="D13" s="45"/>
      <c r="E13" s="52" t="s">
        <v>16</v>
      </c>
      <c r="F13" s="53"/>
      <c r="G13" s="48" t="s">
        <v>123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49"/>
      <c r="IO13" s="49"/>
      <c r="IP13" s="49"/>
      <c r="IQ13" s="49"/>
      <c r="IR13" s="49"/>
      <c r="IS13" s="49"/>
      <c r="IT13" s="49"/>
      <c r="IU13" s="49"/>
    </row>
    <row r="14" spans="1:255" s="50" customFormat="1" ht="25.5" customHeight="1">
      <c r="A14" s="42"/>
      <c r="B14" s="51" t="s">
        <v>17</v>
      </c>
      <c r="C14" s="58">
        <v>44927</v>
      </c>
      <c r="D14" s="45"/>
      <c r="E14" s="59" t="s">
        <v>18</v>
      </c>
      <c r="F14" s="60"/>
      <c r="G14" s="48" t="s">
        <v>19</v>
      </c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  <c r="IM14" s="49"/>
      <c r="IN14" s="49"/>
      <c r="IO14" s="49"/>
      <c r="IP14" s="49"/>
      <c r="IQ14" s="49"/>
      <c r="IR14" s="49"/>
      <c r="IS14" s="49"/>
      <c r="IT14" s="49"/>
      <c r="IU14" s="49"/>
    </row>
    <row r="15" spans="1:255" ht="12" customHeight="1">
      <c r="A15" s="61"/>
      <c r="B15" s="62"/>
      <c r="C15" s="63"/>
      <c r="D15" s="64"/>
      <c r="E15" s="65"/>
      <c r="F15" s="65"/>
      <c r="G15" s="66"/>
      <c r="HN15"/>
      <c r="HO15"/>
      <c r="HP15"/>
      <c r="HQ15"/>
      <c r="HR15"/>
      <c r="HS15"/>
      <c r="HT15"/>
      <c r="HU15"/>
      <c r="HV15"/>
      <c r="HW15"/>
      <c r="HX15"/>
      <c r="HY15"/>
    </row>
    <row r="16" spans="1:255" ht="12" customHeight="1">
      <c r="A16" s="67"/>
      <c r="B16" s="68" t="s">
        <v>20</v>
      </c>
      <c r="C16" s="69"/>
      <c r="D16" s="69"/>
      <c r="E16" s="69"/>
      <c r="F16" s="69"/>
      <c r="G16" s="69"/>
      <c r="HN16"/>
      <c r="HO16"/>
      <c r="HP16"/>
      <c r="HQ16"/>
      <c r="HR16"/>
      <c r="HS16"/>
      <c r="HT16"/>
      <c r="HU16"/>
      <c r="HV16"/>
      <c r="HW16"/>
      <c r="HX16"/>
      <c r="HY16"/>
    </row>
    <row r="17" spans="1:255" ht="12" customHeight="1">
      <c r="A17" s="61"/>
      <c r="B17" s="70"/>
      <c r="C17" s="71"/>
      <c r="D17" s="71"/>
      <c r="E17" s="71"/>
      <c r="F17" s="72"/>
      <c r="G17" s="73"/>
      <c r="HN17"/>
      <c r="HO17"/>
      <c r="HP17"/>
      <c r="HQ17"/>
      <c r="HR17"/>
      <c r="HS17"/>
      <c r="HT17"/>
      <c r="HU17"/>
      <c r="HV17"/>
      <c r="HW17"/>
      <c r="HX17"/>
      <c r="HY17"/>
    </row>
    <row r="18" spans="1:255" ht="12" customHeight="1">
      <c r="A18" s="74"/>
      <c r="B18" s="75" t="s">
        <v>21</v>
      </c>
      <c r="C18" s="76"/>
      <c r="D18" s="77"/>
      <c r="E18" s="77"/>
      <c r="F18" s="78"/>
      <c r="G18" s="79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</row>
    <row r="19" spans="1:255" ht="24" customHeight="1">
      <c r="A19" s="74"/>
      <c r="B19" s="80" t="s">
        <v>40</v>
      </c>
      <c r="C19" s="81" t="s">
        <v>41</v>
      </c>
      <c r="D19" s="81" t="s">
        <v>42</v>
      </c>
      <c r="E19" s="80" t="s">
        <v>43</v>
      </c>
      <c r="F19" s="81" t="s">
        <v>44</v>
      </c>
      <c r="G19" s="80" t="s">
        <v>45</v>
      </c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</row>
    <row r="20" spans="1:255" s="50" customFormat="1" ht="12" customHeight="1">
      <c r="A20" s="42"/>
      <c r="B20" s="82" t="s">
        <v>22</v>
      </c>
      <c r="C20" s="83" t="s">
        <v>23</v>
      </c>
      <c r="D20" s="83">
        <v>25</v>
      </c>
      <c r="E20" s="83" t="s">
        <v>24</v>
      </c>
      <c r="F20" s="84">
        <v>25000</v>
      </c>
      <c r="G20" s="85">
        <f t="shared" ref="G20:G28" si="0">D20*F20</f>
        <v>625000</v>
      </c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49"/>
      <c r="FT20" s="49"/>
      <c r="FU20" s="49"/>
      <c r="FV20" s="49"/>
      <c r="FW20" s="49"/>
      <c r="FX20" s="49"/>
      <c r="FY20" s="49"/>
      <c r="FZ20" s="49"/>
      <c r="GA20" s="49"/>
      <c r="GB20" s="49"/>
      <c r="GC20" s="4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49"/>
      <c r="GT20" s="49"/>
      <c r="GU20" s="49"/>
      <c r="GV20" s="49"/>
      <c r="GW20" s="49"/>
      <c r="GX20" s="49"/>
      <c r="GY20" s="49"/>
      <c r="GZ20" s="49"/>
      <c r="HA20" s="49"/>
      <c r="HB20" s="49"/>
      <c r="HC20" s="49"/>
      <c r="HD20" s="49"/>
      <c r="HE20" s="49"/>
      <c r="HF20" s="49"/>
      <c r="HG20" s="49"/>
      <c r="HH20" s="49"/>
      <c r="HI20" s="49"/>
      <c r="HJ20" s="49"/>
      <c r="HK20" s="49"/>
      <c r="HL20" s="49"/>
      <c r="HM20" s="49"/>
      <c r="HN20" s="49"/>
      <c r="HO20" s="49"/>
      <c r="HP20" s="49"/>
      <c r="HQ20" s="49"/>
      <c r="HR20" s="49"/>
      <c r="HS20" s="49"/>
      <c r="HT20" s="49"/>
      <c r="HU20" s="49"/>
      <c r="HV20" s="49"/>
      <c r="HW20" s="49"/>
      <c r="HX20" s="49"/>
      <c r="HY20" s="49"/>
      <c r="HZ20" s="49"/>
      <c r="IA20" s="49"/>
      <c r="IB20" s="49"/>
      <c r="IC20" s="49"/>
      <c r="ID20" s="49"/>
      <c r="IE20" s="49"/>
      <c r="IF20" s="49"/>
      <c r="IG20" s="49"/>
      <c r="IH20" s="49"/>
      <c r="II20" s="49"/>
      <c r="IJ20" s="49"/>
      <c r="IK20" s="49"/>
      <c r="IL20" s="49"/>
      <c r="IM20" s="49"/>
      <c r="IN20" s="49"/>
      <c r="IO20" s="49"/>
      <c r="IP20" s="49"/>
      <c r="IQ20" s="49"/>
      <c r="IR20" s="49"/>
      <c r="IS20" s="49"/>
      <c r="IT20" s="49"/>
      <c r="IU20" s="49"/>
    </row>
    <row r="21" spans="1:255" s="50" customFormat="1" ht="12" customHeight="1">
      <c r="A21" s="42"/>
      <c r="B21" s="82" t="s">
        <v>25</v>
      </c>
      <c r="C21" s="83" t="s">
        <v>23</v>
      </c>
      <c r="D21" s="83">
        <v>15</v>
      </c>
      <c r="E21" s="83" t="s">
        <v>26</v>
      </c>
      <c r="F21" s="84">
        <v>25000</v>
      </c>
      <c r="G21" s="85">
        <f t="shared" si="0"/>
        <v>375000</v>
      </c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49"/>
      <c r="FT21" s="49"/>
      <c r="FU21" s="49"/>
      <c r="FV21" s="49"/>
      <c r="FW21" s="49"/>
      <c r="FX21" s="49"/>
      <c r="FY21" s="49"/>
      <c r="FZ21" s="49"/>
      <c r="GA21" s="49"/>
      <c r="GB21" s="49"/>
      <c r="GC21" s="49"/>
      <c r="GD21" s="49"/>
      <c r="GE21" s="49"/>
      <c r="GF21" s="49"/>
      <c r="GG21" s="49"/>
      <c r="GH21" s="49"/>
      <c r="GI21" s="49"/>
      <c r="GJ21" s="49"/>
      <c r="GK21" s="49"/>
      <c r="GL21" s="49"/>
      <c r="GM21" s="49"/>
      <c r="GN21" s="49"/>
      <c r="GO21" s="49"/>
      <c r="GP21" s="49"/>
      <c r="GQ21" s="49"/>
      <c r="GR21" s="49"/>
      <c r="GS21" s="49"/>
      <c r="GT21" s="49"/>
      <c r="GU21" s="49"/>
      <c r="GV21" s="49"/>
      <c r="GW21" s="49"/>
      <c r="GX21" s="49"/>
      <c r="GY21" s="49"/>
      <c r="GZ21" s="49"/>
      <c r="HA21" s="49"/>
      <c r="HB21" s="49"/>
      <c r="HC21" s="49"/>
      <c r="HD21" s="49"/>
      <c r="HE21" s="49"/>
      <c r="HF21" s="49"/>
      <c r="HG21" s="49"/>
      <c r="HH21" s="49"/>
      <c r="HI21" s="49"/>
      <c r="HJ21" s="49"/>
      <c r="HK21" s="49"/>
      <c r="HL21" s="49"/>
      <c r="HM21" s="49"/>
      <c r="HN21" s="49"/>
      <c r="HO21" s="49"/>
      <c r="HP21" s="49"/>
      <c r="HQ21" s="49"/>
      <c r="HR21" s="49"/>
      <c r="HS21" s="49"/>
      <c r="HT21" s="49"/>
      <c r="HU21" s="49"/>
      <c r="HV21" s="49"/>
      <c r="HW21" s="49"/>
      <c r="HX21" s="49"/>
      <c r="HY21" s="49"/>
      <c r="HZ21" s="49"/>
      <c r="IA21" s="49"/>
      <c r="IB21" s="49"/>
      <c r="IC21" s="49"/>
      <c r="ID21" s="49"/>
      <c r="IE21" s="49"/>
      <c r="IF21" s="49"/>
      <c r="IG21" s="49"/>
      <c r="IH21" s="49"/>
      <c r="II21" s="49"/>
      <c r="IJ21" s="49"/>
      <c r="IK21" s="49"/>
      <c r="IL21" s="49"/>
      <c r="IM21" s="49"/>
      <c r="IN21" s="49"/>
      <c r="IO21" s="49"/>
      <c r="IP21" s="49"/>
      <c r="IQ21" s="49"/>
      <c r="IR21" s="49"/>
      <c r="IS21" s="49"/>
      <c r="IT21" s="49"/>
      <c r="IU21" s="49"/>
    </row>
    <row r="22" spans="1:255" s="50" customFormat="1" ht="12" customHeight="1">
      <c r="A22" s="42"/>
      <c r="B22" s="82" t="s">
        <v>27</v>
      </c>
      <c r="C22" s="83" t="s">
        <v>23</v>
      </c>
      <c r="D22" s="83">
        <v>13</v>
      </c>
      <c r="E22" s="83" t="s">
        <v>24</v>
      </c>
      <c r="F22" s="84">
        <v>25000</v>
      </c>
      <c r="G22" s="85">
        <f t="shared" si="0"/>
        <v>325000</v>
      </c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49"/>
      <c r="FT22" s="49"/>
      <c r="FU22" s="49"/>
      <c r="FV22" s="49"/>
      <c r="FW22" s="49"/>
      <c r="FX22" s="49"/>
      <c r="FY22" s="49"/>
      <c r="FZ22" s="49"/>
      <c r="GA22" s="49"/>
      <c r="GB22" s="49"/>
      <c r="GC22" s="49"/>
      <c r="GD22" s="49"/>
      <c r="GE22" s="49"/>
      <c r="GF22" s="49"/>
      <c r="GG22" s="49"/>
      <c r="GH22" s="49"/>
      <c r="GI22" s="49"/>
      <c r="GJ22" s="49"/>
      <c r="GK22" s="49"/>
      <c r="GL22" s="49"/>
      <c r="GM22" s="49"/>
      <c r="GN22" s="49"/>
      <c r="GO22" s="49"/>
      <c r="GP22" s="49"/>
      <c r="GQ22" s="49"/>
      <c r="GR22" s="49"/>
      <c r="GS22" s="49"/>
      <c r="GT22" s="49"/>
      <c r="GU22" s="49"/>
      <c r="GV22" s="49"/>
      <c r="GW22" s="49"/>
      <c r="GX22" s="49"/>
      <c r="GY22" s="49"/>
      <c r="GZ22" s="49"/>
      <c r="HA22" s="49"/>
      <c r="HB22" s="49"/>
      <c r="HC22" s="49"/>
      <c r="HD22" s="49"/>
      <c r="HE22" s="49"/>
      <c r="HF22" s="49"/>
      <c r="HG22" s="49"/>
      <c r="HH22" s="49"/>
      <c r="HI22" s="49"/>
      <c r="HJ22" s="49"/>
      <c r="HK22" s="49"/>
      <c r="HL22" s="49"/>
      <c r="HM22" s="49"/>
      <c r="HN22" s="49"/>
      <c r="HO22" s="49"/>
      <c r="HP22" s="49"/>
      <c r="HQ22" s="49"/>
      <c r="HR22" s="49"/>
      <c r="HS22" s="49"/>
      <c r="HT22" s="49"/>
      <c r="HU22" s="49"/>
      <c r="HV22" s="49"/>
      <c r="HW22" s="49"/>
      <c r="HX22" s="49"/>
      <c r="HY22" s="49"/>
      <c r="HZ22" s="49"/>
      <c r="IA22" s="49"/>
      <c r="IB22" s="49"/>
      <c r="IC22" s="49"/>
      <c r="ID22" s="49"/>
      <c r="IE22" s="49"/>
      <c r="IF22" s="49"/>
      <c r="IG22" s="49"/>
      <c r="IH22" s="49"/>
      <c r="II22" s="49"/>
      <c r="IJ22" s="49"/>
      <c r="IK22" s="49"/>
      <c r="IL22" s="49"/>
      <c r="IM22" s="49"/>
      <c r="IN22" s="49"/>
      <c r="IO22" s="49"/>
      <c r="IP22" s="49"/>
      <c r="IQ22" s="49"/>
      <c r="IR22" s="49"/>
      <c r="IS22" s="49"/>
      <c r="IT22" s="49"/>
      <c r="IU22" s="49"/>
    </row>
    <row r="23" spans="1:255" s="50" customFormat="1" ht="12" customHeight="1">
      <c r="A23" s="42"/>
      <c r="B23" s="82" t="s">
        <v>28</v>
      </c>
      <c r="C23" s="83" t="s">
        <v>23</v>
      </c>
      <c r="D23" s="83">
        <v>1</v>
      </c>
      <c r="E23" s="83" t="s">
        <v>24</v>
      </c>
      <c r="F23" s="84">
        <v>25000</v>
      </c>
      <c r="G23" s="85">
        <f t="shared" si="0"/>
        <v>25000</v>
      </c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49"/>
      <c r="FT23" s="49"/>
      <c r="FU23" s="49"/>
      <c r="FV23" s="49"/>
      <c r="FW23" s="49"/>
      <c r="FX23" s="49"/>
      <c r="FY23" s="49"/>
      <c r="FZ23" s="49"/>
      <c r="GA23" s="49"/>
      <c r="GB23" s="49"/>
      <c r="GC23" s="49"/>
      <c r="GD23" s="49"/>
      <c r="GE23" s="49"/>
      <c r="GF23" s="49"/>
      <c r="GG23" s="49"/>
      <c r="GH23" s="49"/>
      <c r="GI23" s="49"/>
      <c r="GJ23" s="49"/>
      <c r="GK23" s="49"/>
      <c r="GL23" s="49"/>
      <c r="GM23" s="49"/>
      <c r="GN23" s="49"/>
      <c r="GO23" s="49"/>
      <c r="GP23" s="49"/>
      <c r="GQ23" s="49"/>
      <c r="GR23" s="49"/>
      <c r="GS23" s="49"/>
      <c r="GT23" s="49"/>
      <c r="GU23" s="49"/>
      <c r="GV23" s="49"/>
      <c r="GW23" s="49"/>
      <c r="GX23" s="49"/>
      <c r="GY23" s="49"/>
      <c r="GZ23" s="49"/>
      <c r="HA23" s="49"/>
      <c r="HB23" s="49"/>
      <c r="HC23" s="49"/>
      <c r="HD23" s="49"/>
      <c r="HE23" s="49"/>
      <c r="HF23" s="49"/>
      <c r="HG23" s="49"/>
      <c r="HH23" s="49"/>
      <c r="HI23" s="49"/>
      <c r="HJ23" s="49"/>
      <c r="HK23" s="49"/>
      <c r="HL23" s="49"/>
      <c r="HM23" s="49"/>
      <c r="HN23" s="49"/>
      <c r="HO23" s="49"/>
      <c r="HP23" s="49"/>
      <c r="HQ23" s="49"/>
      <c r="HR23" s="49"/>
      <c r="HS23" s="49"/>
      <c r="HT23" s="49"/>
      <c r="HU23" s="49"/>
      <c r="HV23" s="49"/>
      <c r="HW23" s="49"/>
      <c r="HX23" s="49"/>
      <c r="HY23" s="49"/>
      <c r="HZ23" s="49"/>
      <c r="IA23" s="49"/>
      <c r="IB23" s="49"/>
      <c r="IC23" s="49"/>
      <c r="ID23" s="49"/>
      <c r="IE23" s="49"/>
      <c r="IF23" s="49"/>
      <c r="IG23" s="49"/>
      <c r="IH23" s="49"/>
      <c r="II23" s="49"/>
      <c r="IJ23" s="49"/>
      <c r="IK23" s="49"/>
      <c r="IL23" s="49"/>
      <c r="IM23" s="49"/>
      <c r="IN23" s="49"/>
      <c r="IO23" s="49"/>
      <c r="IP23" s="49"/>
      <c r="IQ23" s="49"/>
      <c r="IR23" s="49"/>
      <c r="IS23" s="49"/>
      <c r="IT23" s="49"/>
      <c r="IU23" s="49"/>
    </row>
    <row r="24" spans="1:255" s="50" customFormat="1" ht="12" customHeight="1">
      <c r="A24" s="42"/>
      <c r="B24" s="82" t="s">
        <v>29</v>
      </c>
      <c r="C24" s="83" t="s">
        <v>23</v>
      </c>
      <c r="D24" s="83">
        <v>14</v>
      </c>
      <c r="E24" s="83" t="s">
        <v>30</v>
      </c>
      <c r="F24" s="84">
        <v>25000</v>
      </c>
      <c r="G24" s="85">
        <f t="shared" si="0"/>
        <v>350000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49"/>
      <c r="FT24" s="49"/>
      <c r="FU24" s="49"/>
      <c r="FV24" s="49"/>
      <c r="FW24" s="49"/>
      <c r="FX24" s="49"/>
      <c r="FY24" s="49"/>
      <c r="FZ24" s="49"/>
      <c r="GA24" s="49"/>
      <c r="GB24" s="49"/>
      <c r="GC24" s="49"/>
      <c r="GD24" s="49"/>
      <c r="GE24" s="49"/>
      <c r="GF24" s="49"/>
      <c r="GG24" s="49"/>
      <c r="GH24" s="49"/>
      <c r="GI24" s="49"/>
      <c r="GJ24" s="49"/>
      <c r="GK24" s="49"/>
      <c r="GL24" s="49"/>
      <c r="GM24" s="49"/>
      <c r="GN24" s="49"/>
      <c r="GO24" s="49"/>
      <c r="GP24" s="49"/>
      <c r="GQ24" s="49"/>
      <c r="GR24" s="49"/>
      <c r="GS24" s="49"/>
      <c r="GT24" s="49"/>
      <c r="GU24" s="49"/>
      <c r="GV24" s="49"/>
      <c r="GW24" s="49"/>
      <c r="GX24" s="49"/>
      <c r="GY24" s="49"/>
      <c r="GZ24" s="49"/>
      <c r="HA24" s="49"/>
      <c r="HB24" s="49"/>
      <c r="HC24" s="49"/>
      <c r="HD24" s="49"/>
      <c r="HE24" s="49"/>
      <c r="HF24" s="49"/>
      <c r="HG24" s="49"/>
      <c r="HH24" s="49"/>
      <c r="HI24" s="49"/>
      <c r="HJ24" s="49"/>
      <c r="HK24" s="49"/>
      <c r="HL24" s="49"/>
      <c r="HM24" s="49"/>
      <c r="HN24" s="49"/>
      <c r="HO24" s="49"/>
      <c r="HP24" s="49"/>
      <c r="HQ24" s="49"/>
      <c r="HR24" s="49"/>
      <c r="HS24" s="49"/>
      <c r="HT24" s="49"/>
      <c r="HU24" s="49"/>
      <c r="HV24" s="49"/>
      <c r="HW24" s="49"/>
      <c r="HX24" s="49"/>
      <c r="HY24" s="49"/>
      <c r="HZ24" s="49"/>
      <c r="IA24" s="49"/>
      <c r="IB24" s="49"/>
      <c r="IC24" s="49"/>
      <c r="ID24" s="49"/>
      <c r="IE24" s="49"/>
      <c r="IF24" s="49"/>
      <c r="IG24" s="49"/>
      <c r="IH24" s="49"/>
      <c r="II24" s="49"/>
      <c r="IJ24" s="49"/>
      <c r="IK24" s="49"/>
      <c r="IL24" s="49"/>
      <c r="IM24" s="49"/>
      <c r="IN24" s="49"/>
      <c r="IO24" s="49"/>
      <c r="IP24" s="49"/>
      <c r="IQ24" s="49"/>
      <c r="IR24" s="49"/>
      <c r="IS24" s="49"/>
      <c r="IT24" s="49"/>
      <c r="IU24" s="49"/>
    </row>
    <row r="25" spans="1:255" s="50" customFormat="1" ht="12" customHeight="1">
      <c r="A25" s="42"/>
      <c r="B25" s="82" t="s">
        <v>31</v>
      </c>
      <c r="C25" s="83" t="s">
        <v>23</v>
      </c>
      <c r="D25" s="83">
        <v>5</v>
      </c>
      <c r="E25" s="83" t="s">
        <v>32</v>
      </c>
      <c r="F25" s="84">
        <v>25000</v>
      </c>
      <c r="G25" s="85">
        <f t="shared" si="0"/>
        <v>125000</v>
      </c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49"/>
      <c r="FT25" s="49"/>
      <c r="FU25" s="49"/>
      <c r="FV25" s="49"/>
      <c r="FW25" s="49"/>
      <c r="FX25" s="49"/>
      <c r="FY25" s="49"/>
      <c r="FZ25" s="49"/>
      <c r="GA25" s="49"/>
      <c r="GB25" s="49"/>
      <c r="GC25" s="49"/>
      <c r="GD25" s="49"/>
      <c r="GE25" s="49"/>
      <c r="GF25" s="49"/>
      <c r="GG25" s="49"/>
      <c r="GH25" s="49"/>
      <c r="GI25" s="49"/>
      <c r="GJ25" s="49"/>
      <c r="GK25" s="49"/>
      <c r="GL25" s="49"/>
      <c r="GM25" s="49"/>
      <c r="GN25" s="49"/>
      <c r="GO25" s="49"/>
      <c r="GP25" s="49"/>
      <c r="GQ25" s="49"/>
      <c r="GR25" s="49"/>
      <c r="GS25" s="49"/>
      <c r="GT25" s="49"/>
      <c r="GU25" s="49"/>
      <c r="GV25" s="49"/>
      <c r="GW25" s="49"/>
      <c r="GX25" s="49"/>
      <c r="GY25" s="49"/>
      <c r="GZ25" s="49"/>
      <c r="HA25" s="49"/>
      <c r="HB25" s="49"/>
      <c r="HC25" s="49"/>
      <c r="HD25" s="49"/>
      <c r="HE25" s="49"/>
      <c r="HF25" s="49"/>
      <c r="HG25" s="49"/>
      <c r="HH25" s="49"/>
      <c r="HI25" s="49"/>
      <c r="HJ25" s="49"/>
      <c r="HK25" s="49"/>
      <c r="HL25" s="49"/>
      <c r="HM25" s="49"/>
      <c r="HN25" s="49"/>
      <c r="HO25" s="49"/>
      <c r="HP25" s="49"/>
      <c r="HQ25" s="49"/>
      <c r="HR25" s="49"/>
      <c r="HS25" s="49"/>
      <c r="HT25" s="49"/>
      <c r="HU25" s="49"/>
      <c r="HV25" s="49"/>
      <c r="HW25" s="49"/>
      <c r="HX25" s="49"/>
      <c r="HY25" s="49"/>
      <c r="HZ25" s="49"/>
      <c r="IA25" s="49"/>
      <c r="IB25" s="49"/>
      <c r="IC25" s="49"/>
      <c r="ID25" s="49"/>
      <c r="IE25" s="49"/>
      <c r="IF25" s="49"/>
      <c r="IG25" s="49"/>
      <c r="IH25" s="49"/>
      <c r="II25" s="49"/>
      <c r="IJ25" s="49"/>
      <c r="IK25" s="49"/>
      <c r="IL25" s="49"/>
      <c r="IM25" s="49"/>
      <c r="IN25" s="49"/>
      <c r="IO25" s="49"/>
      <c r="IP25" s="49"/>
      <c r="IQ25" s="49"/>
      <c r="IR25" s="49"/>
      <c r="IS25" s="49"/>
      <c r="IT25" s="49"/>
      <c r="IU25" s="49"/>
    </row>
    <row r="26" spans="1:255" s="50" customFormat="1" ht="12" customHeight="1">
      <c r="A26" s="42"/>
      <c r="B26" s="82" t="s">
        <v>33</v>
      </c>
      <c r="C26" s="83" t="s">
        <v>23</v>
      </c>
      <c r="D26" s="83">
        <v>10</v>
      </c>
      <c r="E26" s="83" t="s">
        <v>30</v>
      </c>
      <c r="F26" s="84">
        <v>25000</v>
      </c>
      <c r="G26" s="85">
        <f t="shared" si="0"/>
        <v>250000</v>
      </c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49"/>
      <c r="FT26" s="49"/>
      <c r="FU26" s="49"/>
      <c r="FV26" s="49"/>
      <c r="FW26" s="49"/>
      <c r="FX26" s="49"/>
      <c r="FY26" s="49"/>
      <c r="FZ26" s="49"/>
      <c r="GA26" s="49"/>
      <c r="GB26" s="49"/>
      <c r="GC26" s="49"/>
      <c r="GD26" s="49"/>
      <c r="GE26" s="49"/>
      <c r="GF26" s="49"/>
      <c r="GG26" s="49"/>
      <c r="GH26" s="49"/>
      <c r="GI26" s="49"/>
      <c r="GJ26" s="49"/>
      <c r="GK26" s="49"/>
      <c r="GL26" s="49"/>
      <c r="GM26" s="49"/>
      <c r="GN26" s="49"/>
      <c r="GO26" s="49"/>
      <c r="GP26" s="49"/>
      <c r="GQ26" s="49"/>
      <c r="GR26" s="49"/>
      <c r="GS26" s="49"/>
      <c r="GT26" s="49"/>
      <c r="GU26" s="49"/>
      <c r="GV26" s="49"/>
      <c r="GW26" s="49"/>
      <c r="GX26" s="49"/>
      <c r="GY26" s="49"/>
      <c r="GZ26" s="49"/>
      <c r="HA26" s="49"/>
      <c r="HB26" s="49"/>
      <c r="HC26" s="49"/>
      <c r="HD26" s="49"/>
      <c r="HE26" s="49"/>
      <c r="HF26" s="49"/>
      <c r="HG26" s="49"/>
      <c r="HH26" s="49"/>
      <c r="HI26" s="49"/>
      <c r="HJ26" s="49"/>
      <c r="HK26" s="49"/>
      <c r="HL26" s="49"/>
      <c r="HM26" s="49"/>
      <c r="HN26" s="49"/>
      <c r="HO26" s="49"/>
      <c r="HP26" s="49"/>
      <c r="HQ26" s="49"/>
      <c r="HR26" s="49"/>
      <c r="HS26" s="49"/>
      <c r="HT26" s="49"/>
      <c r="HU26" s="49"/>
      <c r="HV26" s="49"/>
      <c r="HW26" s="49"/>
      <c r="HX26" s="49"/>
      <c r="HY26" s="49"/>
      <c r="HZ26" s="49"/>
      <c r="IA26" s="49"/>
      <c r="IB26" s="49"/>
      <c r="IC26" s="49"/>
      <c r="ID26" s="49"/>
      <c r="IE26" s="49"/>
      <c r="IF26" s="49"/>
      <c r="IG26" s="49"/>
      <c r="IH26" s="49"/>
      <c r="II26" s="49"/>
      <c r="IJ26" s="49"/>
      <c r="IK26" s="49"/>
      <c r="IL26" s="49"/>
      <c r="IM26" s="49"/>
      <c r="IN26" s="49"/>
      <c r="IO26" s="49"/>
      <c r="IP26" s="49"/>
      <c r="IQ26" s="49"/>
      <c r="IR26" s="49"/>
      <c r="IS26" s="49"/>
      <c r="IT26" s="49"/>
      <c r="IU26" s="49"/>
    </row>
    <row r="27" spans="1:255" s="50" customFormat="1" ht="12" customHeight="1">
      <c r="A27" s="42"/>
      <c r="B27" s="82" t="s">
        <v>34</v>
      </c>
      <c r="C27" s="83" t="s">
        <v>23</v>
      </c>
      <c r="D27" s="83">
        <v>40</v>
      </c>
      <c r="E27" s="83" t="s">
        <v>26</v>
      </c>
      <c r="F27" s="84">
        <v>25000</v>
      </c>
      <c r="G27" s="85">
        <f t="shared" si="0"/>
        <v>1000000</v>
      </c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49"/>
      <c r="FT27" s="49"/>
      <c r="FU27" s="49"/>
      <c r="FV27" s="49"/>
      <c r="FW27" s="49"/>
      <c r="FX27" s="49"/>
      <c r="FY27" s="49"/>
      <c r="FZ27" s="49"/>
      <c r="GA27" s="49"/>
      <c r="GB27" s="49"/>
      <c r="GC27" s="49"/>
      <c r="GD27" s="49"/>
      <c r="GE27" s="49"/>
      <c r="GF27" s="49"/>
      <c r="GG27" s="49"/>
      <c r="GH27" s="49"/>
      <c r="GI27" s="49"/>
      <c r="GJ27" s="49"/>
      <c r="GK27" s="49"/>
      <c r="GL27" s="49"/>
      <c r="GM27" s="49"/>
      <c r="GN27" s="49"/>
      <c r="GO27" s="49"/>
      <c r="GP27" s="49"/>
      <c r="GQ27" s="49"/>
      <c r="GR27" s="49"/>
      <c r="GS27" s="49"/>
      <c r="GT27" s="49"/>
      <c r="GU27" s="49"/>
      <c r="GV27" s="49"/>
      <c r="GW27" s="49"/>
      <c r="GX27" s="49"/>
      <c r="GY27" s="49"/>
      <c r="GZ27" s="49"/>
      <c r="HA27" s="49"/>
      <c r="HB27" s="49"/>
      <c r="HC27" s="49"/>
      <c r="HD27" s="49"/>
      <c r="HE27" s="49"/>
      <c r="HF27" s="49"/>
      <c r="HG27" s="49"/>
      <c r="HH27" s="49"/>
      <c r="HI27" s="49"/>
      <c r="HJ27" s="49"/>
      <c r="HK27" s="49"/>
      <c r="HL27" s="49"/>
      <c r="HM27" s="49"/>
      <c r="HN27" s="49"/>
      <c r="HO27" s="49"/>
      <c r="HP27" s="49"/>
      <c r="HQ27" s="49"/>
      <c r="HR27" s="49"/>
      <c r="HS27" s="49"/>
      <c r="HT27" s="49"/>
      <c r="HU27" s="49"/>
      <c r="HV27" s="49"/>
      <c r="HW27" s="49"/>
      <c r="HX27" s="49"/>
      <c r="HY27" s="49"/>
      <c r="HZ27" s="49"/>
      <c r="IA27" s="49"/>
      <c r="IB27" s="49"/>
      <c r="IC27" s="49"/>
      <c r="ID27" s="49"/>
      <c r="IE27" s="49"/>
      <c r="IF27" s="49"/>
      <c r="IG27" s="49"/>
      <c r="IH27" s="49"/>
      <c r="II27" s="49"/>
      <c r="IJ27" s="49"/>
      <c r="IK27" s="49"/>
      <c r="IL27" s="49"/>
      <c r="IM27" s="49"/>
      <c r="IN27" s="49"/>
      <c r="IO27" s="49"/>
      <c r="IP27" s="49"/>
      <c r="IQ27" s="49"/>
      <c r="IR27" s="49"/>
      <c r="IS27" s="49"/>
      <c r="IT27" s="49"/>
      <c r="IU27" s="49"/>
    </row>
    <row r="28" spans="1:255" s="50" customFormat="1" ht="12" customHeight="1">
      <c r="A28" s="42"/>
      <c r="B28" s="82" t="s">
        <v>35</v>
      </c>
      <c r="C28" s="83" t="s">
        <v>36</v>
      </c>
      <c r="D28" s="83">
        <v>6380</v>
      </c>
      <c r="E28" s="83" t="s">
        <v>37</v>
      </c>
      <c r="F28" s="84">
        <v>800</v>
      </c>
      <c r="G28" s="85">
        <f t="shared" si="0"/>
        <v>5104000</v>
      </c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49"/>
      <c r="FL28" s="49"/>
      <c r="FM28" s="49"/>
      <c r="FN28" s="49"/>
      <c r="FO28" s="49"/>
      <c r="FP28" s="49"/>
      <c r="FQ28" s="49"/>
      <c r="FR28" s="49"/>
      <c r="FS28" s="49"/>
      <c r="FT28" s="49"/>
      <c r="FU28" s="49"/>
      <c r="FV28" s="49"/>
      <c r="FW28" s="49"/>
      <c r="FX28" s="49"/>
      <c r="FY28" s="49"/>
      <c r="FZ28" s="49"/>
      <c r="GA28" s="49"/>
      <c r="GB28" s="49"/>
      <c r="GC28" s="49"/>
      <c r="GD28" s="49"/>
      <c r="GE28" s="49"/>
      <c r="GF28" s="49"/>
      <c r="GG28" s="49"/>
      <c r="GH28" s="49"/>
      <c r="GI28" s="49"/>
      <c r="GJ28" s="49"/>
      <c r="GK28" s="49"/>
      <c r="GL28" s="49"/>
      <c r="GM28" s="49"/>
      <c r="GN28" s="49"/>
      <c r="GO28" s="49"/>
      <c r="GP28" s="49"/>
      <c r="GQ28" s="49"/>
      <c r="GR28" s="49"/>
      <c r="GS28" s="49"/>
      <c r="GT28" s="49"/>
      <c r="GU28" s="49"/>
      <c r="GV28" s="49"/>
      <c r="GW28" s="49"/>
      <c r="GX28" s="49"/>
      <c r="GY28" s="49"/>
      <c r="GZ28" s="49"/>
      <c r="HA28" s="49"/>
      <c r="HB28" s="49"/>
      <c r="HC28" s="49"/>
      <c r="HD28" s="49"/>
      <c r="HE28" s="49"/>
      <c r="HF28" s="49"/>
      <c r="HG28" s="49"/>
      <c r="HH28" s="49"/>
      <c r="HI28" s="49"/>
      <c r="HJ28" s="49"/>
      <c r="HK28" s="49"/>
      <c r="HL28" s="49"/>
      <c r="HM28" s="49"/>
      <c r="HN28" s="49"/>
      <c r="HO28" s="49"/>
      <c r="HP28" s="49"/>
      <c r="HQ28" s="49"/>
      <c r="HR28" s="49"/>
      <c r="HS28" s="49"/>
      <c r="HT28" s="49"/>
      <c r="HU28" s="49"/>
      <c r="HV28" s="49"/>
      <c r="HW28" s="49"/>
      <c r="HX28" s="49"/>
      <c r="HY28" s="49"/>
      <c r="HZ28" s="49"/>
      <c r="IA28" s="49"/>
      <c r="IB28" s="49"/>
      <c r="IC28" s="49"/>
      <c r="ID28" s="49"/>
      <c r="IE28" s="49"/>
      <c r="IF28" s="49"/>
      <c r="IG28" s="49"/>
      <c r="IH28" s="49"/>
      <c r="II28" s="49"/>
      <c r="IJ28" s="49"/>
      <c r="IK28" s="49"/>
      <c r="IL28" s="49"/>
      <c r="IM28" s="49"/>
      <c r="IN28" s="49"/>
      <c r="IO28" s="49"/>
      <c r="IP28" s="49"/>
      <c r="IQ28" s="49"/>
      <c r="IR28" s="49"/>
      <c r="IS28" s="49"/>
      <c r="IT28" s="49"/>
      <c r="IU28" s="49"/>
    </row>
    <row r="29" spans="1:255" ht="11.25" customHeight="1">
      <c r="B29" s="86" t="s">
        <v>38</v>
      </c>
      <c r="C29" s="87"/>
      <c r="D29" s="87"/>
      <c r="E29" s="87"/>
      <c r="F29" s="88"/>
      <c r="G29" s="89">
        <f>SUM(G20:G28)</f>
        <v>8179000</v>
      </c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</row>
    <row r="30" spans="1:255" ht="15.75" customHeight="1">
      <c r="A30" s="74"/>
      <c r="B30" s="90"/>
      <c r="C30" s="91"/>
      <c r="D30" s="91"/>
      <c r="E30" s="91"/>
      <c r="F30" s="92"/>
      <c r="G30" s="92"/>
      <c r="K30" s="93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</row>
    <row r="31" spans="1:255" ht="12" customHeight="1">
      <c r="A31" s="74"/>
      <c r="B31" s="75" t="s">
        <v>39</v>
      </c>
      <c r="C31" s="76"/>
      <c r="D31" s="77"/>
      <c r="E31" s="77"/>
      <c r="F31" s="78"/>
      <c r="G31" s="79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</row>
    <row r="32" spans="1:255" ht="24" customHeight="1">
      <c r="A32" s="74"/>
      <c r="B32" s="80" t="s">
        <v>40</v>
      </c>
      <c r="C32" s="81" t="s">
        <v>41</v>
      </c>
      <c r="D32" s="81" t="s">
        <v>42</v>
      </c>
      <c r="E32" s="80" t="s">
        <v>43</v>
      </c>
      <c r="F32" s="81" t="s">
        <v>44</v>
      </c>
      <c r="G32" s="80" t="s">
        <v>45</v>
      </c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</row>
    <row r="33" spans="1:255" s="50" customFormat="1" ht="12" customHeight="1">
      <c r="A33" s="42"/>
      <c r="B33" s="82"/>
      <c r="C33" s="83"/>
      <c r="D33" s="83"/>
      <c r="E33" s="83"/>
      <c r="F33" s="84"/>
      <c r="G33" s="85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49"/>
      <c r="FC33" s="49"/>
      <c r="FD33" s="49"/>
      <c r="FE33" s="49"/>
      <c r="FF33" s="49"/>
      <c r="FG33" s="49"/>
      <c r="FH33" s="49"/>
      <c r="FI33" s="49"/>
      <c r="FJ33" s="49"/>
      <c r="FK33" s="49"/>
      <c r="FL33" s="49"/>
      <c r="FM33" s="49"/>
      <c r="FN33" s="49"/>
      <c r="FO33" s="49"/>
      <c r="FP33" s="49"/>
      <c r="FQ33" s="49"/>
      <c r="FR33" s="49"/>
      <c r="FS33" s="49"/>
      <c r="FT33" s="49"/>
      <c r="FU33" s="49"/>
      <c r="FV33" s="49"/>
      <c r="FW33" s="49"/>
      <c r="FX33" s="49"/>
      <c r="FY33" s="49"/>
      <c r="FZ33" s="49"/>
      <c r="GA33" s="49"/>
      <c r="GB33" s="49"/>
      <c r="GC33" s="49"/>
      <c r="GD33" s="49"/>
      <c r="GE33" s="49"/>
      <c r="GF33" s="49"/>
      <c r="GG33" s="49"/>
      <c r="GH33" s="49"/>
      <c r="GI33" s="49"/>
      <c r="GJ33" s="49"/>
      <c r="GK33" s="49"/>
      <c r="GL33" s="49"/>
      <c r="GM33" s="49"/>
      <c r="GN33" s="49"/>
      <c r="GO33" s="49"/>
      <c r="GP33" s="49"/>
      <c r="GQ33" s="49"/>
      <c r="GR33" s="49"/>
      <c r="GS33" s="49"/>
      <c r="GT33" s="49"/>
      <c r="GU33" s="49"/>
      <c r="GV33" s="49"/>
      <c r="GW33" s="49"/>
      <c r="GX33" s="49"/>
      <c r="GY33" s="49"/>
      <c r="GZ33" s="49"/>
      <c r="HA33" s="49"/>
      <c r="HB33" s="49"/>
      <c r="HC33" s="49"/>
      <c r="HD33" s="49"/>
      <c r="HE33" s="49"/>
      <c r="HF33" s="49"/>
      <c r="HG33" s="49"/>
      <c r="HH33" s="49"/>
      <c r="HI33" s="49"/>
      <c r="HJ33" s="49"/>
      <c r="HK33" s="49"/>
      <c r="HL33" s="49"/>
      <c r="HM33" s="49"/>
      <c r="HN33" s="49"/>
      <c r="HO33" s="49"/>
      <c r="HP33" s="49"/>
      <c r="HQ33" s="49"/>
      <c r="HR33" s="49"/>
      <c r="HS33" s="49"/>
      <c r="HT33" s="49"/>
      <c r="HU33" s="49"/>
      <c r="HV33" s="49"/>
      <c r="HW33" s="49"/>
      <c r="HX33" s="49"/>
      <c r="HY33" s="49"/>
      <c r="HZ33" s="49"/>
      <c r="IA33" s="49"/>
      <c r="IB33" s="49"/>
      <c r="IC33" s="49"/>
      <c r="ID33" s="49"/>
      <c r="IE33" s="49"/>
      <c r="IF33" s="49"/>
      <c r="IG33" s="49"/>
      <c r="IH33" s="49"/>
      <c r="II33" s="49"/>
      <c r="IJ33" s="49"/>
      <c r="IK33" s="49"/>
      <c r="IL33" s="49"/>
      <c r="IM33" s="49"/>
      <c r="IN33" s="49"/>
      <c r="IO33" s="49"/>
      <c r="IP33" s="49"/>
      <c r="IQ33" s="49"/>
      <c r="IR33" s="49"/>
      <c r="IS33" s="49"/>
      <c r="IT33" s="49"/>
      <c r="IU33" s="49"/>
    </row>
    <row r="34" spans="1:255" ht="11.25" customHeight="1">
      <c r="B34" s="86" t="s">
        <v>46</v>
      </c>
      <c r="C34" s="87"/>
      <c r="D34" s="87"/>
      <c r="E34" s="87"/>
      <c r="F34" s="88"/>
      <c r="G34" s="89">
        <f>SUM(G33)</f>
        <v>0</v>
      </c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</row>
    <row r="35" spans="1:255" ht="15.75" customHeight="1">
      <c r="A35" s="74"/>
      <c r="B35" s="90"/>
      <c r="C35" s="91"/>
      <c r="D35" s="91"/>
      <c r="E35" s="91"/>
      <c r="F35" s="92"/>
      <c r="G35" s="92"/>
      <c r="K35" s="93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</row>
    <row r="36" spans="1:255" ht="12" customHeight="1">
      <c r="A36" s="74"/>
      <c r="B36" s="75" t="s">
        <v>47</v>
      </c>
      <c r="C36" s="76"/>
      <c r="D36" s="77"/>
      <c r="E36" s="77"/>
      <c r="F36" s="78"/>
      <c r="G36" s="79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</row>
    <row r="37" spans="1:255" ht="24" customHeight="1">
      <c r="A37" s="74"/>
      <c r="B37" s="80" t="s">
        <v>40</v>
      </c>
      <c r="C37" s="81" t="s">
        <v>41</v>
      </c>
      <c r="D37" s="81" t="s">
        <v>42</v>
      </c>
      <c r="E37" s="80" t="s">
        <v>43</v>
      </c>
      <c r="F37" s="81" t="s">
        <v>44</v>
      </c>
      <c r="G37" s="80" t="s">
        <v>45</v>
      </c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</row>
    <row r="38" spans="1:255" s="50" customFormat="1" ht="12" customHeight="1">
      <c r="A38" s="42"/>
      <c r="B38" s="82" t="s">
        <v>48</v>
      </c>
      <c r="C38" s="83" t="s">
        <v>49</v>
      </c>
      <c r="D38" s="83">
        <v>0.4</v>
      </c>
      <c r="E38" s="83" t="s">
        <v>50</v>
      </c>
      <c r="F38" s="84">
        <v>237500</v>
      </c>
      <c r="G38" s="85">
        <f>+D38*F38</f>
        <v>95000</v>
      </c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49"/>
      <c r="FL38" s="49"/>
      <c r="FM38" s="49"/>
      <c r="FN38" s="49"/>
      <c r="FO38" s="49"/>
      <c r="FP38" s="49"/>
      <c r="FQ38" s="49"/>
      <c r="FR38" s="49"/>
      <c r="FS38" s="49"/>
      <c r="FT38" s="49"/>
      <c r="FU38" s="49"/>
      <c r="FV38" s="49"/>
      <c r="FW38" s="49"/>
      <c r="FX38" s="49"/>
      <c r="FY38" s="49"/>
      <c r="FZ38" s="49"/>
      <c r="GA38" s="49"/>
      <c r="GB38" s="49"/>
      <c r="GC38" s="49"/>
      <c r="GD38" s="49"/>
      <c r="GE38" s="49"/>
      <c r="GF38" s="49"/>
      <c r="GG38" s="49"/>
      <c r="GH38" s="49"/>
      <c r="GI38" s="49"/>
      <c r="GJ38" s="49"/>
      <c r="GK38" s="49"/>
      <c r="GL38" s="49"/>
      <c r="GM38" s="49"/>
      <c r="GN38" s="49"/>
      <c r="GO38" s="49"/>
      <c r="GP38" s="49"/>
      <c r="GQ38" s="49"/>
      <c r="GR38" s="49"/>
      <c r="GS38" s="49"/>
      <c r="GT38" s="49"/>
      <c r="GU38" s="49"/>
      <c r="GV38" s="49"/>
      <c r="GW38" s="49"/>
      <c r="GX38" s="49"/>
      <c r="GY38" s="49"/>
      <c r="GZ38" s="49"/>
      <c r="HA38" s="49"/>
      <c r="HB38" s="49"/>
      <c r="HC38" s="49"/>
      <c r="HD38" s="49"/>
      <c r="HE38" s="49"/>
      <c r="HF38" s="49"/>
      <c r="HG38" s="49"/>
      <c r="HH38" s="49"/>
      <c r="HI38" s="49"/>
      <c r="HJ38" s="49"/>
      <c r="HK38" s="49"/>
      <c r="HL38" s="49"/>
      <c r="HM38" s="49"/>
      <c r="HN38" s="49"/>
      <c r="HO38" s="49"/>
      <c r="HP38" s="49"/>
      <c r="HQ38" s="49"/>
      <c r="HR38" s="49"/>
      <c r="HS38" s="49"/>
      <c r="HT38" s="49"/>
      <c r="HU38" s="49"/>
      <c r="HV38" s="49"/>
      <c r="HW38" s="49"/>
      <c r="HX38" s="49"/>
      <c r="HY38" s="49"/>
      <c r="HZ38" s="49"/>
      <c r="IA38" s="49"/>
      <c r="IB38" s="49"/>
      <c r="IC38" s="49"/>
      <c r="ID38" s="49"/>
      <c r="IE38" s="49"/>
      <c r="IF38" s="49"/>
      <c r="IG38" s="49"/>
      <c r="IH38" s="49"/>
      <c r="II38" s="49"/>
      <c r="IJ38" s="49"/>
      <c r="IK38" s="49"/>
      <c r="IL38" s="49"/>
      <c r="IM38" s="49"/>
      <c r="IN38" s="49"/>
      <c r="IO38" s="49"/>
      <c r="IP38" s="49"/>
      <c r="IQ38" s="49"/>
      <c r="IR38" s="49"/>
      <c r="IS38" s="49"/>
      <c r="IT38" s="49"/>
      <c r="IU38" s="49"/>
    </row>
    <row r="39" spans="1:255" s="50" customFormat="1" ht="12" customHeight="1">
      <c r="A39" s="42"/>
      <c r="B39" s="82" t="s">
        <v>51</v>
      </c>
      <c r="C39" s="83" t="s">
        <v>49</v>
      </c>
      <c r="D39" s="83">
        <v>0.4</v>
      </c>
      <c r="E39" s="83" t="s">
        <v>24</v>
      </c>
      <c r="F39" s="84">
        <v>150000</v>
      </c>
      <c r="G39" s="85">
        <f>+D39*F39</f>
        <v>60000</v>
      </c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49"/>
      <c r="FC39" s="49"/>
      <c r="FD39" s="49"/>
      <c r="FE39" s="49"/>
      <c r="FF39" s="49"/>
      <c r="FG39" s="49"/>
      <c r="FH39" s="49"/>
      <c r="FI39" s="49"/>
      <c r="FJ39" s="49"/>
      <c r="FK39" s="49"/>
      <c r="FL39" s="49"/>
      <c r="FM39" s="49"/>
      <c r="FN39" s="49"/>
      <c r="FO39" s="49"/>
      <c r="FP39" s="49"/>
      <c r="FQ39" s="49"/>
      <c r="FR39" s="49"/>
      <c r="FS39" s="49"/>
      <c r="FT39" s="49"/>
      <c r="FU39" s="49"/>
      <c r="FV39" s="49"/>
      <c r="FW39" s="49"/>
      <c r="FX39" s="49"/>
      <c r="FY39" s="49"/>
      <c r="FZ39" s="49"/>
      <c r="GA39" s="49"/>
      <c r="GB39" s="49"/>
      <c r="GC39" s="49"/>
      <c r="GD39" s="49"/>
      <c r="GE39" s="49"/>
      <c r="GF39" s="49"/>
      <c r="GG39" s="49"/>
      <c r="GH39" s="49"/>
      <c r="GI39" s="49"/>
      <c r="GJ39" s="49"/>
      <c r="GK39" s="49"/>
      <c r="GL39" s="49"/>
      <c r="GM39" s="49"/>
      <c r="GN39" s="49"/>
      <c r="GO39" s="49"/>
      <c r="GP39" s="49"/>
      <c r="GQ39" s="49"/>
      <c r="GR39" s="49"/>
      <c r="GS39" s="49"/>
      <c r="GT39" s="49"/>
      <c r="GU39" s="49"/>
      <c r="GV39" s="49"/>
      <c r="GW39" s="49"/>
      <c r="GX39" s="49"/>
      <c r="GY39" s="49"/>
      <c r="GZ39" s="49"/>
      <c r="HA39" s="49"/>
      <c r="HB39" s="49"/>
      <c r="HC39" s="49"/>
      <c r="HD39" s="49"/>
      <c r="HE39" s="49"/>
      <c r="HF39" s="49"/>
      <c r="HG39" s="49"/>
      <c r="HH39" s="49"/>
      <c r="HI39" s="49"/>
      <c r="HJ39" s="49"/>
      <c r="HK39" s="49"/>
      <c r="HL39" s="49"/>
      <c r="HM39" s="49"/>
      <c r="HN39" s="49"/>
      <c r="HO39" s="49"/>
      <c r="HP39" s="49"/>
      <c r="HQ39" s="49"/>
      <c r="HR39" s="49"/>
      <c r="HS39" s="49"/>
      <c r="HT39" s="49"/>
      <c r="HU39" s="49"/>
      <c r="HV39" s="49"/>
      <c r="HW39" s="49"/>
      <c r="HX39" s="49"/>
      <c r="HY39" s="49"/>
      <c r="HZ39" s="49"/>
      <c r="IA39" s="49"/>
      <c r="IB39" s="49"/>
      <c r="IC39" s="49"/>
      <c r="ID39" s="49"/>
      <c r="IE39" s="49"/>
      <c r="IF39" s="49"/>
      <c r="IG39" s="49"/>
      <c r="IH39" s="49"/>
      <c r="II39" s="49"/>
      <c r="IJ39" s="49"/>
      <c r="IK39" s="49"/>
      <c r="IL39" s="49"/>
      <c r="IM39" s="49"/>
      <c r="IN39" s="49"/>
      <c r="IO39" s="49"/>
      <c r="IP39" s="49"/>
      <c r="IQ39" s="49"/>
      <c r="IR39" s="49"/>
      <c r="IS39" s="49"/>
      <c r="IT39" s="49"/>
      <c r="IU39" s="49"/>
    </row>
    <row r="40" spans="1:255" s="50" customFormat="1" ht="12" customHeight="1">
      <c r="A40" s="42"/>
      <c r="B40" s="82" t="s">
        <v>52</v>
      </c>
      <c r="C40" s="83" t="s">
        <v>49</v>
      </c>
      <c r="D40" s="83">
        <v>0.2</v>
      </c>
      <c r="E40" s="83" t="s">
        <v>24</v>
      </c>
      <c r="F40" s="84">
        <v>180000</v>
      </c>
      <c r="G40" s="85">
        <f>+D40*F40</f>
        <v>36000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49"/>
      <c r="FC40" s="49"/>
      <c r="FD40" s="49"/>
      <c r="FE40" s="49"/>
      <c r="FF40" s="49"/>
      <c r="FG40" s="49"/>
      <c r="FH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T40" s="49"/>
      <c r="FU40" s="49"/>
      <c r="FV40" s="49"/>
      <c r="FW40" s="49"/>
      <c r="FX40" s="49"/>
      <c r="FY40" s="49"/>
      <c r="FZ40" s="49"/>
      <c r="GA40" s="49"/>
      <c r="GB40" s="49"/>
      <c r="GC40" s="49"/>
      <c r="GD40" s="49"/>
      <c r="GE40" s="49"/>
      <c r="GF40" s="49"/>
      <c r="GG40" s="49"/>
      <c r="GH40" s="49"/>
      <c r="GI40" s="49"/>
      <c r="GJ40" s="49"/>
      <c r="GK40" s="49"/>
      <c r="GL40" s="49"/>
      <c r="GM40" s="49"/>
      <c r="GN40" s="49"/>
      <c r="GO40" s="49"/>
      <c r="GP40" s="49"/>
      <c r="GQ40" s="49"/>
      <c r="GR40" s="49"/>
      <c r="GS40" s="49"/>
      <c r="GT40" s="49"/>
      <c r="GU40" s="49"/>
      <c r="GV40" s="49"/>
      <c r="GW40" s="49"/>
      <c r="GX40" s="49"/>
      <c r="GY40" s="49"/>
      <c r="GZ40" s="49"/>
      <c r="HA40" s="49"/>
      <c r="HB40" s="49"/>
      <c r="HC40" s="49"/>
      <c r="HD40" s="49"/>
      <c r="HE40" s="49"/>
      <c r="HF40" s="49"/>
      <c r="HG40" s="49"/>
      <c r="HH40" s="49"/>
      <c r="HI40" s="49"/>
      <c r="HJ40" s="49"/>
      <c r="HK40" s="49"/>
      <c r="HL40" s="49"/>
      <c r="HM40" s="49"/>
      <c r="HN40" s="49"/>
      <c r="HO40" s="49"/>
      <c r="HP40" s="49"/>
      <c r="HQ40" s="49"/>
      <c r="HR40" s="49"/>
      <c r="HS40" s="49"/>
      <c r="HT40" s="49"/>
      <c r="HU40" s="49"/>
      <c r="HV40" s="49"/>
      <c r="HW40" s="49"/>
      <c r="HX40" s="49"/>
      <c r="HY40" s="49"/>
      <c r="HZ40" s="49"/>
      <c r="IA40" s="49"/>
      <c r="IB40" s="49"/>
      <c r="IC40" s="49"/>
      <c r="ID40" s="49"/>
      <c r="IE40" s="49"/>
      <c r="IF40" s="49"/>
      <c r="IG40" s="49"/>
      <c r="IH40" s="49"/>
      <c r="II40" s="49"/>
      <c r="IJ40" s="49"/>
      <c r="IK40" s="49"/>
      <c r="IL40" s="49"/>
      <c r="IM40" s="49"/>
      <c r="IN40" s="49"/>
      <c r="IO40" s="49"/>
      <c r="IP40" s="49"/>
      <c r="IQ40" s="49"/>
      <c r="IR40" s="49"/>
      <c r="IS40" s="49"/>
      <c r="IT40" s="49"/>
      <c r="IU40" s="49"/>
    </row>
    <row r="41" spans="1:255" ht="12" customHeight="1">
      <c r="A41" s="94"/>
      <c r="B41" s="95" t="s">
        <v>53</v>
      </c>
      <c r="C41" s="96"/>
      <c r="D41" s="96"/>
      <c r="E41" s="96"/>
      <c r="F41" s="97"/>
      <c r="G41" s="98">
        <f>SUM(G38:G40)</f>
        <v>191000</v>
      </c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</row>
    <row r="42" spans="1:255" ht="12" customHeight="1">
      <c r="A42" s="94"/>
      <c r="B42" s="90"/>
      <c r="C42" s="91"/>
      <c r="D42" s="91"/>
      <c r="E42" s="91"/>
      <c r="F42" s="92"/>
      <c r="G42" s="92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</row>
    <row r="43" spans="1:255" ht="12" customHeight="1">
      <c r="A43" s="74"/>
      <c r="B43" s="75" t="s">
        <v>54</v>
      </c>
      <c r="C43" s="76"/>
      <c r="D43" s="77"/>
      <c r="E43" s="77"/>
      <c r="F43" s="78"/>
      <c r="G43" s="79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</row>
    <row r="44" spans="1:255" ht="24" customHeight="1">
      <c r="A44" s="74"/>
      <c r="B44" s="80" t="s">
        <v>55</v>
      </c>
      <c r="C44" s="81" t="s">
        <v>56</v>
      </c>
      <c r="D44" s="81" t="s">
        <v>57</v>
      </c>
      <c r="E44" s="80" t="s">
        <v>43</v>
      </c>
      <c r="F44" s="81" t="s">
        <v>44</v>
      </c>
      <c r="G44" s="80" t="s">
        <v>45</v>
      </c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</row>
    <row r="45" spans="1:255" s="50" customFormat="1" ht="12" customHeight="1">
      <c r="A45" s="42"/>
      <c r="B45" s="99" t="s">
        <v>58</v>
      </c>
      <c r="C45" s="83"/>
      <c r="D45" s="83"/>
      <c r="E45" s="83"/>
      <c r="F45" s="84"/>
      <c r="G45" s="85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49"/>
      <c r="GA45" s="49"/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  <c r="GU45" s="49"/>
      <c r="GV45" s="49"/>
      <c r="GW45" s="49"/>
      <c r="GX45" s="49"/>
      <c r="GY45" s="49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9"/>
      <c r="HK45" s="49"/>
      <c r="HL45" s="49"/>
      <c r="HM45" s="49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9"/>
      <c r="HY45" s="49"/>
      <c r="HZ45" s="49"/>
      <c r="IA45" s="49"/>
      <c r="IB45" s="49"/>
      <c r="IC45" s="49"/>
      <c r="ID45" s="49"/>
      <c r="IE45" s="49"/>
      <c r="IF45" s="49"/>
      <c r="IG45" s="49"/>
      <c r="IH45" s="49"/>
      <c r="II45" s="49"/>
      <c r="IJ45" s="49"/>
      <c r="IK45" s="49"/>
      <c r="IL45" s="49"/>
      <c r="IM45" s="49"/>
      <c r="IN45" s="49"/>
      <c r="IO45" s="49"/>
      <c r="IP45" s="49"/>
      <c r="IQ45" s="49"/>
      <c r="IR45" s="49"/>
      <c r="IS45" s="49"/>
      <c r="IT45" s="49"/>
      <c r="IU45" s="49"/>
    </row>
    <row r="46" spans="1:255" s="50" customFormat="1" ht="12" customHeight="1">
      <c r="A46" s="42"/>
      <c r="B46" s="82" t="s">
        <v>59</v>
      </c>
      <c r="C46" s="83" t="s">
        <v>60</v>
      </c>
      <c r="D46" s="83">
        <v>8000</v>
      </c>
      <c r="E46" s="83" t="s">
        <v>24</v>
      </c>
      <c r="F46" s="84">
        <v>770</v>
      </c>
      <c r="G46" s="85">
        <f>F46*D46</f>
        <v>6160000</v>
      </c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49"/>
      <c r="FN46" s="49"/>
      <c r="FO46" s="49"/>
      <c r="FP46" s="49"/>
      <c r="FQ46" s="49"/>
      <c r="FR46" s="49"/>
      <c r="FS46" s="49"/>
      <c r="FT46" s="49"/>
      <c r="FU46" s="49"/>
      <c r="FV46" s="49"/>
      <c r="FW46" s="49"/>
      <c r="FX46" s="49"/>
      <c r="FY46" s="49"/>
      <c r="FZ46" s="49"/>
      <c r="GA46" s="49"/>
      <c r="GB46" s="49"/>
      <c r="GC46" s="49"/>
      <c r="GD46" s="49"/>
      <c r="GE46" s="49"/>
      <c r="GF46" s="49"/>
      <c r="GG46" s="49"/>
      <c r="GH46" s="49"/>
      <c r="GI46" s="49"/>
      <c r="GJ46" s="49"/>
      <c r="GK46" s="49"/>
      <c r="GL46" s="49"/>
      <c r="GM46" s="49"/>
      <c r="GN46" s="49"/>
      <c r="GO46" s="49"/>
      <c r="GP46" s="49"/>
      <c r="GQ46" s="49"/>
      <c r="GR46" s="49"/>
      <c r="GS46" s="49"/>
      <c r="GT46" s="49"/>
      <c r="GU46" s="49"/>
      <c r="GV46" s="49"/>
      <c r="GW46" s="49"/>
      <c r="GX46" s="49"/>
      <c r="GY46" s="49"/>
      <c r="GZ46" s="49"/>
      <c r="HA46" s="49"/>
      <c r="HB46" s="49"/>
      <c r="HC46" s="49"/>
      <c r="HD46" s="49"/>
      <c r="HE46" s="49"/>
      <c r="HF46" s="49"/>
      <c r="HG46" s="49"/>
      <c r="HH46" s="49"/>
      <c r="HI46" s="49"/>
      <c r="HJ46" s="49"/>
      <c r="HK46" s="49"/>
      <c r="HL46" s="49"/>
      <c r="HM46" s="49"/>
      <c r="HN46" s="49"/>
      <c r="HO46" s="49"/>
      <c r="HP46" s="49"/>
      <c r="HQ46" s="49"/>
      <c r="HR46" s="49"/>
      <c r="HS46" s="49"/>
      <c r="HT46" s="49"/>
      <c r="HU46" s="49"/>
      <c r="HV46" s="49"/>
      <c r="HW46" s="49"/>
      <c r="HX46" s="49"/>
      <c r="HY46" s="49"/>
      <c r="HZ46" s="49"/>
      <c r="IA46" s="49"/>
      <c r="IB46" s="49"/>
      <c r="IC46" s="49"/>
      <c r="ID46" s="49"/>
      <c r="IE46" s="49"/>
      <c r="IF46" s="49"/>
      <c r="IG46" s="49"/>
      <c r="IH46" s="49"/>
      <c r="II46" s="49"/>
      <c r="IJ46" s="49"/>
      <c r="IK46" s="49"/>
      <c r="IL46" s="49"/>
      <c r="IM46" s="49"/>
      <c r="IN46" s="49"/>
      <c r="IO46" s="49"/>
      <c r="IP46" s="49"/>
      <c r="IQ46" s="49"/>
      <c r="IR46" s="49"/>
      <c r="IS46" s="49"/>
      <c r="IT46" s="49"/>
      <c r="IU46" s="49"/>
    </row>
    <row r="47" spans="1:255" s="50" customFormat="1" ht="12" customHeight="1">
      <c r="A47" s="42"/>
      <c r="B47" s="99" t="s">
        <v>61</v>
      </c>
      <c r="C47" s="83"/>
      <c r="D47" s="83"/>
      <c r="E47" s="83"/>
      <c r="F47" s="84"/>
      <c r="G47" s="85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  <c r="DT47" s="49"/>
      <c r="DU47" s="49"/>
      <c r="DV47" s="49"/>
      <c r="DW47" s="49"/>
      <c r="DX47" s="49"/>
      <c r="DY47" s="49"/>
      <c r="DZ47" s="49"/>
      <c r="EA47" s="49"/>
      <c r="EB47" s="49"/>
      <c r="EC47" s="49"/>
      <c r="ED47" s="49"/>
      <c r="EE47" s="49"/>
      <c r="EF47" s="49"/>
      <c r="EG47" s="49"/>
      <c r="EH47" s="49"/>
      <c r="EI47" s="49"/>
      <c r="EJ47" s="49"/>
      <c r="EK47" s="49"/>
      <c r="EL47" s="49"/>
      <c r="EM47" s="49"/>
      <c r="EN47" s="49"/>
      <c r="EO47" s="49"/>
      <c r="EP47" s="49"/>
      <c r="EQ47" s="49"/>
      <c r="ER47" s="49"/>
      <c r="ES47" s="49"/>
      <c r="ET47" s="49"/>
      <c r="EU47" s="49"/>
      <c r="EV47" s="49"/>
      <c r="EW47" s="49"/>
      <c r="EX47" s="49"/>
      <c r="EY47" s="49"/>
      <c r="EZ47" s="49"/>
      <c r="FA47" s="49"/>
      <c r="FB47" s="49"/>
      <c r="FC47" s="49"/>
      <c r="FD47" s="49"/>
      <c r="FE47" s="49"/>
      <c r="FF47" s="49"/>
      <c r="FG47" s="49"/>
      <c r="FH47" s="49"/>
      <c r="FI47" s="49"/>
      <c r="FJ47" s="49"/>
      <c r="FK47" s="49"/>
      <c r="FL47" s="49"/>
      <c r="FM47" s="49"/>
      <c r="FN47" s="49"/>
      <c r="FO47" s="49"/>
      <c r="FP47" s="49"/>
      <c r="FQ47" s="49"/>
      <c r="FR47" s="49"/>
      <c r="FS47" s="49"/>
      <c r="FT47" s="49"/>
      <c r="FU47" s="49"/>
      <c r="FV47" s="49"/>
      <c r="FW47" s="49"/>
      <c r="FX47" s="49"/>
      <c r="FY47" s="49"/>
      <c r="FZ47" s="49"/>
      <c r="GA47" s="49"/>
      <c r="GB47" s="49"/>
      <c r="GC47" s="49"/>
      <c r="GD47" s="49"/>
      <c r="GE47" s="49"/>
      <c r="GF47" s="49"/>
      <c r="GG47" s="49"/>
      <c r="GH47" s="49"/>
      <c r="GI47" s="49"/>
      <c r="GJ47" s="49"/>
      <c r="GK47" s="49"/>
      <c r="GL47" s="49"/>
      <c r="GM47" s="49"/>
      <c r="GN47" s="49"/>
      <c r="GO47" s="49"/>
      <c r="GP47" s="49"/>
      <c r="GQ47" s="49"/>
      <c r="GR47" s="49"/>
      <c r="GS47" s="49"/>
      <c r="GT47" s="49"/>
      <c r="GU47" s="49"/>
      <c r="GV47" s="49"/>
      <c r="GW47" s="49"/>
      <c r="GX47" s="49"/>
      <c r="GY47" s="49"/>
      <c r="GZ47" s="49"/>
      <c r="HA47" s="49"/>
      <c r="HB47" s="49"/>
      <c r="HC47" s="49"/>
      <c r="HD47" s="49"/>
      <c r="HE47" s="49"/>
      <c r="HF47" s="49"/>
      <c r="HG47" s="49"/>
      <c r="HH47" s="49"/>
      <c r="HI47" s="49"/>
      <c r="HJ47" s="49"/>
      <c r="HK47" s="49"/>
      <c r="HL47" s="49"/>
      <c r="HM47" s="49"/>
      <c r="HN47" s="49"/>
      <c r="HO47" s="49"/>
      <c r="HP47" s="49"/>
      <c r="HQ47" s="49"/>
      <c r="HR47" s="49"/>
      <c r="HS47" s="49"/>
      <c r="HT47" s="49"/>
      <c r="HU47" s="49"/>
      <c r="HV47" s="49"/>
      <c r="HW47" s="49"/>
      <c r="HX47" s="49"/>
      <c r="HY47" s="49"/>
      <c r="HZ47" s="49"/>
      <c r="IA47" s="49"/>
      <c r="IB47" s="49"/>
      <c r="IC47" s="49"/>
      <c r="ID47" s="49"/>
      <c r="IE47" s="49"/>
      <c r="IF47" s="49"/>
      <c r="IG47" s="49"/>
      <c r="IH47" s="49"/>
      <c r="II47" s="49"/>
      <c r="IJ47" s="49"/>
      <c r="IK47" s="49"/>
      <c r="IL47" s="49"/>
      <c r="IM47" s="49"/>
      <c r="IN47" s="49"/>
      <c r="IO47" s="49"/>
      <c r="IP47" s="49"/>
      <c r="IQ47" s="49"/>
      <c r="IR47" s="49"/>
      <c r="IS47" s="49"/>
      <c r="IT47" s="49"/>
      <c r="IU47" s="49"/>
    </row>
    <row r="48" spans="1:255" s="50" customFormat="1" ht="12" customHeight="1">
      <c r="A48" s="42"/>
      <c r="B48" s="82" t="s">
        <v>62</v>
      </c>
      <c r="C48" s="83" t="s">
        <v>63</v>
      </c>
      <c r="D48" s="83">
        <v>500</v>
      </c>
      <c r="E48" s="83" t="s">
        <v>24</v>
      </c>
      <c r="F48" s="84">
        <v>1000</v>
      </c>
      <c r="G48" s="85">
        <f>F48*D48</f>
        <v>500000</v>
      </c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  <c r="DT48" s="49"/>
      <c r="DU48" s="49"/>
      <c r="DV48" s="49"/>
      <c r="DW48" s="49"/>
      <c r="DX48" s="49"/>
      <c r="DY48" s="49"/>
      <c r="DZ48" s="49"/>
      <c r="EA48" s="49"/>
      <c r="EB48" s="49"/>
      <c r="EC48" s="49"/>
      <c r="ED48" s="49"/>
      <c r="EE48" s="49"/>
      <c r="EF48" s="49"/>
      <c r="EG48" s="49"/>
      <c r="EH48" s="49"/>
      <c r="EI48" s="49"/>
      <c r="EJ48" s="49"/>
      <c r="EK48" s="49"/>
      <c r="EL48" s="49"/>
      <c r="EM48" s="49"/>
      <c r="EN48" s="49"/>
      <c r="EO48" s="49"/>
      <c r="EP48" s="49"/>
      <c r="EQ48" s="49"/>
      <c r="ER48" s="49"/>
      <c r="ES48" s="49"/>
      <c r="ET48" s="49"/>
      <c r="EU48" s="49"/>
      <c r="EV48" s="49"/>
      <c r="EW48" s="49"/>
      <c r="EX48" s="49"/>
      <c r="EY48" s="49"/>
      <c r="EZ48" s="49"/>
      <c r="FA48" s="49"/>
      <c r="FB48" s="49"/>
      <c r="FC48" s="49"/>
      <c r="FD48" s="49"/>
      <c r="FE48" s="49"/>
      <c r="FF48" s="49"/>
      <c r="FG48" s="49"/>
      <c r="FH48" s="49"/>
      <c r="FI48" s="49"/>
      <c r="FJ48" s="49"/>
      <c r="FK48" s="49"/>
      <c r="FL48" s="49"/>
      <c r="FM48" s="49"/>
      <c r="FN48" s="49"/>
      <c r="FO48" s="49"/>
      <c r="FP48" s="49"/>
      <c r="FQ48" s="49"/>
      <c r="FR48" s="49"/>
      <c r="FS48" s="49"/>
      <c r="FT48" s="49"/>
      <c r="FU48" s="49"/>
      <c r="FV48" s="49"/>
      <c r="FW48" s="49"/>
      <c r="FX48" s="49"/>
      <c r="FY48" s="49"/>
      <c r="FZ48" s="49"/>
      <c r="GA48" s="49"/>
      <c r="GB48" s="49"/>
      <c r="GC48" s="49"/>
      <c r="GD48" s="49"/>
      <c r="GE48" s="49"/>
      <c r="GF48" s="49"/>
      <c r="GG48" s="49"/>
      <c r="GH48" s="49"/>
      <c r="GI48" s="49"/>
      <c r="GJ48" s="49"/>
      <c r="GK48" s="49"/>
      <c r="GL48" s="49"/>
      <c r="GM48" s="49"/>
      <c r="GN48" s="49"/>
      <c r="GO48" s="49"/>
      <c r="GP48" s="49"/>
      <c r="GQ48" s="49"/>
      <c r="GR48" s="49"/>
      <c r="GS48" s="49"/>
      <c r="GT48" s="49"/>
      <c r="GU48" s="49"/>
      <c r="GV48" s="49"/>
      <c r="GW48" s="49"/>
      <c r="GX48" s="49"/>
      <c r="GY48" s="49"/>
      <c r="GZ48" s="49"/>
      <c r="HA48" s="49"/>
      <c r="HB48" s="49"/>
      <c r="HC48" s="49"/>
      <c r="HD48" s="49"/>
      <c r="HE48" s="49"/>
      <c r="HF48" s="49"/>
      <c r="HG48" s="49"/>
      <c r="HH48" s="49"/>
      <c r="HI48" s="49"/>
      <c r="HJ48" s="49"/>
      <c r="HK48" s="49"/>
      <c r="HL48" s="49"/>
      <c r="HM48" s="49"/>
      <c r="HN48" s="49"/>
      <c r="HO48" s="49"/>
      <c r="HP48" s="49"/>
      <c r="HQ48" s="49"/>
      <c r="HR48" s="49"/>
      <c r="HS48" s="49"/>
      <c r="HT48" s="49"/>
      <c r="HU48" s="49"/>
      <c r="HV48" s="49"/>
      <c r="HW48" s="49"/>
      <c r="HX48" s="49"/>
      <c r="HY48" s="49"/>
      <c r="HZ48" s="49"/>
      <c r="IA48" s="49"/>
      <c r="IB48" s="49"/>
      <c r="IC48" s="49"/>
      <c r="ID48" s="49"/>
      <c r="IE48" s="49"/>
      <c r="IF48" s="49"/>
      <c r="IG48" s="49"/>
      <c r="IH48" s="49"/>
      <c r="II48" s="49"/>
      <c r="IJ48" s="49"/>
      <c r="IK48" s="49"/>
      <c r="IL48" s="49"/>
      <c r="IM48" s="49"/>
      <c r="IN48" s="49"/>
      <c r="IO48" s="49"/>
      <c r="IP48" s="49"/>
      <c r="IQ48" s="49"/>
      <c r="IR48" s="49"/>
      <c r="IS48" s="49"/>
      <c r="IT48" s="49"/>
      <c r="IU48" s="49"/>
    </row>
    <row r="49" spans="1:255" s="50" customFormat="1" ht="12" customHeight="1">
      <c r="A49" s="42"/>
      <c r="B49" s="82" t="s">
        <v>64</v>
      </c>
      <c r="C49" s="83" t="s">
        <v>63</v>
      </c>
      <c r="D49" s="83">
        <v>1000</v>
      </c>
      <c r="E49" s="83" t="s">
        <v>65</v>
      </c>
      <c r="F49" s="84">
        <v>1920</v>
      </c>
      <c r="G49" s="85">
        <f>F49*D49</f>
        <v>1920000</v>
      </c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49"/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49"/>
      <c r="DJ49" s="49"/>
      <c r="DK49" s="49"/>
      <c r="DL49" s="49"/>
      <c r="DM49" s="49"/>
      <c r="DN49" s="49"/>
      <c r="DO49" s="49"/>
      <c r="DP49" s="49"/>
      <c r="DQ49" s="49"/>
      <c r="DR49" s="49"/>
      <c r="DS49" s="49"/>
      <c r="DT49" s="49"/>
      <c r="DU49" s="49"/>
      <c r="DV49" s="49"/>
      <c r="DW49" s="49"/>
      <c r="DX49" s="49"/>
      <c r="DY49" s="49"/>
      <c r="DZ49" s="49"/>
      <c r="EA49" s="49"/>
      <c r="EB49" s="49"/>
      <c r="EC49" s="49"/>
      <c r="ED49" s="49"/>
      <c r="EE49" s="49"/>
      <c r="EF49" s="49"/>
      <c r="EG49" s="49"/>
      <c r="EH49" s="49"/>
      <c r="EI49" s="49"/>
      <c r="EJ49" s="49"/>
      <c r="EK49" s="49"/>
      <c r="EL49" s="49"/>
      <c r="EM49" s="49"/>
      <c r="EN49" s="49"/>
      <c r="EO49" s="49"/>
      <c r="EP49" s="49"/>
      <c r="EQ49" s="49"/>
      <c r="ER49" s="49"/>
      <c r="ES49" s="49"/>
      <c r="ET49" s="49"/>
      <c r="EU49" s="49"/>
      <c r="EV49" s="49"/>
      <c r="EW49" s="49"/>
      <c r="EX49" s="49"/>
      <c r="EY49" s="49"/>
      <c r="EZ49" s="49"/>
      <c r="FA49" s="49"/>
      <c r="FB49" s="49"/>
      <c r="FC49" s="49"/>
      <c r="FD49" s="49"/>
      <c r="FE49" s="49"/>
      <c r="FF49" s="49"/>
      <c r="FG49" s="49"/>
      <c r="FH49" s="49"/>
      <c r="FI49" s="49"/>
      <c r="FJ49" s="49"/>
      <c r="FK49" s="49"/>
      <c r="FL49" s="49"/>
      <c r="FM49" s="49"/>
      <c r="FN49" s="49"/>
      <c r="FO49" s="49"/>
      <c r="FP49" s="49"/>
      <c r="FQ49" s="49"/>
      <c r="FR49" s="49"/>
      <c r="FS49" s="49"/>
      <c r="FT49" s="49"/>
      <c r="FU49" s="49"/>
      <c r="FV49" s="49"/>
      <c r="FW49" s="49"/>
      <c r="FX49" s="49"/>
      <c r="FY49" s="49"/>
      <c r="FZ49" s="49"/>
      <c r="GA49" s="49"/>
      <c r="GB49" s="49"/>
      <c r="GC49" s="49"/>
      <c r="GD49" s="49"/>
      <c r="GE49" s="49"/>
      <c r="GF49" s="49"/>
      <c r="GG49" s="49"/>
      <c r="GH49" s="49"/>
      <c r="GI49" s="49"/>
      <c r="GJ49" s="49"/>
      <c r="GK49" s="49"/>
      <c r="GL49" s="49"/>
      <c r="GM49" s="49"/>
      <c r="GN49" s="49"/>
      <c r="GO49" s="49"/>
      <c r="GP49" s="49"/>
      <c r="GQ49" s="49"/>
      <c r="GR49" s="49"/>
      <c r="GS49" s="49"/>
      <c r="GT49" s="49"/>
      <c r="GU49" s="49"/>
      <c r="GV49" s="49"/>
      <c r="GW49" s="49"/>
      <c r="GX49" s="49"/>
      <c r="GY49" s="49"/>
      <c r="GZ49" s="49"/>
      <c r="HA49" s="49"/>
      <c r="HB49" s="49"/>
      <c r="HC49" s="49"/>
      <c r="HD49" s="49"/>
      <c r="HE49" s="49"/>
      <c r="HF49" s="49"/>
      <c r="HG49" s="49"/>
      <c r="HH49" s="49"/>
      <c r="HI49" s="49"/>
      <c r="HJ49" s="49"/>
      <c r="HK49" s="49"/>
      <c r="HL49" s="49"/>
      <c r="HM49" s="49"/>
      <c r="HN49" s="49"/>
      <c r="HO49" s="49"/>
      <c r="HP49" s="49"/>
      <c r="HQ49" s="49"/>
      <c r="HR49" s="49"/>
      <c r="HS49" s="49"/>
      <c r="HT49" s="49"/>
      <c r="HU49" s="49"/>
      <c r="HV49" s="49"/>
      <c r="HW49" s="49"/>
      <c r="HX49" s="49"/>
      <c r="HY49" s="49"/>
      <c r="HZ49" s="49"/>
      <c r="IA49" s="49"/>
      <c r="IB49" s="49"/>
      <c r="IC49" s="49"/>
      <c r="ID49" s="49"/>
      <c r="IE49" s="49"/>
      <c r="IF49" s="49"/>
      <c r="IG49" s="49"/>
      <c r="IH49" s="49"/>
      <c r="II49" s="49"/>
      <c r="IJ49" s="49"/>
      <c r="IK49" s="49"/>
      <c r="IL49" s="49"/>
      <c r="IM49" s="49"/>
      <c r="IN49" s="49"/>
      <c r="IO49" s="49"/>
      <c r="IP49" s="49"/>
      <c r="IQ49" s="49"/>
      <c r="IR49" s="49"/>
      <c r="IS49" s="49"/>
      <c r="IT49" s="49"/>
      <c r="IU49" s="49"/>
    </row>
    <row r="50" spans="1:255" s="50" customFormat="1" ht="12" customHeight="1">
      <c r="A50" s="42"/>
      <c r="B50" s="82" t="s">
        <v>66</v>
      </c>
      <c r="C50" s="83" t="s">
        <v>63</v>
      </c>
      <c r="D50" s="83">
        <v>900</v>
      </c>
      <c r="E50" s="83" t="s">
        <v>67</v>
      </c>
      <c r="F50" s="84">
        <v>1160</v>
      </c>
      <c r="G50" s="85">
        <f>F50*D50</f>
        <v>1044000</v>
      </c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49"/>
      <c r="DD50" s="49"/>
      <c r="DE50" s="49"/>
      <c r="DF50" s="49"/>
      <c r="DG50" s="49"/>
      <c r="DH50" s="49"/>
      <c r="DI50" s="49"/>
      <c r="DJ50" s="49"/>
      <c r="DK50" s="49"/>
      <c r="DL50" s="49"/>
      <c r="DM50" s="49"/>
      <c r="DN50" s="49"/>
      <c r="DO50" s="49"/>
      <c r="DP50" s="49"/>
      <c r="DQ50" s="49"/>
      <c r="DR50" s="49"/>
      <c r="DS50" s="49"/>
      <c r="DT50" s="49"/>
      <c r="DU50" s="49"/>
      <c r="DV50" s="49"/>
      <c r="DW50" s="49"/>
      <c r="DX50" s="49"/>
      <c r="DY50" s="49"/>
      <c r="DZ50" s="49"/>
      <c r="EA50" s="49"/>
      <c r="EB50" s="49"/>
      <c r="EC50" s="49"/>
      <c r="ED50" s="49"/>
      <c r="EE50" s="49"/>
      <c r="EF50" s="49"/>
      <c r="EG50" s="49"/>
      <c r="EH50" s="49"/>
      <c r="EI50" s="49"/>
      <c r="EJ50" s="49"/>
      <c r="EK50" s="49"/>
      <c r="EL50" s="49"/>
      <c r="EM50" s="49"/>
      <c r="EN50" s="49"/>
      <c r="EO50" s="49"/>
      <c r="EP50" s="49"/>
      <c r="EQ50" s="49"/>
      <c r="ER50" s="49"/>
      <c r="ES50" s="49"/>
      <c r="ET50" s="49"/>
      <c r="EU50" s="49"/>
      <c r="EV50" s="49"/>
      <c r="EW50" s="49"/>
      <c r="EX50" s="49"/>
      <c r="EY50" s="49"/>
      <c r="EZ50" s="49"/>
      <c r="FA50" s="49"/>
      <c r="FB50" s="49"/>
      <c r="FC50" s="49"/>
      <c r="FD50" s="49"/>
      <c r="FE50" s="49"/>
      <c r="FF50" s="49"/>
      <c r="FG50" s="49"/>
      <c r="FH50" s="49"/>
      <c r="FI50" s="49"/>
      <c r="FJ50" s="49"/>
      <c r="FK50" s="49"/>
      <c r="FL50" s="49"/>
      <c r="FM50" s="49"/>
      <c r="FN50" s="49"/>
      <c r="FO50" s="49"/>
      <c r="FP50" s="49"/>
      <c r="FQ50" s="49"/>
      <c r="FR50" s="49"/>
      <c r="FS50" s="49"/>
      <c r="FT50" s="49"/>
      <c r="FU50" s="49"/>
      <c r="FV50" s="49"/>
      <c r="FW50" s="49"/>
      <c r="FX50" s="49"/>
      <c r="FY50" s="49"/>
      <c r="FZ50" s="49"/>
      <c r="GA50" s="49"/>
      <c r="GB50" s="49"/>
      <c r="GC50" s="49"/>
      <c r="GD50" s="49"/>
      <c r="GE50" s="49"/>
      <c r="GF50" s="49"/>
      <c r="GG50" s="49"/>
      <c r="GH50" s="49"/>
      <c r="GI50" s="49"/>
      <c r="GJ50" s="49"/>
      <c r="GK50" s="49"/>
      <c r="GL50" s="49"/>
      <c r="GM50" s="49"/>
      <c r="GN50" s="49"/>
      <c r="GO50" s="49"/>
      <c r="GP50" s="49"/>
      <c r="GQ50" s="49"/>
      <c r="GR50" s="49"/>
      <c r="GS50" s="49"/>
      <c r="GT50" s="49"/>
      <c r="GU50" s="49"/>
      <c r="GV50" s="49"/>
      <c r="GW50" s="49"/>
      <c r="GX50" s="49"/>
      <c r="GY50" s="49"/>
      <c r="GZ50" s="49"/>
      <c r="HA50" s="49"/>
      <c r="HB50" s="49"/>
      <c r="HC50" s="49"/>
      <c r="HD50" s="49"/>
      <c r="HE50" s="49"/>
      <c r="HF50" s="49"/>
      <c r="HG50" s="49"/>
      <c r="HH50" s="49"/>
      <c r="HI50" s="49"/>
      <c r="HJ50" s="49"/>
      <c r="HK50" s="49"/>
      <c r="HL50" s="49"/>
      <c r="HM50" s="49"/>
      <c r="HN50" s="49"/>
      <c r="HO50" s="49"/>
      <c r="HP50" s="49"/>
      <c r="HQ50" s="49"/>
      <c r="HR50" s="49"/>
      <c r="HS50" s="49"/>
      <c r="HT50" s="49"/>
      <c r="HU50" s="49"/>
      <c r="HV50" s="49"/>
      <c r="HW50" s="49"/>
      <c r="HX50" s="49"/>
      <c r="HY50" s="49"/>
      <c r="HZ50" s="49"/>
      <c r="IA50" s="49"/>
      <c r="IB50" s="49"/>
      <c r="IC50" s="49"/>
      <c r="ID50" s="49"/>
      <c r="IE50" s="49"/>
      <c r="IF50" s="49"/>
      <c r="IG50" s="49"/>
      <c r="IH50" s="49"/>
      <c r="II50" s="49"/>
      <c r="IJ50" s="49"/>
      <c r="IK50" s="49"/>
      <c r="IL50" s="49"/>
      <c r="IM50" s="49"/>
      <c r="IN50" s="49"/>
      <c r="IO50" s="49"/>
      <c r="IP50" s="49"/>
      <c r="IQ50" s="49"/>
      <c r="IR50" s="49"/>
      <c r="IS50" s="49"/>
      <c r="IT50" s="49"/>
      <c r="IU50" s="49"/>
    </row>
    <row r="51" spans="1:255" s="50" customFormat="1" ht="12" customHeight="1">
      <c r="A51" s="42"/>
      <c r="B51" s="99" t="s">
        <v>68</v>
      </c>
      <c r="C51" s="83"/>
      <c r="D51" s="83"/>
      <c r="E51" s="83"/>
      <c r="F51" s="84"/>
      <c r="G51" s="85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49"/>
      <c r="DQ51" s="49"/>
      <c r="DR51" s="49"/>
      <c r="DS51" s="49"/>
      <c r="DT51" s="49"/>
      <c r="DU51" s="49"/>
      <c r="DV51" s="49"/>
      <c r="DW51" s="49"/>
      <c r="DX51" s="49"/>
      <c r="DY51" s="49"/>
      <c r="DZ51" s="49"/>
      <c r="EA51" s="49"/>
      <c r="EB51" s="49"/>
      <c r="EC51" s="49"/>
      <c r="ED51" s="49"/>
      <c r="EE51" s="49"/>
      <c r="EF51" s="49"/>
      <c r="EG51" s="49"/>
      <c r="EH51" s="49"/>
      <c r="EI51" s="49"/>
      <c r="EJ51" s="49"/>
      <c r="EK51" s="49"/>
      <c r="EL51" s="49"/>
      <c r="EM51" s="49"/>
      <c r="EN51" s="49"/>
      <c r="EO51" s="49"/>
      <c r="EP51" s="49"/>
      <c r="EQ51" s="49"/>
      <c r="ER51" s="49"/>
      <c r="ES51" s="49"/>
      <c r="ET51" s="49"/>
      <c r="EU51" s="49"/>
      <c r="EV51" s="49"/>
      <c r="EW51" s="49"/>
      <c r="EX51" s="49"/>
      <c r="EY51" s="49"/>
      <c r="EZ51" s="49"/>
      <c r="FA51" s="49"/>
      <c r="FB51" s="49"/>
      <c r="FC51" s="49"/>
      <c r="FD51" s="49"/>
      <c r="FE51" s="49"/>
      <c r="FF51" s="49"/>
      <c r="FG51" s="49"/>
      <c r="FH51" s="49"/>
      <c r="FI51" s="49"/>
      <c r="FJ51" s="49"/>
      <c r="FK51" s="49"/>
      <c r="FL51" s="49"/>
      <c r="FM51" s="49"/>
      <c r="FN51" s="49"/>
      <c r="FO51" s="49"/>
      <c r="FP51" s="49"/>
      <c r="FQ51" s="49"/>
      <c r="FR51" s="49"/>
      <c r="FS51" s="49"/>
      <c r="FT51" s="49"/>
      <c r="FU51" s="49"/>
      <c r="FV51" s="49"/>
      <c r="FW51" s="49"/>
      <c r="FX51" s="49"/>
      <c r="FY51" s="49"/>
      <c r="FZ51" s="49"/>
      <c r="GA51" s="49"/>
      <c r="GB51" s="49"/>
      <c r="GC51" s="49"/>
      <c r="GD51" s="49"/>
      <c r="GE51" s="49"/>
      <c r="GF51" s="49"/>
      <c r="GG51" s="49"/>
      <c r="GH51" s="49"/>
      <c r="GI51" s="49"/>
      <c r="GJ51" s="49"/>
      <c r="GK51" s="49"/>
      <c r="GL51" s="49"/>
      <c r="GM51" s="49"/>
      <c r="GN51" s="49"/>
      <c r="GO51" s="49"/>
      <c r="GP51" s="49"/>
      <c r="GQ51" s="49"/>
      <c r="GR51" s="49"/>
      <c r="GS51" s="49"/>
      <c r="GT51" s="49"/>
      <c r="GU51" s="49"/>
      <c r="GV51" s="49"/>
      <c r="GW51" s="49"/>
      <c r="GX51" s="49"/>
      <c r="GY51" s="49"/>
      <c r="GZ51" s="49"/>
      <c r="HA51" s="49"/>
      <c r="HB51" s="49"/>
      <c r="HC51" s="49"/>
      <c r="HD51" s="49"/>
      <c r="HE51" s="49"/>
      <c r="HF51" s="49"/>
      <c r="HG51" s="49"/>
      <c r="HH51" s="49"/>
      <c r="HI51" s="49"/>
      <c r="HJ51" s="49"/>
      <c r="HK51" s="49"/>
      <c r="HL51" s="49"/>
      <c r="HM51" s="49"/>
      <c r="HN51" s="49"/>
      <c r="HO51" s="49"/>
      <c r="HP51" s="49"/>
      <c r="HQ51" s="49"/>
      <c r="HR51" s="49"/>
      <c r="HS51" s="49"/>
      <c r="HT51" s="49"/>
      <c r="HU51" s="49"/>
      <c r="HV51" s="49"/>
      <c r="HW51" s="49"/>
      <c r="HX51" s="49"/>
      <c r="HY51" s="49"/>
      <c r="HZ51" s="49"/>
      <c r="IA51" s="49"/>
      <c r="IB51" s="49"/>
      <c r="IC51" s="49"/>
      <c r="ID51" s="49"/>
      <c r="IE51" s="49"/>
      <c r="IF51" s="49"/>
      <c r="IG51" s="49"/>
      <c r="IH51" s="49"/>
      <c r="II51" s="49"/>
      <c r="IJ51" s="49"/>
      <c r="IK51" s="49"/>
      <c r="IL51" s="49"/>
      <c r="IM51" s="49"/>
      <c r="IN51" s="49"/>
      <c r="IO51" s="49"/>
      <c r="IP51" s="49"/>
      <c r="IQ51" s="49"/>
      <c r="IR51" s="49"/>
      <c r="IS51" s="49"/>
      <c r="IT51" s="49"/>
      <c r="IU51" s="49"/>
    </row>
    <row r="52" spans="1:255" s="50" customFormat="1" ht="12" customHeight="1">
      <c r="A52" s="42"/>
      <c r="B52" s="82" t="s">
        <v>69</v>
      </c>
      <c r="C52" s="83" t="s">
        <v>70</v>
      </c>
      <c r="D52" s="83">
        <v>3</v>
      </c>
      <c r="E52" s="83" t="s">
        <v>32</v>
      </c>
      <c r="F52" s="84">
        <v>22000</v>
      </c>
      <c r="G52" s="85">
        <f>F52*D52</f>
        <v>66000</v>
      </c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/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9"/>
      <c r="DW52" s="49"/>
      <c r="DX52" s="49"/>
      <c r="DY52" s="49"/>
      <c r="DZ52" s="49"/>
      <c r="EA52" s="49"/>
      <c r="EB52" s="49"/>
      <c r="EC52" s="49"/>
      <c r="ED52" s="49"/>
      <c r="EE52" s="49"/>
      <c r="EF52" s="49"/>
      <c r="EG52" s="49"/>
      <c r="EH52" s="49"/>
      <c r="EI52" s="49"/>
      <c r="EJ52" s="49"/>
      <c r="EK52" s="49"/>
      <c r="EL52" s="49"/>
      <c r="EM52" s="49"/>
      <c r="EN52" s="49"/>
      <c r="EO52" s="49"/>
      <c r="EP52" s="49"/>
      <c r="EQ52" s="49"/>
      <c r="ER52" s="49"/>
      <c r="ES52" s="49"/>
      <c r="ET52" s="49"/>
      <c r="EU52" s="49"/>
      <c r="EV52" s="49"/>
      <c r="EW52" s="49"/>
      <c r="EX52" s="49"/>
      <c r="EY52" s="49"/>
      <c r="EZ52" s="49"/>
      <c r="FA52" s="49"/>
      <c r="FB52" s="49"/>
      <c r="FC52" s="49"/>
      <c r="FD52" s="49"/>
      <c r="FE52" s="49"/>
      <c r="FF52" s="49"/>
      <c r="FG52" s="49"/>
      <c r="FH52" s="49"/>
      <c r="FI52" s="49"/>
      <c r="FJ52" s="49"/>
      <c r="FK52" s="49"/>
      <c r="FL52" s="49"/>
      <c r="FM52" s="49"/>
      <c r="FN52" s="49"/>
      <c r="FO52" s="49"/>
      <c r="FP52" s="49"/>
      <c r="FQ52" s="49"/>
      <c r="FR52" s="49"/>
      <c r="FS52" s="49"/>
      <c r="FT52" s="49"/>
      <c r="FU52" s="49"/>
      <c r="FV52" s="49"/>
      <c r="FW52" s="49"/>
      <c r="FX52" s="49"/>
      <c r="FY52" s="49"/>
      <c r="FZ52" s="49"/>
      <c r="GA52" s="49"/>
      <c r="GB52" s="49"/>
      <c r="GC52" s="49"/>
      <c r="GD52" s="49"/>
      <c r="GE52" s="49"/>
      <c r="GF52" s="49"/>
      <c r="GG52" s="49"/>
      <c r="GH52" s="49"/>
      <c r="GI52" s="49"/>
      <c r="GJ52" s="49"/>
      <c r="GK52" s="49"/>
      <c r="GL52" s="49"/>
      <c r="GM52" s="49"/>
      <c r="GN52" s="49"/>
      <c r="GO52" s="49"/>
      <c r="GP52" s="49"/>
      <c r="GQ52" s="49"/>
      <c r="GR52" s="49"/>
      <c r="GS52" s="49"/>
      <c r="GT52" s="49"/>
      <c r="GU52" s="49"/>
      <c r="GV52" s="49"/>
      <c r="GW52" s="49"/>
      <c r="GX52" s="49"/>
      <c r="GY52" s="49"/>
      <c r="GZ52" s="49"/>
      <c r="HA52" s="49"/>
      <c r="HB52" s="49"/>
      <c r="HC52" s="49"/>
      <c r="HD52" s="49"/>
      <c r="HE52" s="49"/>
      <c r="HF52" s="49"/>
      <c r="HG52" s="49"/>
      <c r="HH52" s="49"/>
      <c r="HI52" s="49"/>
      <c r="HJ52" s="49"/>
      <c r="HK52" s="49"/>
      <c r="HL52" s="49"/>
      <c r="HM52" s="49"/>
      <c r="HN52" s="49"/>
      <c r="HO52" s="49"/>
      <c r="HP52" s="49"/>
      <c r="HQ52" s="49"/>
      <c r="HR52" s="49"/>
      <c r="HS52" s="49"/>
      <c r="HT52" s="49"/>
      <c r="HU52" s="49"/>
      <c r="HV52" s="49"/>
      <c r="HW52" s="49"/>
      <c r="HX52" s="49"/>
      <c r="HY52" s="49"/>
      <c r="HZ52" s="49"/>
      <c r="IA52" s="49"/>
      <c r="IB52" s="49"/>
      <c r="IC52" s="49"/>
      <c r="ID52" s="49"/>
      <c r="IE52" s="49"/>
      <c r="IF52" s="49"/>
      <c r="IG52" s="49"/>
      <c r="IH52" s="49"/>
      <c r="II52" s="49"/>
      <c r="IJ52" s="49"/>
      <c r="IK52" s="49"/>
      <c r="IL52" s="49"/>
      <c r="IM52" s="49"/>
      <c r="IN52" s="49"/>
      <c r="IO52" s="49"/>
      <c r="IP52" s="49"/>
      <c r="IQ52" s="49"/>
      <c r="IR52" s="49"/>
      <c r="IS52" s="49"/>
      <c r="IT52" s="49"/>
      <c r="IU52" s="49"/>
    </row>
    <row r="53" spans="1:255" s="50" customFormat="1" ht="12" customHeight="1">
      <c r="A53" s="42"/>
      <c r="B53" s="82" t="s">
        <v>71</v>
      </c>
      <c r="C53" s="83" t="s">
        <v>70</v>
      </c>
      <c r="D53" s="83">
        <v>3</v>
      </c>
      <c r="E53" s="83" t="s">
        <v>32</v>
      </c>
      <c r="F53" s="84">
        <v>11040</v>
      </c>
      <c r="G53" s="85">
        <f>F53*D53</f>
        <v>33120</v>
      </c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  <c r="DS53" s="49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49"/>
      <c r="EE53" s="49"/>
      <c r="EF53" s="49"/>
      <c r="EG53" s="49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49"/>
      <c r="ES53" s="49"/>
      <c r="ET53" s="49"/>
      <c r="EU53" s="49"/>
      <c r="EV53" s="49"/>
      <c r="EW53" s="49"/>
      <c r="EX53" s="49"/>
      <c r="EY53" s="49"/>
      <c r="EZ53" s="49"/>
      <c r="FA53" s="49"/>
      <c r="FB53" s="49"/>
      <c r="FC53" s="49"/>
      <c r="FD53" s="49"/>
      <c r="FE53" s="49"/>
      <c r="FF53" s="49"/>
      <c r="FG53" s="49"/>
      <c r="FH53" s="49"/>
      <c r="FI53" s="49"/>
      <c r="FJ53" s="49"/>
      <c r="FK53" s="49"/>
      <c r="FL53" s="49"/>
      <c r="FM53" s="49"/>
      <c r="FN53" s="49"/>
      <c r="FO53" s="49"/>
      <c r="FP53" s="49"/>
      <c r="FQ53" s="49"/>
      <c r="FR53" s="49"/>
      <c r="FS53" s="49"/>
      <c r="FT53" s="49"/>
      <c r="FU53" s="49"/>
      <c r="FV53" s="49"/>
      <c r="FW53" s="49"/>
      <c r="FX53" s="49"/>
      <c r="FY53" s="49"/>
      <c r="FZ53" s="49"/>
      <c r="GA53" s="49"/>
      <c r="GB53" s="49"/>
      <c r="GC53" s="49"/>
      <c r="GD53" s="49"/>
      <c r="GE53" s="49"/>
      <c r="GF53" s="49"/>
      <c r="GG53" s="49"/>
      <c r="GH53" s="49"/>
      <c r="GI53" s="49"/>
      <c r="GJ53" s="49"/>
      <c r="GK53" s="49"/>
      <c r="GL53" s="49"/>
      <c r="GM53" s="49"/>
      <c r="GN53" s="49"/>
      <c r="GO53" s="49"/>
      <c r="GP53" s="49"/>
      <c r="GQ53" s="49"/>
      <c r="GR53" s="49"/>
      <c r="GS53" s="49"/>
      <c r="GT53" s="49"/>
      <c r="GU53" s="49"/>
      <c r="GV53" s="49"/>
      <c r="GW53" s="49"/>
      <c r="GX53" s="49"/>
      <c r="GY53" s="49"/>
      <c r="GZ53" s="49"/>
      <c r="HA53" s="49"/>
      <c r="HB53" s="49"/>
      <c r="HC53" s="49"/>
      <c r="HD53" s="49"/>
      <c r="HE53" s="49"/>
      <c r="HF53" s="49"/>
      <c r="HG53" s="49"/>
      <c r="HH53" s="49"/>
      <c r="HI53" s="49"/>
      <c r="HJ53" s="49"/>
      <c r="HK53" s="49"/>
      <c r="HL53" s="49"/>
      <c r="HM53" s="49"/>
      <c r="HN53" s="49"/>
      <c r="HO53" s="49"/>
      <c r="HP53" s="49"/>
      <c r="HQ53" s="49"/>
      <c r="HR53" s="49"/>
      <c r="HS53" s="49"/>
      <c r="HT53" s="49"/>
      <c r="HU53" s="49"/>
      <c r="HV53" s="49"/>
      <c r="HW53" s="49"/>
      <c r="HX53" s="49"/>
      <c r="HY53" s="49"/>
      <c r="HZ53" s="49"/>
      <c r="IA53" s="49"/>
      <c r="IB53" s="49"/>
      <c r="IC53" s="49"/>
      <c r="ID53" s="49"/>
      <c r="IE53" s="49"/>
      <c r="IF53" s="49"/>
      <c r="IG53" s="49"/>
      <c r="IH53" s="49"/>
      <c r="II53" s="49"/>
      <c r="IJ53" s="49"/>
      <c r="IK53" s="49"/>
      <c r="IL53" s="49"/>
      <c r="IM53" s="49"/>
      <c r="IN53" s="49"/>
      <c r="IO53" s="49"/>
      <c r="IP53" s="49"/>
      <c r="IQ53" s="49"/>
      <c r="IR53" s="49"/>
      <c r="IS53" s="49"/>
      <c r="IT53" s="49"/>
      <c r="IU53" s="49"/>
    </row>
    <row r="54" spans="1:255" s="50" customFormat="1" ht="12" customHeight="1">
      <c r="A54" s="42"/>
      <c r="B54" s="99" t="s">
        <v>72</v>
      </c>
      <c r="C54" s="83"/>
      <c r="D54" s="83"/>
      <c r="E54" s="83"/>
      <c r="F54" s="84"/>
      <c r="G54" s="85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49"/>
      <c r="DQ54" s="49"/>
      <c r="DR54" s="49"/>
      <c r="DS54" s="49"/>
      <c r="DT54" s="49"/>
      <c r="DU54" s="49"/>
      <c r="DV54" s="49"/>
      <c r="DW54" s="49"/>
      <c r="DX54" s="49"/>
      <c r="DY54" s="49"/>
      <c r="DZ54" s="49"/>
      <c r="EA54" s="49"/>
      <c r="EB54" s="49"/>
      <c r="EC54" s="49"/>
      <c r="ED54" s="49"/>
      <c r="EE54" s="49"/>
      <c r="EF54" s="49"/>
      <c r="EG54" s="49"/>
      <c r="EH54" s="49"/>
      <c r="EI54" s="49"/>
      <c r="EJ54" s="49"/>
      <c r="EK54" s="49"/>
      <c r="EL54" s="49"/>
      <c r="EM54" s="49"/>
      <c r="EN54" s="49"/>
      <c r="EO54" s="49"/>
      <c r="EP54" s="49"/>
      <c r="EQ54" s="49"/>
      <c r="ER54" s="49"/>
      <c r="ES54" s="49"/>
      <c r="ET54" s="49"/>
      <c r="EU54" s="49"/>
      <c r="EV54" s="49"/>
      <c r="EW54" s="49"/>
      <c r="EX54" s="49"/>
      <c r="EY54" s="49"/>
      <c r="EZ54" s="49"/>
      <c r="FA54" s="49"/>
      <c r="FB54" s="49"/>
      <c r="FC54" s="49"/>
      <c r="FD54" s="49"/>
      <c r="FE54" s="49"/>
      <c r="FF54" s="49"/>
      <c r="FG54" s="49"/>
      <c r="FH54" s="49"/>
      <c r="FI54" s="49"/>
      <c r="FJ54" s="49"/>
      <c r="FK54" s="49"/>
      <c r="FL54" s="49"/>
      <c r="FM54" s="49"/>
      <c r="FN54" s="49"/>
      <c r="FO54" s="49"/>
      <c r="FP54" s="49"/>
      <c r="FQ54" s="49"/>
      <c r="FR54" s="49"/>
      <c r="FS54" s="49"/>
      <c r="FT54" s="49"/>
      <c r="FU54" s="49"/>
      <c r="FV54" s="49"/>
      <c r="FW54" s="49"/>
      <c r="FX54" s="49"/>
      <c r="FY54" s="49"/>
      <c r="FZ54" s="49"/>
      <c r="GA54" s="49"/>
      <c r="GB54" s="49"/>
      <c r="GC54" s="49"/>
      <c r="GD54" s="49"/>
      <c r="GE54" s="49"/>
      <c r="GF54" s="49"/>
      <c r="GG54" s="49"/>
      <c r="GH54" s="49"/>
      <c r="GI54" s="49"/>
      <c r="GJ54" s="49"/>
      <c r="GK54" s="49"/>
      <c r="GL54" s="49"/>
      <c r="GM54" s="49"/>
      <c r="GN54" s="49"/>
      <c r="GO54" s="49"/>
      <c r="GP54" s="49"/>
      <c r="GQ54" s="49"/>
      <c r="GR54" s="49"/>
      <c r="GS54" s="49"/>
      <c r="GT54" s="49"/>
      <c r="GU54" s="49"/>
      <c r="GV54" s="49"/>
      <c r="GW54" s="49"/>
      <c r="GX54" s="49"/>
      <c r="GY54" s="49"/>
      <c r="GZ54" s="49"/>
      <c r="HA54" s="49"/>
      <c r="HB54" s="49"/>
      <c r="HC54" s="49"/>
      <c r="HD54" s="49"/>
      <c r="HE54" s="49"/>
      <c r="HF54" s="49"/>
      <c r="HG54" s="49"/>
      <c r="HH54" s="49"/>
      <c r="HI54" s="49"/>
      <c r="HJ54" s="49"/>
      <c r="HK54" s="49"/>
      <c r="HL54" s="49"/>
      <c r="HM54" s="49"/>
      <c r="HN54" s="49"/>
      <c r="HO54" s="49"/>
      <c r="HP54" s="49"/>
      <c r="HQ54" s="49"/>
      <c r="HR54" s="49"/>
      <c r="HS54" s="49"/>
      <c r="HT54" s="49"/>
      <c r="HU54" s="49"/>
      <c r="HV54" s="49"/>
      <c r="HW54" s="49"/>
      <c r="HX54" s="49"/>
      <c r="HY54" s="49"/>
      <c r="HZ54" s="49"/>
      <c r="IA54" s="49"/>
      <c r="IB54" s="49"/>
      <c r="IC54" s="49"/>
      <c r="ID54" s="49"/>
      <c r="IE54" s="49"/>
      <c r="IF54" s="49"/>
      <c r="IG54" s="49"/>
      <c r="IH54" s="49"/>
      <c r="II54" s="49"/>
      <c r="IJ54" s="49"/>
      <c r="IK54" s="49"/>
      <c r="IL54" s="49"/>
      <c r="IM54" s="49"/>
      <c r="IN54" s="49"/>
      <c r="IO54" s="49"/>
      <c r="IP54" s="49"/>
      <c r="IQ54" s="49"/>
      <c r="IR54" s="49"/>
      <c r="IS54" s="49"/>
      <c r="IT54" s="49"/>
      <c r="IU54" s="49"/>
    </row>
    <row r="55" spans="1:255" s="50" customFormat="1" ht="12" customHeight="1">
      <c r="A55" s="42"/>
      <c r="B55" s="82" t="s">
        <v>73</v>
      </c>
      <c r="C55" s="83" t="s">
        <v>70</v>
      </c>
      <c r="D55" s="83">
        <v>1</v>
      </c>
      <c r="E55" s="83" t="s">
        <v>24</v>
      </c>
      <c r="F55" s="84">
        <v>82650</v>
      </c>
      <c r="G55" s="85">
        <f>F55*D55</f>
        <v>82650</v>
      </c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49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49"/>
      <c r="DF55" s="49"/>
      <c r="DG55" s="49"/>
      <c r="DH55" s="49"/>
      <c r="DI55" s="49"/>
      <c r="DJ55" s="49"/>
      <c r="DK55" s="49"/>
      <c r="DL55" s="49"/>
      <c r="DM55" s="49"/>
      <c r="DN55" s="49"/>
      <c r="DO55" s="49"/>
      <c r="DP55" s="49"/>
      <c r="DQ55" s="49"/>
      <c r="DR55" s="49"/>
      <c r="DS55" s="49"/>
      <c r="DT55" s="49"/>
      <c r="DU55" s="49"/>
      <c r="DV55" s="49"/>
      <c r="DW55" s="49"/>
      <c r="DX55" s="49"/>
      <c r="DY55" s="49"/>
      <c r="DZ55" s="49"/>
      <c r="EA55" s="49"/>
      <c r="EB55" s="49"/>
      <c r="EC55" s="49"/>
      <c r="ED55" s="49"/>
      <c r="EE55" s="49"/>
      <c r="EF55" s="49"/>
      <c r="EG55" s="49"/>
      <c r="EH55" s="49"/>
      <c r="EI55" s="49"/>
      <c r="EJ55" s="49"/>
      <c r="EK55" s="49"/>
      <c r="EL55" s="49"/>
      <c r="EM55" s="49"/>
      <c r="EN55" s="49"/>
      <c r="EO55" s="49"/>
      <c r="EP55" s="49"/>
      <c r="EQ55" s="49"/>
      <c r="ER55" s="49"/>
      <c r="ES55" s="49"/>
      <c r="ET55" s="49"/>
      <c r="EU55" s="49"/>
      <c r="EV55" s="49"/>
      <c r="EW55" s="49"/>
      <c r="EX55" s="49"/>
      <c r="EY55" s="49"/>
      <c r="EZ55" s="49"/>
      <c r="FA55" s="49"/>
      <c r="FB55" s="49"/>
      <c r="FC55" s="49"/>
      <c r="FD55" s="49"/>
      <c r="FE55" s="49"/>
      <c r="FF55" s="49"/>
      <c r="FG55" s="49"/>
      <c r="FH55" s="49"/>
      <c r="FI55" s="49"/>
      <c r="FJ55" s="49"/>
      <c r="FK55" s="49"/>
      <c r="FL55" s="49"/>
      <c r="FM55" s="49"/>
      <c r="FN55" s="49"/>
      <c r="FO55" s="49"/>
      <c r="FP55" s="49"/>
      <c r="FQ55" s="49"/>
      <c r="FR55" s="49"/>
      <c r="FS55" s="49"/>
      <c r="FT55" s="49"/>
      <c r="FU55" s="49"/>
      <c r="FV55" s="49"/>
      <c r="FW55" s="49"/>
      <c r="FX55" s="49"/>
      <c r="FY55" s="49"/>
      <c r="FZ55" s="49"/>
      <c r="GA55" s="49"/>
      <c r="GB55" s="49"/>
      <c r="GC55" s="49"/>
      <c r="GD55" s="49"/>
      <c r="GE55" s="49"/>
      <c r="GF55" s="49"/>
      <c r="GG55" s="49"/>
      <c r="GH55" s="49"/>
      <c r="GI55" s="49"/>
      <c r="GJ55" s="49"/>
      <c r="GK55" s="49"/>
      <c r="GL55" s="49"/>
      <c r="GM55" s="49"/>
      <c r="GN55" s="49"/>
      <c r="GO55" s="49"/>
      <c r="GP55" s="49"/>
      <c r="GQ55" s="49"/>
      <c r="GR55" s="49"/>
      <c r="GS55" s="49"/>
      <c r="GT55" s="49"/>
      <c r="GU55" s="49"/>
      <c r="GV55" s="49"/>
      <c r="GW55" s="49"/>
      <c r="GX55" s="49"/>
      <c r="GY55" s="49"/>
      <c r="GZ55" s="49"/>
      <c r="HA55" s="49"/>
      <c r="HB55" s="49"/>
      <c r="HC55" s="49"/>
      <c r="HD55" s="49"/>
      <c r="HE55" s="49"/>
      <c r="HF55" s="49"/>
      <c r="HG55" s="49"/>
      <c r="HH55" s="49"/>
      <c r="HI55" s="49"/>
      <c r="HJ55" s="49"/>
      <c r="HK55" s="49"/>
      <c r="HL55" s="49"/>
      <c r="HM55" s="49"/>
      <c r="HN55" s="49"/>
      <c r="HO55" s="49"/>
      <c r="HP55" s="49"/>
      <c r="HQ55" s="49"/>
      <c r="HR55" s="49"/>
      <c r="HS55" s="49"/>
      <c r="HT55" s="49"/>
      <c r="HU55" s="49"/>
      <c r="HV55" s="49"/>
      <c r="HW55" s="49"/>
      <c r="HX55" s="49"/>
      <c r="HY55" s="49"/>
      <c r="HZ55" s="49"/>
      <c r="IA55" s="49"/>
      <c r="IB55" s="49"/>
      <c r="IC55" s="49"/>
      <c r="ID55" s="49"/>
      <c r="IE55" s="49"/>
      <c r="IF55" s="49"/>
      <c r="IG55" s="49"/>
      <c r="IH55" s="49"/>
      <c r="II55" s="49"/>
      <c r="IJ55" s="49"/>
      <c r="IK55" s="49"/>
      <c r="IL55" s="49"/>
      <c r="IM55" s="49"/>
      <c r="IN55" s="49"/>
      <c r="IO55" s="49"/>
      <c r="IP55" s="49"/>
      <c r="IQ55" s="49"/>
      <c r="IR55" s="49"/>
      <c r="IS55" s="49"/>
      <c r="IT55" s="49"/>
      <c r="IU55" s="49"/>
    </row>
    <row r="56" spans="1:255" s="50" customFormat="1" ht="12" customHeight="1">
      <c r="A56" s="42"/>
      <c r="B56" s="82" t="s">
        <v>74</v>
      </c>
      <c r="C56" s="83" t="s">
        <v>70</v>
      </c>
      <c r="D56" s="83">
        <v>1</v>
      </c>
      <c r="E56" s="83" t="s">
        <v>65</v>
      </c>
      <c r="F56" s="84">
        <v>155000</v>
      </c>
      <c r="G56" s="85">
        <f>F56*D56</f>
        <v>155000</v>
      </c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49"/>
      <c r="CX56" s="49"/>
      <c r="CY56" s="49"/>
      <c r="CZ56" s="49"/>
      <c r="DA56" s="49"/>
      <c r="DB56" s="49"/>
      <c r="DC56" s="49"/>
      <c r="DD56" s="49"/>
      <c r="DE56" s="49"/>
      <c r="DF56" s="49"/>
      <c r="DG56" s="49"/>
      <c r="DH56" s="49"/>
      <c r="DI56" s="49"/>
      <c r="DJ56" s="49"/>
      <c r="DK56" s="49"/>
      <c r="DL56" s="49"/>
      <c r="DM56" s="49"/>
      <c r="DN56" s="49"/>
      <c r="DO56" s="49"/>
      <c r="DP56" s="49"/>
      <c r="DQ56" s="49"/>
      <c r="DR56" s="49"/>
      <c r="DS56" s="49"/>
      <c r="DT56" s="49"/>
      <c r="DU56" s="49"/>
      <c r="DV56" s="49"/>
      <c r="DW56" s="49"/>
      <c r="DX56" s="49"/>
      <c r="DY56" s="49"/>
      <c r="DZ56" s="49"/>
      <c r="EA56" s="49"/>
      <c r="EB56" s="49"/>
      <c r="EC56" s="49"/>
      <c r="ED56" s="49"/>
      <c r="EE56" s="49"/>
      <c r="EF56" s="49"/>
      <c r="EG56" s="49"/>
      <c r="EH56" s="49"/>
      <c r="EI56" s="49"/>
      <c r="EJ56" s="49"/>
      <c r="EK56" s="49"/>
      <c r="EL56" s="49"/>
      <c r="EM56" s="49"/>
      <c r="EN56" s="49"/>
      <c r="EO56" s="49"/>
      <c r="EP56" s="49"/>
      <c r="EQ56" s="49"/>
      <c r="ER56" s="49"/>
      <c r="ES56" s="49"/>
      <c r="ET56" s="49"/>
      <c r="EU56" s="49"/>
      <c r="EV56" s="49"/>
      <c r="EW56" s="49"/>
      <c r="EX56" s="49"/>
      <c r="EY56" s="49"/>
      <c r="EZ56" s="49"/>
      <c r="FA56" s="49"/>
      <c r="FB56" s="49"/>
      <c r="FC56" s="49"/>
      <c r="FD56" s="49"/>
      <c r="FE56" s="49"/>
      <c r="FF56" s="49"/>
      <c r="FG56" s="49"/>
      <c r="FH56" s="49"/>
      <c r="FI56" s="49"/>
      <c r="FJ56" s="49"/>
      <c r="FK56" s="49"/>
      <c r="FL56" s="49"/>
      <c r="FM56" s="49"/>
      <c r="FN56" s="49"/>
      <c r="FO56" s="49"/>
      <c r="FP56" s="49"/>
      <c r="FQ56" s="49"/>
      <c r="FR56" s="49"/>
      <c r="FS56" s="49"/>
      <c r="FT56" s="49"/>
      <c r="FU56" s="49"/>
      <c r="FV56" s="49"/>
      <c r="FW56" s="49"/>
      <c r="FX56" s="49"/>
      <c r="FY56" s="49"/>
      <c r="FZ56" s="49"/>
      <c r="GA56" s="49"/>
      <c r="GB56" s="49"/>
      <c r="GC56" s="49"/>
      <c r="GD56" s="49"/>
      <c r="GE56" s="49"/>
      <c r="GF56" s="49"/>
      <c r="GG56" s="49"/>
      <c r="GH56" s="49"/>
      <c r="GI56" s="49"/>
      <c r="GJ56" s="49"/>
      <c r="GK56" s="49"/>
      <c r="GL56" s="49"/>
      <c r="GM56" s="49"/>
      <c r="GN56" s="49"/>
      <c r="GO56" s="49"/>
      <c r="GP56" s="49"/>
      <c r="GQ56" s="49"/>
      <c r="GR56" s="49"/>
      <c r="GS56" s="49"/>
      <c r="GT56" s="49"/>
      <c r="GU56" s="49"/>
      <c r="GV56" s="49"/>
      <c r="GW56" s="49"/>
      <c r="GX56" s="49"/>
      <c r="GY56" s="49"/>
      <c r="GZ56" s="49"/>
      <c r="HA56" s="49"/>
      <c r="HB56" s="49"/>
      <c r="HC56" s="49"/>
      <c r="HD56" s="49"/>
      <c r="HE56" s="49"/>
      <c r="HF56" s="49"/>
      <c r="HG56" s="49"/>
      <c r="HH56" s="49"/>
      <c r="HI56" s="49"/>
      <c r="HJ56" s="49"/>
      <c r="HK56" s="49"/>
      <c r="HL56" s="49"/>
      <c r="HM56" s="49"/>
      <c r="HN56" s="49"/>
      <c r="HO56" s="49"/>
      <c r="HP56" s="49"/>
      <c r="HQ56" s="49"/>
      <c r="HR56" s="49"/>
      <c r="HS56" s="49"/>
      <c r="HT56" s="49"/>
      <c r="HU56" s="49"/>
      <c r="HV56" s="49"/>
      <c r="HW56" s="49"/>
      <c r="HX56" s="49"/>
      <c r="HY56" s="49"/>
      <c r="HZ56" s="49"/>
      <c r="IA56" s="49"/>
      <c r="IB56" s="49"/>
      <c r="IC56" s="49"/>
      <c r="ID56" s="49"/>
      <c r="IE56" s="49"/>
      <c r="IF56" s="49"/>
      <c r="IG56" s="49"/>
      <c r="IH56" s="49"/>
      <c r="II56" s="49"/>
      <c r="IJ56" s="49"/>
      <c r="IK56" s="49"/>
      <c r="IL56" s="49"/>
      <c r="IM56" s="49"/>
      <c r="IN56" s="49"/>
      <c r="IO56" s="49"/>
      <c r="IP56" s="49"/>
      <c r="IQ56" s="49"/>
      <c r="IR56" s="49"/>
      <c r="IS56" s="49"/>
      <c r="IT56" s="49"/>
      <c r="IU56" s="49"/>
    </row>
    <row r="57" spans="1:255" s="50" customFormat="1" ht="12" customHeight="1">
      <c r="A57" s="42"/>
      <c r="B57" s="82" t="s">
        <v>75</v>
      </c>
      <c r="C57" s="83" t="s">
        <v>63</v>
      </c>
      <c r="D57" s="83">
        <v>2.5</v>
      </c>
      <c r="E57" s="83" t="s">
        <v>32</v>
      </c>
      <c r="F57" s="84">
        <v>63360</v>
      </c>
      <c r="G57" s="85">
        <f>F57*D57</f>
        <v>158400</v>
      </c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  <c r="EQ57" s="49"/>
      <c r="ER57" s="49"/>
      <c r="ES57" s="49"/>
      <c r="ET57" s="49"/>
      <c r="EU57" s="49"/>
      <c r="EV57" s="49"/>
      <c r="EW57" s="49"/>
      <c r="EX57" s="49"/>
      <c r="EY57" s="49"/>
      <c r="EZ57" s="49"/>
      <c r="FA57" s="49"/>
      <c r="FB57" s="49"/>
      <c r="FC57" s="49"/>
      <c r="FD57" s="49"/>
      <c r="FE57" s="49"/>
      <c r="FF57" s="49"/>
      <c r="FG57" s="49"/>
      <c r="FH57" s="49"/>
      <c r="FI57" s="49"/>
      <c r="FJ57" s="49"/>
      <c r="FK57" s="49"/>
      <c r="FL57" s="49"/>
      <c r="FM57" s="49"/>
      <c r="FN57" s="49"/>
      <c r="FO57" s="49"/>
      <c r="FP57" s="49"/>
      <c r="FQ57" s="49"/>
      <c r="FR57" s="49"/>
      <c r="FS57" s="49"/>
      <c r="FT57" s="49"/>
      <c r="FU57" s="49"/>
      <c r="FV57" s="49"/>
      <c r="FW57" s="49"/>
      <c r="FX57" s="49"/>
      <c r="FY57" s="49"/>
      <c r="FZ57" s="49"/>
      <c r="GA57" s="49"/>
      <c r="GB57" s="49"/>
      <c r="GC57" s="49"/>
      <c r="GD57" s="49"/>
      <c r="GE57" s="49"/>
      <c r="GF57" s="49"/>
      <c r="GG57" s="49"/>
      <c r="GH57" s="49"/>
      <c r="GI57" s="49"/>
      <c r="GJ57" s="49"/>
      <c r="GK57" s="49"/>
      <c r="GL57" s="49"/>
      <c r="GM57" s="49"/>
      <c r="GN57" s="49"/>
      <c r="GO57" s="49"/>
      <c r="GP57" s="49"/>
      <c r="GQ57" s="49"/>
      <c r="GR57" s="49"/>
      <c r="GS57" s="49"/>
      <c r="GT57" s="49"/>
      <c r="GU57" s="49"/>
      <c r="GV57" s="49"/>
      <c r="GW57" s="49"/>
      <c r="GX57" s="49"/>
      <c r="GY57" s="49"/>
      <c r="GZ57" s="49"/>
      <c r="HA57" s="49"/>
      <c r="HB57" s="49"/>
      <c r="HC57" s="49"/>
      <c r="HD57" s="49"/>
      <c r="HE57" s="49"/>
      <c r="HF57" s="49"/>
      <c r="HG57" s="49"/>
      <c r="HH57" s="49"/>
      <c r="HI57" s="49"/>
      <c r="HJ57" s="49"/>
      <c r="HK57" s="49"/>
      <c r="HL57" s="49"/>
      <c r="HM57" s="49"/>
      <c r="HN57" s="49"/>
      <c r="HO57" s="49"/>
      <c r="HP57" s="49"/>
      <c r="HQ57" s="49"/>
      <c r="HR57" s="49"/>
      <c r="HS57" s="49"/>
      <c r="HT57" s="49"/>
      <c r="HU57" s="49"/>
      <c r="HV57" s="49"/>
      <c r="HW57" s="49"/>
      <c r="HX57" s="49"/>
      <c r="HY57" s="49"/>
      <c r="HZ57" s="49"/>
      <c r="IA57" s="49"/>
      <c r="IB57" s="49"/>
      <c r="IC57" s="49"/>
      <c r="ID57" s="49"/>
      <c r="IE57" s="49"/>
      <c r="IF57" s="49"/>
      <c r="IG57" s="49"/>
      <c r="IH57" s="49"/>
      <c r="II57" s="49"/>
      <c r="IJ57" s="49"/>
      <c r="IK57" s="49"/>
      <c r="IL57" s="49"/>
      <c r="IM57" s="49"/>
      <c r="IN57" s="49"/>
      <c r="IO57" s="49"/>
      <c r="IP57" s="49"/>
      <c r="IQ57" s="49"/>
      <c r="IR57" s="49"/>
      <c r="IS57" s="49"/>
      <c r="IT57" s="49"/>
      <c r="IU57" s="49"/>
    </row>
    <row r="58" spans="1:255" s="50" customFormat="1" ht="12" customHeight="1">
      <c r="A58" s="42"/>
      <c r="B58" s="99" t="s">
        <v>76</v>
      </c>
      <c r="C58" s="83"/>
      <c r="D58" s="83"/>
      <c r="E58" s="83"/>
      <c r="F58" s="84"/>
      <c r="G58" s="85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  <c r="EQ58" s="49"/>
      <c r="ER58" s="49"/>
      <c r="ES58" s="49"/>
      <c r="ET58" s="49"/>
      <c r="EU58" s="49"/>
      <c r="EV58" s="49"/>
      <c r="EW58" s="49"/>
      <c r="EX58" s="49"/>
      <c r="EY58" s="49"/>
      <c r="EZ58" s="49"/>
      <c r="FA58" s="49"/>
      <c r="FB58" s="49"/>
      <c r="FC58" s="49"/>
      <c r="FD58" s="49"/>
      <c r="FE58" s="49"/>
      <c r="FF58" s="49"/>
      <c r="FG58" s="49"/>
      <c r="FH58" s="49"/>
      <c r="FI58" s="49"/>
      <c r="FJ58" s="49"/>
      <c r="FK58" s="49"/>
      <c r="FL58" s="49"/>
      <c r="FM58" s="49"/>
      <c r="FN58" s="49"/>
      <c r="FO58" s="49"/>
      <c r="FP58" s="49"/>
      <c r="FQ58" s="49"/>
      <c r="FR58" s="49"/>
      <c r="FS58" s="49"/>
      <c r="FT58" s="49"/>
      <c r="FU58" s="49"/>
      <c r="FV58" s="49"/>
      <c r="FW58" s="49"/>
      <c r="FX58" s="49"/>
      <c r="FY58" s="49"/>
      <c r="FZ58" s="49"/>
      <c r="GA58" s="49"/>
      <c r="GB58" s="49"/>
      <c r="GC58" s="49"/>
      <c r="GD58" s="49"/>
      <c r="GE58" s="49"/>
      <c r="GF58" s="49"/>
      <c r="GG58" s="49"/>
      <c r="GH58" s="49"/>
      <c r="GI58" s="49"/>
      <c r="GJ58" s="49"/>
      <c r="GK58" s="49"/>
      <c r="GL58" s="49"/>
      <c r="GM58" s="49"/>
      <c r="GN58" s="49"/>
      <c r="GO58" s="49"/>
      <c r="GP58" s="49"/>
      <c r="GQ58" s="49"/>
      <c r="GR58" s="49"/>
      <c r="GS58" s="49"/>
      <c r="GT58" s="49"/>
      <c r="GU58" s="49"/>
      <c r="GV58" s="49"/>
      <c r="GW58" s="49"/>
      <c r="GX58" s="49"/>
      <c r="GY58" s="49"/>
      <c r="GZ58" s="49"/>
      <c r="HA58" s="49"/>
      <c r="HB58" s="49"/>
      <c r="HC58" s="49"/>
      <c r="HD58" s="49"/>
      <c r="HE58" s="49"/>
      <c r="HF58" s="49"/>
      <c r="HG58" s="49"/>
      <c r="HH58" s="49"/>
      <c r="HI58" s="49"/>
      <c r="HJ58" s="49"/>
      <c r="HK58" s="49"/>
      <c r="HL58" s="49"/>
      <c r="HM58" s="49"/>
      <c r="HN58" s="49"/>
      <c r="HO58" s="49"/>
      <c r="HP58" s="49"/>
      <c r="HQ58" s="49"/>
      <c r="HR58" s="49"/>
      <c r="HS58" s="49"/>
      <c r="HT58" s="49"/>
      <c r="HU58" s="49"/>
      <c r="HV58" s="49"/>
      <c r="HW58" s="49"/>
      <c r="HX58" s="49"/>
      <c r="HY58" s="49"/>
      <c r="HZ58" s="49"/>
      <c r="IA58" s="49"/>
      <c r="IB58" s="49"/>
      <c r="IC58" s="49"/>
      <c r="ID58" s="49"/>
      <c r="IE58" s="49"/>
      <c r="IF58" s="49"/>
      <c r="IG58" s="49"/>
      <c r="IH58" s="49"/>
      <c r="II58" s="49"/>
      <c r="IJ58" s="49"/>
      <c r="IK58" s="49"/>
      <c r="IL58" s="49"/>
      <c r="IM58" s="49"/>
      <c r="IN58" s="49"/>
      <c r="IO58" s="49"/>
      <c r="IP58" s="49"/>
      <c r="IQ58" s="49"/>
      <c r="IR58" s="49"/>
      <c r="IS58" s="49"/>
      <c r="IT58" s="49"/>
      <c r="IU58" s="49"/>
    </row>
    <row r="59" spans="1:255" s="50" customFormat="1" ht="12" customHeight="1">
      <c r="A59" s="42"/>
      <c r="B59" s="82" t="s">
        <v>77</v>
      </c>
      <c r="C59" s="83" t="s">
        <v>70</v>
      </c>
      <c r="D59" s="83">
        <v>0.8</v>
      </c>
      <c r="E59" s="83" t="s">
        <v>24</v>
      </c>
      <c r="F59" s="84">
        <v>55000</v>
      </c>
      <c r="G59" s="85">
        <f>F59*D59</f>
        <v>44000</v>
      </c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  <c r="EQ59" s="49"/>
      <c r="ER59" s="49"/>
      <c r="ES59" s="49"/>
      <c r="ET59" s="49"/>
      <c r="EU59" s="49"/>
      <c r="EV59" s="49"/>
      <c r="EW59" s="49"/>
      <c r="EX59" s="49"/>
      <c r="EY59" s="49"/>
      <c r="EZ59" s="49"/>
      <c r="FA59" s="49"/>
      <c r="FB59" s="49"/>
      <c r="FC59" s="49"/>
      <c r="FD59" s="49"/>
      <c r="FE59" s="49"/>
      <c r="FF59" s="49"/>
      <c r="FG59" s="49"/>
      <c r="FH59" s="49"/>
      <c r="FI59" s="49"/>
      <c r="FJ59" s="49"/>
      <c r="FK59" s="49"/>
      <c r="FL59" s="49"/>
      <c r="FM59" s="49"/>
      <c r="FN59" s="49"/>
      <c r="FO59" s="49"/>
      <c r="FP59" s="49"/>
      <c r="FQ59" s="49"/>
      <c r="FR59" s="49"/>
      <c r="FS59" s="49"/>
      <c r="FT59" s="49"/>
      <c r="FU59" s="49"/>
      <c r="FV59" s="49"/>
      <c r="FW59" s="49"/>
      <c r="FX59" s="49"/>
      <c r="FY59" s="49"/>
      <c r="FZ59" s="49"/>
      <c r="GA59" s="49"/>
      <c r="GB59" s="49"/>
      <c r="GC59" s="49"/>
      <c r="GD59" s="49"/>
      <c r="GE59" s="49"/>
      <c r="GF59" s="49"/>
      <c r="GG59" s="49"/>
      <c r="GH59" s="49"/>
      <c r="GI59" s="49"/>
      <c r="GJ59" s="49"/>
      <c r="GK59" s="49"/>
      <c r="GL59" s="49"/>
      <c r="GM59" s="49"/>
      <c r="GN59" s="49"/>
      <c r="GO59" s="49"/>
      <c r="GP59" s="49"/>
      <c r="GQ59" s="49"/>
      <c r="GR59" s="49"/>
      <c r="GS59" s="49"/>
      <c r="GT59" s="49"/>
      <c r="GU59" s="49"/>
      <c r="GV59" s="49"/>
      <c r="GW59" s="49"/>
      <c r="GX59" s="49"/>
      <c r="GY59" s="49"/>
      <c r="GZ59" s="49"/>
      <c r="HA59" s="49"/>
      <c r="HB59" s="49"/>
      <c r="HC59" s="49"/>
      <c r="HD59" s="49"/>
      <c r="HE59" s="49"/>
      <c r="HF59" s="49"/>
      <c r="HG59" s="49"/>
      <c r="HH59" s="49"/>
      <c r="HI59" s="49"/>
      <c r="HJ59" s="49"/>
      <c r="HK59" s="49"/>
      <c r="HL59" s="49"/>
      <c r="HM59" s="49"/>
      <c r="HN59" s="49"/>
      <c r="HO59" s="49"/>
      <c r="HP59" s="49"/>
      <c r="HQ59" s="49"/>
      <c r="HR59" s="49"/>
      <c r="HS59" s="49"/>
      <c r="HT59" s="49"/>
      <c r="HU59" s="49"/>
      <c r="HV59" s="49"/>
      <c r="HW59" s="49"/>
      <c r="HX59" s="49"/>
      <c r="HY59" s="49"/>
      <c r="HZ59" s="49"/>
      <c r="IA59" s="49"/>
      <c r="IB59" s="49"/>
      <c r="IC59" s="49"/>
      <c r="ID59" s="49"/>
      <c r="IE59" s="49"/>
      <c r="IF59" s="49"/>
      <c r="IG59" s="49"/>
      <c r="IH59" s="49"/>
      <c r="II59" s="49"/>
      <c r="IJ59" s="49"/>
      <c r="IK59" s="49"/>
      <c r="IL59" s="49"/>
      <c r="IM59" s="49"/>
      <c r="IN59" s="49"/>
      <c r="IO59" s="49"/>
      <c r="IP59" s="49"/>
      <c r="IQ59" s="49"/>
      <c r="IR59" s="49"/>
      <c r="IS59" s="49"/>
      <c r="IT59" s="49"/>
      <c r="IU59" s="49"/>
    </row>
    <row r="60" spans="1:255" s="50" customFormat="1" ht="12" customHeight="1">
      <c r="A60" s="42"/>
      <c r="B60" s="99" t="s">
        <v>78</v>
      </c>
      <c r="C60" s="83"/>
      <c r="D60" s="83"/>
      <c r="E60" s="83"/>
      <c r="F60" s="84"/>
      <c r="G60" s="85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  <c r="DR60" s="49"/>
      <c r="DS60" s="49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49"/>
      <c r="EE60" s="49"/>
      <c r="EF60" s="49"/>
      <c r="EG60" s="49"/>
      <c r="EH60" s="49"/>
      <c r="EI60" s="49"/>
      <c r="EJ60" s="49"/>
      <c r="EK60" s="49"/>
      <c r="EL60" s="49"/>
      <c r="EM60" s="49"/>
      <c r="EN60" s="49"/>
      <c r="EO60" s="49"/>
      <c r="EP60" s="49"/>
      <c r="EQ60" s="49"/>
      <c r="ER60" s="49"/>
      <c r="ES60" s="49"/>
      <c r="ET60" s="49"/>
      <c r="EU60" s="49"/>
      <c r="EV60" s="49"/>
      <c r="EW60" s="49"/>
      <c r="EX60" s="49"/>
      <c r="EY60" s="49"/>
      <c r="EZ60" s="49"/>
      <c r="FA60" s="49"/>
      <c r="FB60" s="49"/>
      <c r="FC60" s="49"/>
      <c r="FD60" s="49"/>
      <c r="FE60" s="49"/>
      <c r="FF60" s="49"/>
      <c r="FG60" s="49"/>
      <c r="FH60" s="49"/>
      <c r="FI60" s="49"/>
      <c r="FJ60" s="49"/>
      <c r="FK60" s="49"/>
      <c r="FL60" s="49"/>
      <c r="FM60" s="49"/>
      <c r="FN60" s="49"/>
      <c r="FO60" s="49"/>
      <c r="FP60" s="49"/>
      <c r="FQ60" s="49"/>
      <c r="FR60" s="49"/>
      <c r="FS60" s="49"/>
      <c r="FT60" s="49"/>
      <c r="FU60" s="49"/>
      <c r="FV60" s="49"/>
      <c r="FW60" s="49"/>
      <c r="FX60" s="49"/>
      <c r="FY60" s="49"/>
      <c r="FZ60" s="49"/>
      <c r="GA60" s="49"/>
      <c r="GB60" s="49"/>
      <c r="GC60" s="49"/>
      <c r="GD60" s="49"/>
      <c r="GE60" s="49"/>
      <c r="GF60" s="49"/>
      <c r="GG60" s="49"/>
      <c r="GH60" s="49"/>
      <c r="GI60" s="49"/>
      <c r="GJ60" s="49"/>
      <c r="GK60" s="49"/>
      <c r="GL60" s="49"/>
      <c r="GM60" s="49"/>
      <c r="GN60" s="49"/>
      <c r="GO60" s="49"/>
      <c r="GP60" s="49"/>
      <c r="GQ60" s="49"/>
      <c r="GR60" s="49"/>
      <c r="GS60" s="49"/>
      <c r="GT60" s="49"/>
      <c r="GU60" s="49"/>
      <c r="GV60" s="49"/>
      <c r="GW60" s="49"/>
      <c r="GX60" s="49"/>
      <c r="GY60" s="49"/>
      <c r="GZ60" s="49"/>
      <c r="HA60" s="49"/>
      <c r="HB60" s="49"/>
      <c r="HC60" s="49"/>
      <c r="HD60" s="49"/>
      <c r="HE60" s="49"/>
      <c r="HF60" s="49"/>
      <c r="HG60" s="49"/>
      <c r="HH60" s="49"/>
      <c r="HI60" s="49"/>
      <c r="HJ60" s="49"/>
      <c r="HK60" s="49"/>
      <c r="HL60" s="49"/>
      <c r="HM60" s="49"/>
      <c r="HN60" s="49"/>
      <c r="HO60" s="49"/>
      <c r="HP60" s="49"/>
      <c r="HQ60" s="49"/>
      <c r="HR60" s="49"/>
      <c r="HS60" s="49"/>
      <c r="HT60" s="49"/>
      <c r="HU60" s="49"/>
      <c r="HV60" s="49"/>
      <c r="HW60" s="49"/>
      <c r="HX60" s="49"/>
      <c r="HY60" s="49"/>
      <c r="HZ60" s="49"/>
      <c r="IA60" s="49"/>
      <c r="IB60" s="49"/>
      <c r="IC60" s="49"/>
      <c r="ID60" s="49"/>
      <c r="IE60" s="49"/>
      <c r="IF60" s="49"/>
      <c r="IG60" s="49"/>
      <c r="IH60" s="49"/>
      <c r="II60" s="49"/>
      <c r="IJ60" s="49"/>
      <c r="IK60" s="49"/>
      <c r="IL60" s="49"/>
      <c r="IM60" s="49"/>
      <c r="IN60" s="49"/>
      <c r="IO60" s="49"/>
      <c r="IP60" s="49"/>
      <c r="IQ60" s="49"/>
      <c r="IR60" s="49"/>
      <c r="IS60" s="49"/>
      <c r="IT60" s="49"/>
      <c r="IU60" s="49"/>
    </row>
    <row r="61" spans="1:255" s="50" customFormat="1" ht="12" customHeight="1">
      <c r="A61" s="42"/>
      <c r="B61" s="82" t="s">
        <v>79</v>
      </c>
      <c r="C61" s="83" t="s">
        <v>70</v>
      </c>
      <c r="D61" s="83">
        <v>0.5</v>
      </c>
      <c r="E61" s="83" t="s">
        <v>24</v>
      </c>
      <c r="F61" s="84">
        <v>380000</v>
      </c>
      <c r="G61" s="85">
        <f>F61*D61</f>
        <v>190000</v>
      </c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49"/>
      <c r="EX61" s="49"/>
      <c r="EY61" s="49"/>
      <c r="EZ61" s="49"/>
      <c r="FA61" s="49"/>
      <c r="FB61" s="49"/>
      <c r="FC61" s="49"/>
      <c r="FD61" s="49"/>
      <c r="FE61" s="49"/>
      <c r="FF61" s="49"/>
      <c r="FG61" s="49"/>
      <c r="FH61" s="49"/>
      <c r="FI61" s="49"/>
      <c r="FJ61" s="49"/>
      <c r="FK61" s="49"/>
      <c r="FL61" s="49"/>
      <c r="FM61" s="49"/>
      <c r="FN61" s="49"/>
      <c r="FO61" s="49"/>
      <c r="FP61" s="49"/>
      <c r="FQ61" s="49"/>
      <c r="FR61" s="49"/>
      <c r="FS61" s="49"/>
      <c r="FT61" s="49"/>
      <c r="FU61" s="49"/>
      <c r="FV61" s="49"/>
      <c r="FW61" s="49"/>
      <c r="FX61" s="49"/>
      <c r="FY61" s="49"/>
      <c r="FZ61" s="49"/>
      <c r="GA61" s="49"/>
      <c r="GB61" s="49"/>
      <c r="GC61" s="49"/>
      <c r="GD61" s="49"/>
      <c r="GE61" s="49"/>
      <c r="GF61" s="49"/>
      <c r="GG61" s="49"/>
      <c r="GH61" s="49"/>
      <c r="GI61" s="49"/>
      <c r="GJ61" s="49"/>
      <c r="GK61" s="49"/>
      <c r="GL61" s="49"/>
      <c r="GM61" s="49"/>
      <c r="GN61" s="49"/>
      <c r="GO61" s="49"/>
      <c r="GP61" s="49"/>
      <c r="GQ61" s="49"/>
      <c r="GR61" s="49"/>
      <c r="GS61" s="49"/>
      <c r="GT61" s="49"/>
      <c r="GU61" s="49"/>
      <c r="GV61" s="49"/>
      <c r="GW61" s="49"/>
      <c r="GX61" s="49"/>
      <c r="GY61" s="49"/>
      <c r="GZ61" s="49"/>
      <c r="HA61" s="49"/>
      <c r="HB61" s="49"/>
      <c r="HC61" s="49"/>
      <c r="HD61" s="49"/>
      <c r="HE61" s="49"/>
      <c r="HF61" s="49"/>
      <c r="HG61" s="49"/>
      <c r="HH61" s="49"/>
      <c r="HI61" s="49"/>
      <c r="HJ61" s="49"/>
      <c r="HK61" s="49"/>
      <c r="HL61" s="49"/>
      <c r="HM61" s="49"/>
      <c r="HN61" s="49"/>
      <c r="HO61" s="49"/>
      <c r="HP61" s="49"/>
      <c r="HQ61" s="49"/>
      <c r="HR61" s="49"/>
      <c r="HS61" s="49"/>
      <c r="HT61" s="49"/>
      <c r="HU61" s="49"/>
      <c r="HV61" s="49"/>
      <c r="HW61" s="49"/>
      <c r="HX61" s="49"/>
      <c r="HY61" s="49"/>
      <c r="HZ61" s="49"/>
      <c r="IA61" s="49"/>
      <c r="IB61" s="49"/>
      <c r="IC61" s="49"/>
      <c r="ID61" s="49"/>
      <c r="IE61" s="49"/>
      <c r="IF61" s="49"/>
      <c r="IG61" s="49"/>
      <c r="IH61" s="49"/>
      <c r="II61" s="49"/>
      <c r="IJ61" s="49"/>
      <c r="IK61" s="49"/>
      <c r="IL61" s="49"/>
      <c r="IM61" s="49"/>
      <c r="IN61" s="49"/>
      <c r="IO61" s="49"/>
      <c r="IP61" s="49"/>
      <c r="IQ61" s="49"/>
      <c r="IR61" s="49"/>
      <c r="IS61" s="49"/>
      <c r="IT61" s="49"/>
      <c r="IU61" s="49"/>
    </row>
    <row r="62" spans="1:255" s="50" customFormat="1" ht="12" customHeight="1">
      <c r="A62" s="42"/>
      <c r="B62" s="82" t="s">
        <v>80</v>
      </c>
      <c r="C62" s="83" t="s">
        <v>70</v>
      </c>
      <c r="D62" s="83">
        <v>3</v>
      </c>
      <c r="E62" s="83" t="s">
        <v>24</v>
      </c>
      <c r="F62" s="84">
        <v>19830</v>
      </c>
      <c r="G62" s="85">
        <f>F62*D62</f>
        <v>59490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49"/>
      <c r="EO62" s="49"/>
      <c r="EP62" s="49"/>
      <c r="EQ62" s="49"/>
      <c r="ER62" s="49"/>
      <c r="ES62" s="49"/>
      <c r="ET62" s="49"/>
      <c r="EU62" s="49"/>
      <c r="EV62" s="49"/>
      <c r="EW62" s="49"/>
      <c r="EX62" s="49"/>
      <c r="EY62" s="49"/>
      <c r="EZ62" s="49"/>
      <c r="FA62" s="49"/>
      <c r="FB62" s="49"/>
      <c r="FC62" s="49"/>
      <c r="FD62" s="49"/>
      <c r="FE62" s="49"/>
      <c r="FF62" s="49"/>
      <c r="FG62" s="49"/>
      <c r="FH62" s="49"/>
      <c r="FI62" s="49"/>
      <c r="FJ62" s="49"/>
      <c r="FK62" s="49"/>
      <c r="FL62" s="49"/>
      <c r="FM62" s="49"/>
      <c r="FN62" s="49"/>
      <c r="FO62" s="49"/>
      <c r="FP62" s="49"/>
      <c r="FQ62" s="49"/>
      <c r="FR62" s="49"/>
      <c r="FS62" s="49"/>
      <c r="FT62" s="49"/>
      <c r="FU62" s="49"/>
      <c r="FV62" s="49"/>
      <c r="FW62" s="49"/>
      <c r="FX62" s="49"/>
      <c r="FY62" s="49"/>
      <c r="FZ62" s="49"/>
      <c r="GA62" s="49"/>
      <c r="GB62" s="49"/>
      <c r="GC62" s="49"/>
      <c r="GD62" s="49"/>
      <c r="GE62" s="49"/>
      <c r="GF62" s="49"/>
      <c r="GG62" s="49"/>
      <c r="GH62" s="49"/>
      <c r="GI62" s="49"/>
      <c r="GJ62" s="49"/>
      <c r="GK62" s="49"/>
      <c r="GL62" s="49"/>
      <c r="GM62" s="49"/>
      <c r="GN62" s="49"/>
      <c r="GO62" s="49"/>
      <c r="GP62" s="49"/>
      <c r="GQ62" s="49"/>
      <c r="GR62" s="49"/>
      <c r="GS62" s="49"/>
      <c r="GT62" s="49"/>
      <c r="GU62" s="49"/>
      <c r="GV62" s="49"/>
      <c r="GW62" s="49"/>
      <c r="GX62" s="49"/>
      <c r="GY62" s="49"/>
      <c r="GZ62" s="49"/>
      <c r="HA62" s="49"/>
      <c r="HB62" s="49"/>
      <c r="HC62" s="49"/>
      <c r="HD62" s="49"/>
      <c r="HE62" s="49"/>
      <c r="HF62" s="49"/>
      <c r="HG62" s="49"/>
      <c r="HH62" s="49"/>
      <c r="HI62" s="49"/>
      <c r="HJ62" s="49"/>
      <c r="HK62" s="49"/>
      <c r="HL62" s="49"/>
      <c r="HM62" s="49"/>
      <c r="HN62" s="49"/>
      <c r="HO62" s="49"/>
      <c r="HP62" s="49"/>
      <c r="HQ62" s="49"/>
      <c r="HR62" s="49"/>
      <c r="HS62" s="49"/>
      <c r="HT62" s="49"/>
      <c r="HU62" s="49"/>
      <c r="HV62" s="49"/>
      <c r="HW62" s="49"/>
      <c r="HX62" s="49"/>
      <c r="HY62" s="49"/>
      <c r="HZ62" s="49"/>
      <c r="IA62" s="49"/>
      <c r="IB62" s="49"/>
      <c r="IC62" s="49"/>
      <c r="ID62" s="49"/>
      <c r="IE62" s="49"/>
      <c r="IF62" s="49"/>
      <c r="IG62" s="49"/>
      <c r="IH62" s="49"/>
      <c r="II62" s="49"/>
      <c r="IJ62" s="49"/>
      <c r="IK62" s="49"/>
      <c r="IL62" s="49"/>
      <c r="IM62" s="49"/>
      <c r="IN62" s="49"/>
      <c r="IO62" s="49"/>
      <c r="IP62" s="49"/>
      <c r="IQ62" s="49"/>
      <c r="IR62" s="49"/>
      <c r="IS62" s="49"/>
      <c r="IT62" s="49"/>
      <c r="IU62" s="49"/>
    </row>
    <row r="63" spans="1:255" s="50" customFormat="1" ht="12" customHeight="1">
      <c r="A63" s="42"/>
      <c r="B63" s="82" t="s">
        <v>81</v>
      </c>
      <c r="C63" s="83" t="s">
        <v>63</v>
      </c>
      <c r="D63" s="83">
        <v>0.5</v>
      </c>
      <c r="E63" s="83" t="s">
        <v>82</v>
      </c>
      <c r="F63" s="84">
        <v>150000</v>
      </c>
      <c r="G63" s="85">
        <f>F63*D63</f>
        <v>75000</v>
      </c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49"/>
      <c r="DW63" s="49"/>
      <c r="DX63" s="49"/>
      <c r="DY63" s="49"/>
      <c r="DZ63" s="49"/>
      <c r="EA63" s="49"/>
      <c r="EB63" s="49"/>
      <c r="EC63" s="49"/>
      <c r="ED63" s="49"/>
      <c r="EE63" s="49"/>
      <c r="EF63" s="49"/>
      <c r="EG63" s="49"/>
      <c r="EH63" s="49"/>
      <c r="EI63" s="49"/>
      <c r="EJ63" s="49"/>
      <c r="EK63" s="49"/>
      <c r="EL63" s="49"/>
      <c r="EM63" s="49"/>
      <c r="EN63" s="49"/>
      <c r="EO63" s="49"/>
      <c r="EP63" s="49"/>
      <c r="EQ63" s="49"/>
      <c r="ER63" s="49"/>
      <c r="ES63" s="49"/>
      <c r="ET63" s="49"/>
      <c r="EU63" s="49"/>
      <c r="EV63" s="49"/>
      <c r="EW63" s="49"/>
      <c r="EX63" s="49"/>
      <c r="EY63" s="49"/>
      <c r="EZ63" s="49"/>
      <c r="FA63" s="49"/>
      <c r="FB63" s="49"/>
      <c r="FC63" s="49"/>
      <c r="FD63" s="49"/>
      <c r="FE63" s="49"/>
      <c r="FF63" s="49"/>
      <c r="FG63" s="49"/>
      <c r="FH63" s="49"/>
      <c r="FI63" s="49"/>
      <c r="FJ63" s="49"/>
      <c r="FK63" s="49"/>
      <c r="FL63" s="49"/>
      <c r="FM63" s="49"/>
      <c r="FN63" s="49"/>
      <c r="FO63" s="49"/>
      <c r="FP63" s="49"/>
      <c r="FQ63" s="49"/>
      <c r="FR63" s="49"/>
      <c r="FS63" s="49"/>
      <c r="FT63" s="49"/>
      <c r="FU63" s="49"/>
      <c r="FV63" s="49"/>
      <c r="FW63" s="49"/>
      <c r="FX63" s="49"/>
      <c r="FY63" s="49"/>
      <c r="FZ63" s="49"/>
      <c r="GA63" s="49"/>
      <c r="GB63" s="49"/>
      <c r="GC63" s="49"/>
      <c r="GD63" s="49"/>
      <c r="GE63" s="49"/>
      <c r="GF63" s="49"/>
      <c r="GG63" s="49"/>
      <c r="GH63" s="49"/>
      <c r="GI63" s="49"/>
      <c r="GJ63" s="49"/>
      <c r="GK63" s="49"/>
      <c r="GL63" s="49"/>
      <c r="GM63" s="49"/>
      <c r="GN63" s="49"/>
      <c r="GO63" s="49"/>
      <c r="GP63" s="49"/>
      <c r="GQ63" s="49"/>
      <c r="GR63" s="49"/>
      <c r="GS63" s="49"/>
      <c r="GT63" s="49"/>
      <c r="GU63" s="49"/>
      <c r="GV63" s="49"/>
      <c r="GW63" s="49"/>
      <c r="GX63" s="49"/>
      <c r="GY63" s="49"/>
      <c r="GZ63" s="49"/>
      <c r="HA63" s="49"/>
      <c r="HB63" s="49"/>
      <c r="HC63" s="49"/>
      <c r="HD63" s="49"/>
      <c r="HE63" s="49"/>
      <c r="HF63" s="49"/>
      <c r="HG63" s="49"/>
      <c r="HH63" s="49"/>
      <c r="HI63" s="49"/>
      <c r="HJ63" s="49"/>
      <c r="HK63" s="49"/>
      <c r="HL63" s="49"/>
      <c r="HM63" s="49"/>
      <c r="HN63" s="49"/>
      <c r="HO63" s="49"/>
      <c r="HP63" s="49"/>
      <c r="HQ63" s="49"/>
      <c r="HR63" s="49"/>
      <c r="HS63" s="49"/>
      <c r="HT63" s="49"/>
      <c r="HU63" s="49"/>
      <c r="HV63" s="49"/>
      <c r="HW63" s="49"/>
      <c r="HX63" s="49"/>
      <c r="HY63" s="49"/>
      <c r="HZ63" s="49"/>
      <c r="IA63" s="49"/>
      <c r="IB63" s="49"/>
      <c r="IC63" s="49"/>
      <c r="ID63" s="49"/>
      <c r="IE63" s="49"/>
      <c r="IF63" s="49"/>
      <c r="IG63" s="49"/>
      <c r="IH63" s="49"/>
      <c r="II63" s="49"/>
      <c r="IJ63" s="49"/>
      <c r="IK63" s="49"/>
      <c r="IL63" s="49"/>
      <c r="IM63" s="49"/>
      <c r="IN63" s="49"/>
      <c r="IO63" s="49"/>
      <c r="IP63" s="49"/>
      <c r="IQ63" s="49"/>
      <c r="IR63" s="49"/>
      <c r="IS63" s="49"/>
      <c r="IT63" s="49"/>
      <c r="IU63" s="49"/>
    </row>
    <row r="64" spans="1:255" s="50" customFormat="1" ht="12" customHeight="1">
      <c r="A64" s="42"/>
      <c r="B64" s="82" t="s">
        <v>83</v>
      </c>
      <c r="C64" s="83" t="s">
        <v>70</v>
      </c>
      <c r="D64" s="83">
        <v>0.5</v>
      </c>
      <c r="E64" s="83" t="s">
        <v>84</v>
      </c>
      <c r="F64" s="84">
        <v>280000</v>
      </c>
      <c r="G64" s="85">
        <f>F64*D64</f>
        <v>140000</v>
      </c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  <c r="EH64" s="49"/>
      <c r="EI64" s="49"/>
      <c r="EJ64" s="49"/>
      <c r="EK64" s="49"/>
      <c r="EL64" s="49"/>
      <c r="EM64" s="49"/>
      <c r="EN64" s="49"/>
      <c r="EO64" s="49"/>
      <c r="EP64" s="49"/>
      <c r="EQ64" s="49"/>
      <c r="ER64" s="49"/>
      <c r="ES64" s="49"/>
      <c r="ET64" s="49"/>
      <c r="EU64" s="49"/>
      <c r="EV64" s="49"/>
      <c r="EW64" s="49"/>
      <c r="EX64" s="49"/>
      <c r="EY64" s="49"/>
      <c r="EZ64" s="49"/>
      <c r="FA64" s="49"/>
      <c r="FB64" s="49"/>
      <c r="FC64" s="49"/>
      <c r="FD64" s="49"/>
      <c r="FE64" s="49"/>
      <c r="FF64" s="49"/>
      <c r="FG64" s="49"/>
      <c r="FH64" s="49"/>
      <c r="FI64" s="49"/>
      <c r="FJ64" s="49"/>
      <c r="FK64" s="49"/>
      <c r="FL64" s="49"/>
      <c r="FM64" s="49"/>
      <c r="FN64" s="49"/>
      <c r="FO64" s="49"/>
      <c r="FP64" s="49"/>
      <c r="FQ64" s="49"/>
      <c r="FR64" s="49"/>
      <c r="FS64" s="49"/>
      <c r="FT64" s="49"/>
      <c r="FU64" s="49"/>
      <c r="FV64" s="49"/>
      <c r="FW64" s="49"/>
      <c r="FX64" s="49"/>
      <c r="FY64" s="49"/>
      <c r="FZ64" s="49"/>
      <c r="GA64" s="49"/>
      <c r="GB64" s="49"/>
      <c r="GC64" s="49"/>
      <c r="GD64" s="49"/>
      <c r="GE64" s="49"/>
      <c r="GF64" s="49"/>
      <c r="GG64" s="49"/>
      <c r="GH64" s="49"/>
      <c r="GI64" s="49"/>
      <c r="GJ64" s="49"/>
      <c r="GK64" s="49"/>
      <c r="GL64" s="49"/>
      <c r="GM64" s="49"/>
      <c r="GN64" s="49"/>
      <c r="GO64" s="49"/>
      <c r="GP64" s="49"/>
      <c r="GQ64" s="49"/>
      <c r="GR64" s="49"/>
      <c r="GS64" s="49"/>
      <c r="GT64" s="49"/>
      <c r="GU64" s="49"/>
      <c r="GV64" s="49"/>
      <c r="GW64" s="49"/>
      <c r="GX64" s="49"/>
      <c r="GY64" s="49"/>
      <c r="GZ64" s="49"/>
      <c r="HA64" s="49"/>
      <c r="HB64" s="49"/>
      <c r="HC64" s="49"/>
      <c r="HD64" s="49"/>
      <c r="HE64" s="49"/>
      <c r="HF64" s="49"/>
      <c r="HG64" s="49"/>
      <c r="HH64" s="49"/>
      <c r="HI64" s="49"/>
      <c r="HJ64" s="49"/>
      <c r="HK64" s="49"/>
      <c r="HL64" s="49"/>
      <c r="HM64" s="49"/>
      <c r="HN64" s="49"/>
      <c r="HO64" s="49"/>
      <c r="HP64" s="49"/>
      <c r="HQ64" s="49"/>
      <c r="HR64" s="49"/>
      <c r="HS64" s="49"/>
      <c r="HT64" s="49"/>
      <c r="HU64" s="49"/>
      <c r="HV64" s="49"/>
      <c r="HW64" s="49"/>
      <c r="HX64" s="49"/>
      <c r="HY64" s="49"/>
      <c r="HZ64" s="49"/>
      <c r="IA64" s="49"/>
      <c r="IB64" s="49"/>
      <c r="IC64" s="49"/>
      <c r="ID64" s="49"/>
      <c r="IE64" s="49"/>
      <c r="IF64" s="49"/>
      <c r="IG64" s="49"/>
      <c r="IH64" s="49"/>
      <c r="II64" s="49"/>
      <c r="IJ64" s="49"/>
      <c r="IK64" s="49"/>
      <c r="IL64" s="49"/>
      <c r="IM64" s="49"/>
      <c r="IN64" s="49"/>
      <c r="IO64" s="49"/>
      <c r="IP64" s="49"/>
      <c r="IQ64" s="49"/>
      <c r="IR64" s="49"/>
      <c r="IS64" s="49"/>
      <c r="IT64" s="49"/>
      <c r="IU64" s="49"/>
    </row>
    <row r="65" spans="1:255" s="50" customFormat="1" ht="12" customHeight="1">
      <c r="A65" s="42"/>
      <c r="B65" s="82" t="s">
        <v>85</v>
      </c>
      <c r="C65" s="83" t="s">
        <v>70</v>
      </c>
      <c r="D65" s="83">
        <v>0.5</v>
      </c>
      <c r="E65" s="83" t="s">
        <v>67</v>
      </c>
      <c r="F65" s="84">
        <v>450000</v>
      </c>
      <c r="G65" s="85">
        <f>F65*D65</f>
        <v>225000</v>
      </c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  <c r="EQ65" s="49"/>
      <c r="ER65" s="49"/>
      <c r="ES65" s="49"/>
      <c r="ET65" s="49"/>
      <c r="EU65" s="49"/>
      <c r="EV65" s="49"/>
      <c r="EW65" s="49"/>
      <c r="EX65" s="49"/>
      <c r="EY65" s="49"/>
      <c r="EZ65" s="49"/>
      <c r="FA65" s="49"/>
      <c r="FB65" s="49"/>
      <c r="FC65" s="49"/>
      <c r="FD65" s="49"/>
      <c r="FE65" s="49"/>
      <c r="FF65" s="49"/>
      <c r="FG65" s="49"/>
      <c r="FH65" s="49"/>
      <c r="FI65" s="49"/>
      <c r="FJ65" s="49"/>
      <c r="FK65" s="49"/>
      <c r="FL65" s="49"/>
      <c r="FM65" s="49"/>
      <c r="FN65" s="49"/>
      <c r="FO65" s="49"/>
      <c r="FP65" s="49"/>
      <c r="FQ65" s="49"/>
      <c r="FR65" s="49"/>
      <c r="FS65" s="49"/>
      <c r="FT65" s="49"/>
      <c r="FU65" s="49"/>
      <c r="FV65" s="49"/>
      <c r="FW65" s="49"/>
      <c r="FX65" s="49"/>
      <c r="FY65" s="49"/>
      <c r="FZ65" s="49"/>
      <c r="GA65" s="49"/>
      <c r="GB65" s="49"/>
      <c r="GC65" s="49"/>
      <c r="GD65" s="49"/>
      <c r="GE65" s="49"/>
      <c r="GF65" s="49"/>
      <c r="GG65" s="49"/>
      <c r="GH65" s="49"/>
      <c r="GI65" s="49"/>
      <c r="GJ65" s="49"/>
      <c r="GK65" s="49"/>
      <c r="GL65" s="49"/>
      <c r="GM65" s="49"/>
      <c r="GN65" s="49"/>
      <c r="GO65" s="49"/>
      <c r="GP65" s="49"/>
      <c r="GQ65" s="49"/>
      <c r="GR65" s="49"/>
      <c r="GS65" s="49"/>
      <c r="GT65" s="49"/>
      <c r="GU65" s="49"/>
      <c r="GV65" s="49"/>
      <c r="GW65" s="49"/>
      <c r="GX65" s="49"/>
      <c r="GY65" s="49"/>
      <c r="GZ65" s="49"/>
      <c r="HA65" s="49"/>
      <c r="HB65" s="49"/>
      <c r="HC65" s="49"/>
      <c r="HD65" s="49"/>
      <c r="HE65" s="49"/>
      <c r="HF65" s="49"/>
      <c r="HG65" s="49"/>
      <c r="HH65" s="49"/>
      <c r="HI65" s="49"/>
      <c r="HJ65" s="49"/>
      <c r="HK65" s="49"/>
      <c r="HL65" s="49"/>
      <c r="HM65" s="49"/>
      <c r="HN65" s="49"/>
      <c r="HO65" s="49"/>
      <c r="HP65" s="49"/>
      <c r="HQ65" s="49"/>
      <c r="HR65" s="49"/>
      <c r="HS65" s="49"/>
      <c r="HT65" s="49"/>
      <c r="HU65" s="49"/>
      <c r="HV65" s="49"/>
      <c r="HW65" s="49"/>
      <c r="HX65" s="49"/>
      <c r="HY65" s="49"/>
      <c r="HZ65" s="49"/>
      <c r="IA65" s="49"/>
      <c r="IB65" s="49"/>
      <c r="IC65" s="49"/>
      <c r="ID65" s="49"/>
      <c r="IE65" s="49"/>
      <c r="IF65" s="49"/>
      <c r="IG65" s="49"/>
      <c r="IH65" s="49"/>
      <c r="II65" s="49"/>
      <c r="IJ65" s="49"/>
      <c r="IK65" s="49"/>
      <c r="IL65" s="49"/>
      <c r="IM65" s="49"/>
      <c r="IN65" s="49"/>
      <c r="IO65" s="49"/>
      <c r="IP65" s="49"/>
      <c r="IQ65" s="49"/>
      <c r="IR65" s="49"/>
      <c r="IS65" s="49"/>
      <c r="IT65" s="49"/>
      <c r="IU65" s="49"/>
    </row>
    <row r="66" spans="1:255" ht="11.25" customHeight="1">
      <c r="B66" s="86" t="s">
        <v>86</v>
      </c>
      <c r="C66" s="87"/>
      <c r="D66" s="87"/>
      <c r="E66" s="87"/>
      <c r="F66" s="88"/>
      <c r="G66" s="89">
        <f>SUM(G45:G65)</f>
        <v>10852660</v>
      </c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</row>
    <row r="67" spans="1:255" ht="11.25" customHeight="1">
      <c r="B67" s="90"/>
      <c r="C67" s="91"/>
      <c r="D67" s="91"/>
      <c r="E67" s="100"/>
      <c r="F67" s="92"/>
      <c r="G67" s="92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</row>
    <row r="68" spans="1:255" ht="12" customHeight="1">
      <c r="A68" s="74"/>
      <c r="B68" s="75" t="s">
        <v>87</v>
      </c>
      <c r="C68" s="76"/>
      <c r="D68" s="77"/>
      <c r="E68" s="77"/>
      <c r="F68" s="78"/>
      <c r="G68" s="79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</row>
    <row r="69" spans="1:255" ht="24" customHeight="1">
      <c r="A69" s="74"/>
      <c r="B69" s="80" t="s">
        <v>88</v>
      </c>
      <c r="C69" s="81" t="s">
        <v>56</v>
      </c>
      <c r="D69" s="81" t="s">
        <v>57</v>
      </c>
      <c r="E69" s="80" t="s">
        <v>43</v>
      </c>
      <c r="F69" s="81" t="s">
        <v>44</v>
      </c>
      <c r="G69" s="80" t="s">
        <v>45</v>
      </c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</row>
    <row r="70" spans="1:255" s="50" customFormat="1" ht="15">
      <c r="A70" s="42"/>
      <c r="B70" s="101" t="s">
        <v>119</v>
      </c>
      <c r="C70" s="83" t="s">
        <v>89</v>
      </c>
      <c r="D70" s="83">
        <v>3500</v>
      </c>
      <c r="E70" s="83" t="s">
        <v>90</v>
      </c>
      <c r="F70" s="84">
        <v>2000</v>
      </c>
      <c r="G70" s="85">
        <f>F70*D70</f>
        <v>7000000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/>
      <c r="CQ70" s="49"/>
      <c r="CR70" s="49"/>
      <c r="CS70" s="49"/>
      <c r="CT70" s="49"/>
      <c r="CU70" s="49"/>
      <c r="CV70" s="49"/>
      <c r="CW70" s="49"/>
      <c r="CX70" s="49"/>
      <c r="CY70" s="49"/>
      <c r="CZ70" s="49"/>
      <c r="DA70" s="49"/>
      <c r="DB70" s="49"/>
      <c r="DC70" s="49"/>
      <c r="DD70" s="49"/>
      <c r="DE70" s="49"/>
      <c r="DF70" s="49"/>
      <c r="DG70" s="49"/>
      <c r="DH70" s="49"/>
      <c r="DI70" s="49"/>
      <c r="DJ70" s="49"/>
      <c r="DK70" s="49"/>
      <c r="DL70" s="49"/>
      <c r="DM70" s="49"/>
      <c r="DN70" s="49"/>
      <c r="DO70" s="49"/>
      <c r="DP70" s="49"/>
      <c r="DQ70" s="49"/>
      <c r="DR70" s="49"/>
      <c r="DS70" s="49"/>
      <c r="DT70" s="49"/>
      <c r="DU70" s="49"/>
      <c r="DV70" s="49"/>
      <c r="DW70" s="49"/>
      <c r="DX70" s="49"/>
      <c r="DY70" s="49"/>
      <c r="DZ70" s="49"/>
      <c r="EA70" s="49"/>
      <c r="EB70" s="49"/>
      <c r="EC70" s="49"/>
      <c r="ED70" s="49"/>
      <c r="EE70" s="49"/>
      <c r="EF70" s="49"/>
      <c r="EG70" s="49"/>
      <c r="EH70" s="49"/>
      <c r="EI70" s="49"/>
      <c r="EJ70" s="49"/>
      <c r="EK70" s="49"/>
      <c r="EL70" s="49"/>
      <c r="EM70" s="49"/>
      <c r="EN70" s="49"/>
      <c r="EO70" s="49"/>
      <c r="EP70" s="49"/>
      <c r="EQ70" s="49"/>
      <c r="ER70" s="49"/>
      <c r="ES70" s="49"/>
      <c r="ET70" s="49"/>
      <c r="EU70" s="49"/>
      <c r="EV70" s="49"/>
      <c r="EW70" s="49"/>
      <c r="EX70" s="49"/>
      <c r="EY70" s="49"/>
      <c r="EZ70" s="49"/>
      <c r="FA70" s="49"/>
      <c r="FB70" s="49"/>
      <c r="FC70" s="49"/>
      <c r="FD70" s="49"/>
      <c r="FE70" s="49"/>
      <c r="FF70" s="49"/>
      <c r="FG70" s="49"/>
      <c r="FH70" s="49"/>
      <c r="FI70" s="49"/>
      <c r="FJ70" s="49"/>
      <c r="FK70" s="49"/>
      <c r="FL70" s="49"/>
      <c r="FM70" s="49"/>
      <c r="FN70" s="49"/>
      <c r="FO70" s="49"/>
      <c r="FP70" s="49"/>
      <c r="FQ70" s="49"/>
      <c r="FR70" s="49"/>
      <c r="FS70" s="49"/>
      <c r="FT70" s="49"/>
      <c r="FU70" s="49"/>
      <c r="FV70" s="49"/>
      <c r="FW70" s="49"/>
      <c r="FX70" s="49"/>
      <c r="FY70" s="49"/>
      <c r="FZ70" s="49"/>
      <c r="GA70" s="49"/>
      <c r="GB70" s="49"/>
      <c r="GC70" s="49"/>
      <c r="GD70" s="49"/>
      <c r="GE70" s="49"/>
      <c r="GF70" s="49"/>
      <c r="GG70" s="49"/>
      <c r="GH70" s="49"/>
      <c r="GI70" s="49"/>
      <c r="GJ70" s="49"/>
      <c r="GK70" s="49"/>
      <c r="GL70" s="49"/>
      <c r="GM70" s="49"/>
      <c r="GN70" s="49"/>
      <c r="GO70" s="49"/>
      <c r="GP70" s="49"/>
      <c r="GQ70" s="49"/>
      <c r="GR70" s="49"/>
      <c r="GS70" s="49"/>
      <c r="GT70" s="49"/>
      <c r="GU70" s="49"/>
      <c r="GV70" s="49"/>
      <c r="GW70" s="49"/>
      <c r="GX70" s="49"/>
      <c r="GY70" s="49"/>
      <c r="GZ70" s="49"/>
      <c r="HA70" s="49"/>
      <c r="HB70" s="49"/>
      <c r="HC70" s="49"/>
      <c r="HD70" s="49"/>
      <c r="HE70" s="49"/>
      <c r="HF70" s="49"/>
      <c r="HG70" s="49"/>
      <c r="HH70" s="49"/>
      <c r="HI70" s="49"/>
      <c r="HJ70" s="49"/>
      <c r="HK70" s="49"/>
      <c r="HL70" s="49"/>
      <c r="HM70" s="49"/>
      <c r="HN70" s="49"/>
      <c r="HO70" s="49"/>
      <c r="HP70" s="49"/>
      <c r="HQ70" s="49"/>
      <c r="HR70" s="49"/>
      <c r="HS70" s="49"/>
      <c r="HT70" s="49"/>
      <c r="HU70" s="49"/>
      <c r="HV70" s="49"/>
      <c r="HW70" s="49"/>
      <c r="HX70" s="49"/>
      <c r="HY70" s="49"/>
      <c r="HZ70" s="49"/>
      <c r="IA70" s="49"/>
      <c r="IB70" s="49"/>
      <c r="IC70" s="49"/>
      <c r="ID70" s="49"/>
      <c r="IE70" s="49"/>
      <c r="IF70" s="49"/>
      <c r="IG70" s="49"/>
      <c r="IH70" s="49"/>
      <c r="II70" s="49"/>
      <c r="IJ70" s="49"/>
      <c r="IK70" s="49"/>
      <c r="IL70" s="49"/>
      <c r="IM70" s="49"/>
      <c r="IN70" s="49"/>
      <c r="IO70" s="49"/>
      <c r="IP70" s="49"/>
      <c r="IQ70" s="49"/>
      <c r="IR70" s="49"/>
      <c r="IS70" s="49"/>
      <c r="IT70" s="49"/>
      <c r="IU70" s="49"/>
    </row>
    <row r="71" spans="1:255" s="50" customFormat="1" ht="15">
      <c r="A71" s="42"/>
      <c r="B71" s="101" t="s">
        <v>91</v>
      </c>
      <c r="C71" s="83" t="s">
        <v>60</v>
      </c>
      <c r="D71" s="83">
        <v>15</v>
      </c>
      <c r="E71" s="83" t="s">
        <v>92</v>
      </c>
      <c r="F71" s="84">
        <v>350000</v>
      </c>
      <c r="G71" s="85">
        <f>+F71*D71</f>
        <v>5250000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  <c r="CM71" s="49"/>
      <c r="CN71" s="49"/>
      <c r="CO71" s="49"/>
      <c r="CP71" s="49"/>
      <c r="CQ71" s="49"/>
      <c r="CR71" s="49"/>
      <c r="CS71" s="49"/>
      <c r="CT71" s="49"/>
      <c r="CU71" s="49"/>
      <c r="CV71" s="49"/>
      <c r="CW71" s="49"/>
      <c r="CX71" s="49"/>
      <c r="CY71" s="49"/>
      <c r="CZ71" s="49"/>
      <c r="DA71" s="49"/>
      <c r="DB71" s="49"/>
      <c r="DC71" s="49"/>
      <c r="DD71" s="49"/>
      <c r="DE71" s="49"/>
      <c r="DF71" s="49"/>
      <c r="DG71" s="49"/>
      <c r="DH71" s="49"/>
      <c r="DI71" s="49"/>
      <c r="DJ71" s="49"/>
      <c r="DK71" s="49"/>
      <c r="DL71" s="49"/>
      <c r="DM71" s="49"/>
      <c r="DN71" s="49"/>
      <c r="DO71" s="49"/>
      <c r="DP71" s="49"/>
      <c r="DQ71" s="49"/>
      <c r="DR71" s="49"/>
      <c r="DS71" s="49"/>
      <c r="DT71" s="49"/>
      <c r="DU71" s="49"/>
      <c r="DV71" s="49"/>
      <c r="DW71" s="49"/>
      <c r="DX71" s="49"/>
      <c r="DY71" s="49"/>
      <c r="DZ71" s="49"/>
      <c r="EA71" s="49"/>
      <c r="EB71" s="49"/>
      <c r="EC71" s="49"/>
      <c r="ED71" s="49"/>
      <c r="EE71" s="49"/>
      <c r="EF71" s="49"/>
      <c r="EG71" s="49"/>
      <c r="EH71" s="49"/>
      <c r="EI71" s="49"/>
      <c r="EJ71" s="49"/>
      <c r="EK71" s="49"/>
      <c r="EL71" s="49"/>
      <c r="EM71" s="49"/>
      <c r="EN71" s="49"/>
      <c r="EO71" s="49"/>
      <c r="EP71" s="49"/>
      <c r="EQ71" s="49"/>
      <c r="ER71" s="49"/>
      <c r="ES71" s="49"/>
      <c r="ET71" s="49"/>
      <c r="EU71" s="49"/>
      <c r="EV71" s="49"/>
      <c r="EW71" s="49"/>
      <c r="EX71" s="49"/>
      <c r="EY71" s="49"/>
      <c r="EZ71" s="49"/>
      <c r="FA71" s="49"/>
      <c r="FB71" s="49"/>
      <c r="FC71" s="49"/>
      <c r="FD71" s="49"/>
      <c r="FE71" s="49"/>
      <c r="FF71" s="49"/>
      <c r="FG71" s="49"/>
      <c r="FH71" s="49"/>
      <c r="FI71" s="49"/>
      <c r="FJ71" s="49"/>
      <c r="FK71" s="49"/>
      <c r="FL71" s="49"/>
      <c r="FM71" s="49"/>
      <c r="FN71" s="49"/>
      <c r="FO71" s="49"/>
      <c r="FP71" s="49"/>
      <c r="FQ71" s="49"/>
      <c r="FR71" s="49"/>
      <c r="FS71" s="49"/>
      <c r="FT71" s="49"/>
      <c r="FU71" s="49"/>
      <c r="FV71" s="49"/>
      <c r="FW71" s="49"/>
      <c r="FX71" s="49"/>
      <c r="FY71" s="49"/>
      <c r="FZ71" s="49"/>
      <c r="GA71" s="49"/>
      <c r="GB71" s="49"/>
      <c r="GC71" s="49"/>
      <c r="GD71" s="49"/>
      <c r="GE71" s="49"/>
      <c r="GF71" s="49"/>
      <c r="GG71" s="49"/>
      <c r="GH71" s="49"/>
      <c r="GI71" s="49"/>
      <c r="GJ71" s="49"/>
      <c r="GK71" s="49"/>
      <c r="GL71" s="49"/>
      <c r="GM71" s="49"/>
      <c r="GN71" s="49"/>
      <c r="GO71" s="49"/>
      <c r="GP71" s="49"/>
      <c r="GQ71" s="49"/>
      <c r="GR71" s="49"/>
      <c r="GS71" s="49"/>
      <c r="GT71" s="49"/>
      <c r="GU71" s="49"/>
      <c r="GV71" s="49"/>
      <c r="GW71" s="49"/>
      <c r="GX71" s="49"/>
      <c r="GY71" s="49"/>
      <c r="GZ71" s="49"/>
      <c r="HA71" s="49"/>
      <c r="HB71" s="49"/>
      <c r="HC71" s="49"/>
      <c r="HD71" s="49"/>
      <c r="HE71" s="49"/>
      <c r="HF71" s="49"/>
      <c r="HG71" s="49"/>
      <c r="HH71" s="49"/>
      <c r="HI71" s="49"/>
      <c r="HJ71" s="49"/>
      <c r="HK71" s="49"/>
      <c r="HL71" s="49"/>
      <c r="HM71" s="49"/>
      <c r="HN71" s="49"/>
      <c r="HO71" s="49"/>
      <c r="HP71" s="49"/>
      <c r="HQ71" s="49"/>
      <c r="HR71" s="49"/>
      <c r="HS71" s="49"/>
      <c r="HT71" s="49"/>
      <c r="HU71" s="49"/>
      <c r="HV71" s="49"/>
      <c r="HW71" s="49"/>
      <c r="HX71" s="49"/>
      <c r="HY71" s="49"/>
      <c r="HZ71" s="49"/>
      <c r="IA71" s="49"/>
      <c r="IB71" s="49"/>
      <c r="IC71" s="49"/>
      <c r="ID71" s="49"/>
      <c r="IE71" s="49"/>
      <c r="IF71" s="49"/>
      <c r="IG71" s="49"/>
      <c r="IH71" s="49"/>
      <c r="II71" s="49"/>
      <c r="IJ71" s="49"/>
      <c r="IK71" s="49"/>
      <c r="IL71" s="49"/>
      <c r="IM71" s="49"/>
      <c r="IN71" s="49"/>
      <c r="IO71" s="49"/>
      <c r="IP71" s="49"/>
      <c r="IQ71" s="49"/>
      <c r="IR71" s="49"/>
      <c r="IS71" s="49"/>
      <c r="IT71" s="49"/>
      <c r="IU71" s="49"/>
    </row>
    <row r="72" spans="1:255" s="50" customFormat="1" ht="25.5">
      <c r="A72" s="42"/>
      <c r="B72" s="101" t="s">
        <v>93</v>
      </c>
      <c r="C72" s="83" t="s">
        <v>60</v>
      </c>
      <c r="D72" s="83">
        <v>15</v>
      </c>
      <c r="E72" s="83" t="s">
        <v>92</v>
      </c>
      <c r="F72" s="84">
        <v>262000</v>
      </c>
      <c r="G72" s="85">
        <f>+F72*D72</f>
        <v>3930000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  <c r="CQ72" s="49"/>
      <c r="CR72" s="49"/>
      <c r="CS72" s="49"/>
      <c r="CT72" s="49"/>
      <c r="CU72" s="49"/>
      <c r="CV72" s="49"/>
      <c r="CW72" s="49"/>
      <c r="CX72" s="49"/>
      <c r="CY72" s="49"/>
      <c r="CZ72" s="49"/>
      <c r="DA72" s="49"/>
      <c r="DB72" s="49"/>
      <c r="DC72" s="49"/>
      <c r="DD72" s="49"/>
      <c r="DE72" s="49"/>
      <c r="DF72" s="49"/>
      <c r="DG72" s="49"/>
      <c r="DH72" s="49"/>
      <c r="DI72" s="49"/>
      <c r="DJ72" s="49"/>
      <c r="DK72" s="49"/>
      <c r="DL72" s="49"/>
      <c r="DM72" s="49"/>
      <c r="DN72" s="49"/>
      <c r="DO72" s="49"/>
      <c r="DP72" s="49"/>
      <c r="DQ72" s="49"/>
      <c r="DR72" s="49"/>
      <c r="DS72" s="49"/>
      <c r="DT72" s="49"/>
      <c r="DU72" s="49"/>
      <c r="DV72" s="49"/>
      <c r="DW72" s="49"/>
      <c r="DX72" s="49"/>
      <c r="DY72" s="49"/>
      <c r="DZ72" s="49"/>
      <c r="EA72" s="49"/>
      <c r="EB72" s="49"/>
      <c r="EC72" s="49"/>
      <c r="ED72" s="49"/>
      <c r="EE72" s="49"/>
      <c r="EF72" s="49"/>
      <c r="EG72" s="49"/>
      <c r="EH72" s="49"/>
      <c r="EI72" s="49"/>
      <c r="EJ72" s="49"/>
      <c r="EK72" s="49"/>
      <c r="EL72" s="49"/>
      <c r="EM72" s="49"/>
      <c r="EN72" s="49"/>
      <c r="EO72" s="49"/>
      <c r="EP72" s="49"/>
      <c r="EQ72" s="49"/>
      <c r="ER72" s="49"/>
      <c r="ES72" s="49"/>
      <c r="ET72" s="49"/>
      <c r="EU72" s="49"/>
      <c r="EV72" s="49"/>
      <c r="EW72" s="49"/>
      <c r="EX72" s="49"/>
      <c r="EY72" s="49"/>
      <c r="EZ72" s="49"/>
      <c r="FA72" s="49"/>
      <c r="FB72" s="49"/>
      <c r="FC72" s="49"/>
      <c r="FD72" s="49"/>
      <c r="FE72" s="49"/>
      <c r="FF72" s="49"/>
      <c r="FG72" s="49"/>
      <c r="FH72" s="49"/>
      <c r="FI72" s="49"/>
      <c r="FJ72" s="49"/>
      <c r="FK72" s="49"/>
      <c r="FL72" s="49"/>
      <c r="FM72" s="49"/>
      <c r="FN72" s="49"/>
      <c r="FO72" s="49"/>
      <c r="FP72" s="49"/>
      <c r="FQ72" s="49"/>
      <c r="FR72" s="49"/>
      <c r="FS72" s="49"/>
      <c r="FT72" s="49"/>
      <c r="FU72" s="49"/>
      <c r="FV72" s="49"/>
      <c r="FW72" s="49"/>
      <c r="FX72" s="49"/>
      <c r="FY72" s="49"/>
      <c r="FZ72" s="49"/>
      <c r="GA72" s="49"/>
      <c r="GB72" s="49"/>
      <c r="GC72" s="49"/>
      <c r="GD72" s="49"/>
      <c r="GE72" s="49"/>
      <c r="GF72" s="49"/>
      <c r="GG72" s="49"/>
      <c r="GH72" s="49"/>
      <c r="GI72" s="49"/>
      <c r="GJ72" s="49"/>
      <c r="GK72" s="49"/>
      <c r="GL72" s="49"/>
      <c r="GM72" s="49"/>
      <c r="GN72" s="49"/>
      <c r="GO72" s="49"/>
      <c r="GP72" s="49"/>
      <c r="GQ72" s="49"/>
      <c r="GR72" s="49"/>
      <c r="GS72" s="49"/>
      <c r="GT72" s="49"/>
      <c r="GU72" s="49"/>
      <c r="GV72" s="49"/>
      <c r="GW72" s="49"/>
      <c r="GX72" s="49"/>
      <c r="GY72" s="49"/>
      <c r="GZ72" s="49"/>
      <c r="HA72" s="49"/>
      <c r="HB72" s="49"/>
      <c r="HC72" s="49"/>
      <c r="HD72" s="49"/>
      <c r="HE72" s="49"/>
      <c r="HF72" s="49"/>
      <c r="HG72" s="49"/>
      <c r="HH72" s="49"/>
      <c r="HI72" s="49"/>
      <c r="HJ72" s="49"/>
      <c r="HK72" s="49"/>
      <c r="HL72" s="49"/>
      <c r="HM72" s="49"/>
      <c r="HN72" s="49"/>
      <c r="HO72" s="49"/>
      <c r="HP72" s="49"/>
      <c r="HQ72" s="49"/>
      <c r="HR72" s="49"/>
      <c r="HS72" s="49"/>
      <c r="HT72" s="49"/>
      <c r="HU72" s="49"/>
      <c r="HV72" s="49"/>
      <c r="HW72" s="49"/>
      <c r="HX72" s="49"/>
      <c r="HY72" s="49"/>
      <c r="HZ72" s="49"/>
      <c r="IA72" s="49"/>
      <c r="IB72" s="49"/>
      <c r="IC72" s="49"/>
      <c r="ID72" s="49"/>
      <c r="IE72" s="49"/>
      <c r="IF72" s="49"/>
      <c r="IG72" s="49"/>
      <c r="IH72" s="49"/>
      <c r="II72" s="49"/>
      <c r="IJ72" s="49"/>
      <c r="IK72" s="49"/>
      <c r="IL72" s="49"/>
      <c r="IM72" s="49"/>
      <c r="IN72" s="49"/>
      <c r="IO72" s="49"/>
      <c r="IP72" s="49"/>
      <c r="IQ72" s="49"/>
      <c r="IR72" s="49"/>
      <c r="IS72" s="49"/>
      <c r="IT72" s="49"/>
      <c r="IU72" s="49"/>
    </row>
    <row r="73" spans="1:255" ht="11.25" customHeight="1">
      <c r="B73" s="86" t="s">
        <v>94</v>
      </c>
      <c r="C73" s="87"/>
      <c r="D73" s="87"/>
      <c r="E73" s="87"/>
      <c r="F73" s="88"/>
      <c r="G73" s="89">
        <f>SUM(G70:G72)</f>
        <v>16180000</v>
      </c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</row>
    <row r="74" spans="1:255" ht="11.25" customHeight="1">
      <c r="B74" s="102"/>
      <c r="C74" s="102"/>
      <c r="D74" s="102"/>
      <c r="E74" s="102"/>
      <c r="F74" s="103"/>
      <c r="G74" s="103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</row>
    <row r="75" spans="1:255" ht="11.25" customHeight="1">
      <c r="B75" s="104" t="s">
        <v>95</v>
      </c>
      <c r="C75" s="105"/>
      <c r="D75" s="105"/>
      <c r="E75" s="105"/>
      <c r="F75" s="105"/>
      <c r="G75" s="106">
        <f>G29+G34+G41+G66+G73</f>
        <v>35402660</v>
      </c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</row>
    <row r="76" spans="1:255" s="1" customFormat="1" ht="11.25" customHeight="1">
      <c r="B76" s="107" t="s">
        <v>96</v>
      </c>
      <c r="C76" s="108"/>
      <c r="D76" s="108"/>
      <c r="E76" s="108"/>
      <c r="F76" s="108"/>
      <c r="G76" s="109">
        <f>+G75*0.05</f>
        <v>1770133</v>
      </c>
    </row>
    <row r="77" spans="1:255" s="1" customFormat="1" ht="11.25" customHeight="1">
      <c r="B77" s="110" t="s">
        <v>97</v>
      </c>
      <c r="C77" s="111"/>
      <c r="D77" s="111"/>
      <c r="E77" s="111"/>
      <c r="F77" s="111"/>
      <c r="G77" s="112">
        <f>G76+G75</f>
        <v>37172793</v>
      </c>
    </row>
    <row r="78" spans="1:255" s="1" customFormat="1" ht="11.25" customHeight="1">
      <c r="B78" s="107" t="s">
        <v>98</v>
      </c>
      <c r="C78" s="108"/>
      <c r="D78" s="108"/>
      <c r="E78" s="108"/>
      <c r="F78" s="108"/>
      <c r="G78" s="109">
        <f>G11</f>
        <v>41600000</v>
      </c>
    </row>
    <row r="79" spans="1:255" s="1" customFormat="1" ht="11.25" customHeight="1">
      <c r="B79" s="113" t="s">
        <v>99</v>
      </c>
      <c r="C79" s="114"/>
      <c r="D79" s="114"/>
      <c r="E79" s="114"/>
      <c r="F79" s="114"/>
      <c r="G79" s="115">
        <f>G78-G77</f>
        <v>4427207</v>
      </c>
    </row>
    <row r="80" spans="1:255" ht="12" customHeight="1">
      <c r="A80" s="5"/>
      <c r="B80" s="6" t="s">
        <v>100</v>
      </c>
      <c r="C80" s="7"/>
      <c r="D80" s="7"/>
      <c r="E80" s="7"/>
      <c r="F80" s="7"/>
      <c r="G80" s="8"/>
    </row>
    <row r="81" spans="1:233" ht="12.75" customHeight="1" thickBot="1">
      <c r="A81" s="5"/>
      <c r="B81" s="9"/>
      <c r="C81" s="7"/>
      <c r="D81" s="7"/>
      <c r="E81" s="7"/>
      <c r="F81" s="7"/>
      <c r="G81" s="8"/>
    </row>
    <row r="82" spans="1:233" ht="12.75" customHeight="1">
      <c r="A82" s="5"/>
      <c r="B82" s="116" t="s">
        <v>125</v>
      </c>
      <c r="C82" s="117"/>
      <c r="D82" s="117"/>
      <c r="E82" s="117"/>
      <c r="F82" s="118"/>
      <c r="G82" s="8"/>
      <c r="HT82"/>
      <c r="HU82"/>
      <c r="HV82"/>
      <c r="HW82"/>
      <c r="HX82"/>
      <c r="HY82"/>
    </row>
    <row r="83" spans="1:233" ht="11.25" customHeight="1">
      <c r="A83" s="5"/>
      <c r="B83" s="119" t="s">
        <v>101</v>
      </c>
      <c r="C83" s="120"/>
      <c r="D83" s="120"/>
      <c r="E83" s="120"/>
      <c r="F83" s="121"/>
      <c r="G83" s="8"/>
      <c r="HT83"/>
      <c r="HU83"/>
      <c r="HV83"/>
      <c r="HW83"/>
      <c r="HX83"/>
      <c r="HY83"/>
    </row>
    <row r="84" spans="1:233" ht="11.25" customHeight="1">
      <c r="A84" s="5"/>
      <c r="B84" s="119" t="s">
        <v>102</v>
      </c>
      <c r="C84" s="120"/>
      <c r="D84" s="120"/>
      <c r="E84" s="120"/>
      <c r="F84" s="121"/>
      <c r="G84" s="8"/>
      <c r="HT84"/>
      <c r="HU84"/>
      <c r="HV84"/>
      <c r="HW84"/>
      <c r="HX84"/>
      <c r="HY84"/>
    </row>
    <row r="85" spans="1:233" ht="11.25" customHeight="1">
      <c r="A85" s="5"/>
      <c r="B85" s="119" t="s">
        <v>124</v>
      </c>
      <c r="C85" s="120"/>
      <c r="D85" s="120"/>
      <c r="E85" s="120"/>
      <c r="F85" s="121"/>
      <c r="G85" s="8"/>
      <c r="HT85"/>
      <c r="HU85"/>
      <c r="HV85"/>
      <c r="HW85"/>
      <c r="HX85"/>
      <c r="HY85"/>
    </row>
    <row r="86" spans="1:233" ht="11.25" customHeight="1">
      <c r="A86" s="5"/>
      <c r="B86" s="119" t="s">
        <v>103</v>
      </c>
      <c r="C86" s="120"/>
      <c r="D86" s="120"/>
      <c r="E86" s="120"/>
      <c r="F86" s="121"/>
      <c r="G86" s="8"/>
      <c r="HT86"/>
      <c r="HU86"/>
      <c r="HV86"/>
      <c r="HW86"/>
      <c r="HX86"/>
      <c r="HY86"/>
    </row>
    <row r="87" spans="1:233" ht="11.25" customHeight="1">
      <c r="A87" s="5"/>
      <c r="B87" s="119" t="s">
        <v>104</v>
      </c>
      <c r="C87" s="120"/>
      <c r="D87" s="120"/>
      <c r="E87" s="120"/>
      <c r="F87" s="121"/>
      <c r="G87" s="8"/>
      <c r="HT87"/>
      <c r="HU87"/>
      <c r="HV87"/>
      <c r="HW87"/>
      <c r="HX87"/>
      <c r="HY87"/>
    </row>
    <row r="88" spans="1:233" ht="11.25" customHeight="1">
      <c r="A88" s="5"/>
      <c r="B88" s="119" t="s">
        <v>105</v>
      </c>
      <c r="C88" s="120"/>
      <c r="D88" s="120"/>
      <c r="E88" s="120"/>
      <c r="F88" s="121"/>
      <c r="G88" s="8"/>
      <c r="HT88"/>
      <c r="HU88"/>
      <c r="HV88"/>
      <c r="HW88"/>
      <c r="HX88"/>
      <c r="HY88"/>
    </row>
    <row r="89" spans="1:233" ht="11.25" customHeight="1">
      <c r="A89" s="5"/>
      <c r="B89" s="122" t="s">
        <v>106</v>
      </c>
      <c r="C89" s="120"/>
      <c r="D89" s="120"/>
      <c r="E89" s="120"/>
      <c r="F89" s="121"/>
      <c r="G89" s="8"/>
      <c r="HT89"/>
      <c r="HU89"/>
      <c r="HV89"/>
      <c r="HW89"/>
      <c r="HX89"/>
      <c r="HY89"/>
    </row>
    <row r="90" spans="1:233" ht="11.25" customHeight="1">
      <c r="A90" s="5"/>
      <c r="B90" s="122" t="s">
        <v>120</v>
      </c>
      <c r="C90" s="120"/>
      <c r="D90" s="120"/>
      <c r="E90" s="120"/>
      <c r="F90" s="121"/>
      <c r="G90" s="8"/>
      <c r="HT90"/>
      <c r="HU90"/>
      <c r="HV90"/>
      <c r="HW90"/>
      <c r="HX90"/>
      <c r="HY90"/>
    </row>
    <row r="91" spans="1:233" ht="11.25" customHeight="1" thickBot="1">
      <c r="A91" s="12"/>
      <c r="B91" s="123" t="s">
        <v>107</v>
      </c>
      <c r="C91" s="124"/>
      <c r="D91" s="124"/>
      <c r="E91" s="124"/>
      <c r="F91" s="125"/>
      <c r="G91" s="8"/>
      <c r="HT91"/>
      <c r="HU91"/>
      <c r="HV91"/>
      <c r="HW91"/>
      <c r="HX91"/>
      <c r="HY91"/>
    </row>
    <row r="92" spans="1:233" ht="15.6" customHeight="1" thickBot="1">
      <c r="A92" s="12"/>
      <c r="B92" s="13"/>
      <c r="C92" s="14"/>
      <c r="D92" s="14"/>
      <c r="E92" s="11"/>
      <c r="F92" s="15"/>
      <c r="G92" s="8"/>
      <c r="HT92"/>
      <c r="HU92"/>
      <c r="HV92"/>
      <c r="HW92"/>
      <c r="HX92"/>
      <c r="HY92"/>
    </row>
    <row r="93" spans="1:233" ht="12" customHeight="1">
      <c r="A93" s="5"/>
      <c r="B93" s="16" t="s">
        <v>108</v>
      </c>
      <c r="C93" s="17">
        <f>G29</f>
        <v>8179000</v>
      </c>
      <c r="D93" s="18">
        <f t="shared" ref="D93:D98" si="1">(C93/$C$99)</f>
        <v>0.22002651240115317</v>
      </c>
      <c r="E93" s="19"/>
      <c r="F93" s="19"/>
      <c r="G93" s="8"/>
    </row>
    <row r="94" spans="1:233" ht="12.75" customHeight="1">
      <c r="A94" s="5"/>
      <c r="B94" s="20" t="s">
        <v>109</v>
      </c>
      <c r="C94" s="21">
        <f>G34</f>
        <v>0</v>
      </c>
      <c r="D94" s="22">
        <f t="shared" si="1"/>
        <v>0</v>
      </c>
      <c r="E94" s="19"/>
      <c r="F94" s="19"/>
      <c r="G94" s="8"/>
    </row>
    <row r="95" spans="1:233" ht="12" customHeight="1">
      <c r="A95" s="5"/>
      <c r="B95" s="20" t="s">
        <v>110</v>
      </c>
      <c r="C95" s="21">
        <f>G41</f>
        <v>191000</v>
      </c>
      <c r="D95" s="22">
        <f t="shared" si="1"/>
        <v>5.1381665079618848E-3</v>
      </c>
      <c r="E95" s="19"/>
      <c r="F95" s="19"/>
      <c r="G95" s="8"/>
    </row>
    <row r="96" spans="1:233" ht="12" customHeight="1">
      <c r="A96" s="5"/>
      <c r="B96" s="20" t="s">
        <v>55</v>
      </c>
      <c r="C96" s="21">
        <f>G66</f>
        <v>10852660</v>
      </c>
      <c r="D96" s="22">
        <f t="shared" si="1"/>
        <v>0.2919516970382075</v>
      </c>
      <c r="E96" s="19"/>
      <c r="F96" s="19"/>
      <c r="G96" s="8"/>
    </row>
    <row r="97" spans="1:7" ht="12.75" customHeight="1">
      <c r="A97" s="5"/>
      <c r="B97" s="20" t="s">
        <v>111</v>
      </c>
      <c r="C97" s="23">
        <f>G73</f>
        <v>16180000</v>
      </c>
      <c r="D97" s="22">
        <f t="shared" si="1"/>
        <v>0.43526457643362981</v>
      </c>
      <c r="E97" s="24"/>
      <c r="F97" s="24"/>
      <c r="G97" s="8"/>
    </row>
    <row r="98" spans="1:7" ht="15.6" customHeight="1">
      <c r="A98" s="5"/>
      <c r="B98" s="20" t="s">
        <v>112</v>
      </c>
      <c r="C98" s="23">
        <f>G76</f>
        <v>1770133</v>
      </c>
      <c r="D98" s="22">
        <f t="shared" si="1"/>
        <v>4.7619047619047616E-2</v>
      </c>
      <c r="E98" s="24"/>
      <c r="F98" s="24"/>
      <c r="G98" s="8"/>
    </row>
    <row r="99" spans="1:7" ht="11.25" customHeight="1">
      <c r="B99" s="25" t="s">
        <v>113</v>
      </c>
      <c r="C99" s="26">
        <f>SUM(C93:C98)</f>
        <v>37172793</v>
      </c>
      <c r="D99" s="27">
        <f>SUM(D93:D98)</f>
        <v>1</v>
      </c>
      <c r="E99" s="24"/>
      <c r="F99" s="24"/>
      <c r="G99" s="8"/>
    </row>
    <row r="100" spans="1:7" ht="11.25" customHeight="1">
      <c r="B100" s="9"/>
      <c r="C100" s="7"/>
      <c r="D100" s="7"/>
      <c r="E100" s="7"/>
      <c r="F100" s="7"/>
      <c r="G100" s="8"/>
    </row>
    <row r="101" spans="1:7" ht="11.25" customHeight="1">
      <c r="B101" s="28"/>
      <c r="C101" s="7"/>
      <c r="D101" s="7"/>
      <c r="E101" s="7"/>
      <c r="F101" s="7"/>
      <c r="G101" s="8"/>
    </row>
    <row r="102" spans="1:7" ht="11.25" customHeight="1">
      <c r="A102" s="29" t="s">
        <v>114</v>
      </c>
      <c r="B102" s="30"/>
      <c r="C102" s="31" t="s">
        <v>115</v>
      </c>
      <c r="D102" s="32"/>
      <c r="E102" s="33"/>
      <c r="F102" s="34"/>
      <c r="G102" s="8"/>
    </row>
    <row r="103" spans="1:7" ht="11.25" customHeight="1">
      <c r="B103" s="35" t="s">
        <v>116</v>
      </c>
      <c r="C103" s="36">
        <v>100000</v>
      </c>
      <c r="D103" s="36">
        <v>130000</v>
      </c>
      <c r="E103" s="37">
        <v>160000</v>
      </c>
      <c r="F103" s="38"/>
      <c r="G103" s="39"/>
    </row>
    <row r="104" spans="1:7" ht="11.25" customHeight="1">
      <c r="B104" s="25" t="s">
        <v>117</v>
      </c>
      <c r="C104" s="26">
        <f>(G77/C103)</f>
        <v>371.72793000000001</v>
      </c>
      <c r="D104" s="26">
        <f>(G77/D103)</f>
        <v>285.94456153846153</v>
      </c>
      <c r="E104" s="40">
        <f>(G77/E103)</f>
        <v>232.32995625000001</v>
      </c>
      <c r="F104" s="38"/>
      <c r="G104" s="39"/>
    </row>
    <row r="105" spans="1:7" ht="11.25" customHeight="1">
      <c r="B105" s="41" t="s">
        <v>118</v>
      </c>
      <c r="C105" s="10"/>
      <c r="D105" s="10"/>
      <c r="E105" s="10"/>
      <c r="F105" s="10"/>
      <c r="G105" s="10"/>
    </row>
  </sheetData>
  <mergeCells count="8">
    <mergeCell ref="E8:F8"/>
    <mergeCell ref="B16:G16"/>
    <mergeCell ref="E9:F9"/>
    <mergeCell ref="E10:F10"/>
    <mergeCell ref="E11:F11"/>
    <mergeCell ref="E12:F12"/>
    <mergeCell ref="E13:F13"/>
    <mergeCell ref="E14:F14"/>
  </mergeCells>
  <pageMargins left="0.74803149606299213" right="0.74803149606299213" top="0.98425196850393704" bottom="0.98425196850393704" header="0" footer="0"/>
  <pageSetup paperSize="14" scale="9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ENTUTORADO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2022-06-17T12:08:43Z</cp:lastPrinted>
  <dcterms:created xsi:type="dcterms:W3CDTF">2020-11-27T12:49:00Z</dcterms:created>
  <dcterms:modified xsi:type="dcterms:W3CDTF">2023-02-15T20:15:00Z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1033-11.2.0.10017</vt:lpwstr>
  </property>
</Properties>
</file>