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<sst xmlns="http://schemas.openxmlformats.org/spreadsheetml/2006/main" count="176" uniqueCount="124">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</sst>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137548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19.140625" style="2" customWidth="1"/>
    <col min="4" max="4" width="10.140625" style="32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29"/>
      <c r="E1" s="5"/>
      <c r="F1" s="5"/>
      <c r="G1" s="5"/>
    </row>
    <row r="2" spans="1:7" ht="15" customHeight="1">
      <c r="A2" s="5"/>
      <c r="B2" s="5"/>
      <c r="C2" s="5"/>
      <c r="D2" s="29"/>
      <c r="E2" s="5"/>
      <c r="F2" s="5"/>
      <c r="G2" s="5"/>
    </row>
    <row r="3" spans="1:7" ht="15" customHeight="1">
      <c r="A3" s="5"/>
      <c r="B3" s="5"/>
      <c r="C3" s="5"/>
      <c r="D3" s="29"/>
      <c r="E3" s="5"/>
      <c r="F3" s="5"/>
      <c r="G3" s="5"/>
    </row>
    <row r="4" spans="1:7" ht="15" customHeight="1">
      <c r="A4" s="5"/>
      <c r="B4" s="5"/>
      <c r="C4" s="5"/>
      <c r="D4" s="29"/>
      <c r="E4" s="5"/>
      <c r="F4" s="5"/>
      <c r="G4" s="5"/>
    </row>
    <row r="5" spans="1:7" ht="15" customHeight="1">
      <c r="A5" s="5"/>
      <c r="B5" s="5"/>
      <c r="C5" s="5"/>
      <c r="D5" s="29"/>
      <c r="E5" s="5"/>
      <c r="F5" s="5"/>
      <c r="G5" s="5"/>
    </row>
    <row r="6" spans="1:7" ht="15" customHeight="1">
      <c r="A6" s="5"/>
      <c r="B6" s="5"/>
      <c r="C6" s="5"/>
      <c r="D6" s="29"/>
      <c r="E6" s="5"/>
      <c r="F6" s="5"/>
      <c r="G6" s="5"/>
    </row>
    <row r="7" spans="1:7" ht="15" customHeight="1">
      <c r="A7" s="5"/>
      <c r="B7" s="5"/>
      <c r="C7" s="5"/>
      <c r="D7" s="29"/>
      <c r="E7" s="5"/>
      <c r="F7" s="5"/>
      <c r="G7" s="5"/>
    </row>
    <row r="8" spans="1:7" ht="15" customHeight="1">
      <c r="A8" s="5"/>
      <c r="B8" s="5"/>
      <c r="C8" s="5"/>
      <c r="D8" s="29"/>
      <c r="E8" s="5"/>
      <c r="F8" s="5"/>
      <c r="G8" s="5"/>
    </row>
    <row r="9" spans="1:7" ht="12" customHeight="1">
      <c r="A9" s="5"/>
      <c r="B9" s="88" t="s">
        <v>0</v>
      </c>
      <c r="C9" s="89" t="s">
        <v>1</v>
      </c>
      <c r="D9" s="42"/>
      <c r="E9" s="120" t="s">
        <v>2</v>
      </c>
      <c r="F9" s="121"/>
      <c r="G9" s="91">
        <v>100000</v>
      </c>
    </row>
    <row r="10" spans="1:7" ht="13.5" customHeight="1">
      <c r="A10" s="5"/>
      <c r="B10" s="6" t="s">
        <v>3</v>
      </c>
      <c r="C10" s="90" t="s">
        <v>4</v>
      </c>
      <c r="D10" s="42"/>
      <c r="E10" s="118" t="s">
        <v>5</v>
      </c>
      <c r="F10" s="119"/>
      <c r="G10" s="92" t="s">
        <v>6</v>
      </c>
    </row>
    <row r="11" spans="1:7" ht="15" customHeight="1">
      <c r="A11" s="5"/>
      <c r="B11" s="6" t="s">
        <v>7</v>
      </c>
      <c r="C11" s="7" t="s">
        <v>8</v>
      </c>
      <c r="D11" s="42"/>
      <c r="E11" s="118" t="s">
        <v>9</v>
      </c>
      <c r="F11" s="119"/>
      <c r="G11" s="92">
        <v>300</v>
      </c>
    </row>
    <row r="12" spans="1:7" ht="14.25" customHeight="1">
      <c r="A12" s="5"/>
      <c r="B12" s="6" t="s">
        <v>10</v>
      </c>
      <c r="C12" s="126" t="s">
        <v>11</v>
      </c>
      <c r="D12" s="42"/>
      <c r="E12" s="93" t="s">
        <v>12</v>
      </c>
      <c r="F12" s="94"/>
      <c r="G12" s="91">
        <f>G9*G11</f>
        <v>30000000</v>
      </c>
    </row>
    <row r="13" spans="1:7" ht="11.25" customHeight="1">
      <c r="A13" s="5"/>
      <c r="B13" s="6" t="s">
        <v>13</v>
      </c>
      <c r="C13" s="127" t="s">
        <v>122</v>
      </c>
      <c r="D13" s="42"/>
      <c r="E13" s="118" t="s">
        <v>14</v>
      </c>
      <c r="F13" s="119"/>
      <c r="G13" s="92" t="s">
        <v>15</v>
      </c>
    </row>
    <row r="14" spans="1:7" ht="38.25">
      <c r="A14" s="5"/>
      <c r="B14" s="6" t="s">
        <v>16</v>
      </c>
      <c r="C14" s="127" t="s">
        <v>123</v>
      </c>
      <c r="D14" s="42"/>
      <c r="E14" s="118" t="s">
        <v>17</v>
      </c>
      <c r="F14" s="119"/>
      <c r="G14" s="92" t="s">
        <v>6</v>
      </c>
    </row>
    <row r="15" spans="1:7" ht="15">
      <c r="A15" s="5"/>
      <c r="B15" s="6" t="s">
        <v>18</v>
      </c>
      <c r="C15" s="127" t="s">
        <v>113</v>
      </c>
      <c r="D15" s="42"/>
      <c r="E15" s="122" t="s">
        <v>19</v>
      </c>
      <c r="F15" s="123"/>
      <c r="G15" s="92" t="s">
        <v>20</v>
      </c>
    </row>
    <row r="16" spans="1:7" ht="12" customHeight="1">
      <c r="A16" s="5"/>
      <c r="B16" s="43"/>
      <c r="C16" s="44"/>
      <c r="D16" s="42"/>
      <c r="E16" s="30"/>
      <c r="F16" s="30"/>
      <c r="G16" s="31"/>
    </row>
    <row r="17" spans="1:8" ht="12" customHeight="1">
      <c r="A17" s="5"/>
      <c r="B17" s="124" t="s">
        <v>21</v>
      </c>
      <c r="C17" s="125"/>
      <c r="D17" s="125"/>
      <c r="E17" s="125"/>
      <c r="F17" s="125"/>
      <c r="G17" s="125"/>
    </row>
    <row r="18" spans="1:8" ht="12" customHeight="1">
      <c r="A18" s="5"/>
      <c r="B18" s="30"/>
      <c r="C18" s="45"/>
      <c r="D18" s="42"/>
      <c r="E18" s="45"/>
      <c r="F18" s="30"/>
      <c r="G18" s="30"/>
    </row>
    <row r="19" spans="1:8" ht="12" customHeight="1">
      <c r="A19" s="5"/>
      <c r="B19" s="95" t="s">
        <v>22</v>
      </c>
      <c r="C19" s="46"/>
      <c r="D19" s="47"/>
      <c r="E19" s="46"/>
      <c r="F19" s="46"/>
      <c r="G19" s="46"/>
    </row>
    <row r="20" spans="1:8" ht="24" customHeight="1">
      <c r="A20" s="5"/>
      <c r="B20" s="96" t="s">
        <v>23</v>
      </c>
      <c r="C20" s="96" t="s">
        <v>24</v>
      </c>
      <c r="D20" s="96" t="s">
        <v>25</v>
      </c>
      <c r="E20" s="96" t="s">
        <v>26</v>
      </c>
      <c r="F20" s="96" t="s">
        <v>27</v>
      </c>
      <c r="G20" s="96" t="s">
        <v>28</v>
      </c>
    </row>
    <row r="21" spans="1:8" ht="12.75" customHeight="1">
      <c r="A21" s="5"/>
      <c r="B21" s="8" t="s">
        <v>29</v>
      </c>
      <c r="C21" s="9" t="s">
        <v>30</v>
      </c>
      <c r="D21" s="9">
        <v>25</v>
      </c>
      <c r="E21" s="9" t="s">
        <v>31</v>
      </c>
      <c r="F21" s="10">
        <v>35000</v>
      </c>
      <c r="G21" s="11">
        <f t="shared" ref="G21:G29" si="0">D21*F21</f>
        <v>875000</v>
      </c>
    </row>
    <row r="22" spans="1:8" ht="12.75" customHeight="1">
      <c r="A22" s="5"/>
      <c r="B22" s="12" t="s">
        <v>32</v>
      </c>
      <c r="C22" s="9" t="s">
        <v>30</v>
      </c>
      <c r="D22" s="9">
        <v>15</v>
      </c>
      <c r="E22" s="9" t="s">
        <v>33</v>
      </c>
      <c r="F22" s="10">
        <v>35000</v>
      </c>
      <c r="G22" s="11">
        <f t="shared" si="0"/>
        <v>525000</v>
      </c>
    </row>
    <row r="23" spans="1:8" ht="12.75" customHeight="1">
      <c r="A23" s="5"/>
      <c r="B23" s="12" t="s">
        <v>34</v>
      </c>
      <c r="C23" s="9" t="s">
        <v>30</v>
      </c>
      <c r="D23" s="9">
        <v>13</v>
      </c>
      <c r="E23" s="9" t="s">
        <v>31</v>
      </c>
      <c r="F23" s="10">
        <v>35000</v>
      </c>
      <c r="G23" s="11">
        <f t="shared" si="0"/>
        <v>455000</v>
      </c>
    </row>
    <row r="24" spans="1:8" ht="12.75" customHeight="1">
      <c r="A24" s="5"/>
      <c r="B24" s="12" t="s">
        <v>35</v>
      </c>
      <c r="C24" s="9" t="s">
        <v>30</v>
      </c>
      <c r="D24" s="9">
        <v>1</v>
      </c>
      <c r="E24" s="9" t="s">
        <v>31</v>
      </c>
      <c r="F24" s="10">
        <v>35000</v>
      </c>
      <c r="G24" s="11">
        <f t="shared" si="0"/>
        <v>35000</v>
      </c>
    </row>
    <row r="25" spans="1:8" ht="12.75" customHeight="1">
      <c r="A25" s="5"/>
      <c r="B25" s="12" t="s">
        <v>36</v>
      </c>
      <c r="C25" s="9" t="s">
        <v>30</v>
      </c>
      <c r="D25" s="9">
        <v>14</v>
      </c>
      <c r="E25" s="9" t="s">
        <v>37</v>
      </c>
      <c r="F25" s="10">
        <v>35000</v>
      </c>
      <c r="G25" s="11">
        <f t="shared" si="0"/>
        <v>490000</v>
      </c>
    </row>
    <row r="26" spans="1:8" ht="12.75" customHeight="1">
      <c r="A26" s="5"/>
      <c r="B26" s="12" t="s">
        <v>38</v>
      </c>
      <c r="C26" s="9" t="s">
        <v>30</v>
      </c>
      <c r="D26" s="9">
        <v>5</v>
      </c>
      <c r="E26" s="9" t="s">
        <v>39</v>
      </c>
      <c r="F26" s="10">
        <v>35000</v>
      </c>
      <c r="G26" s="11">
        <f t="shared" si="0"/>
        <v>175000</v>
      </c>
    </row>
    <row r="27" spans="1:8" ht="12.75" customHeight="1">
      <c r="A27" s="5"/>
      <c r="B27" s="12" t="s">
        <v>40</v>
      </c>
      <c r="C27" s="9" t="s">
        <v>30</v>
      </c>
      <c r="D27" s="9">
        <v>10</v>
      </c>
      <c r="E27" s="9" t="s">
        <v>37</v>
      </c>
      <c r="F27" s="10">
        <v>35000</v>
      </c>
      <c r="G27" s="11">
        <f t="shared" si="0"/>
        <v>350000</v>
      </c>
    </row>
    <row r="28" spans="1:8" ht="12.75" customHeight="1">
      <c r="A28" s="5"/>
      <c r="B28" s="12" t="s">
        <v>41</v>
      </c>
      <c r="C28" s="9" t="s">
        <v>30</v>
      </c>
      <c r="D28" s="9">
        <v>12</v>
      </c>
      <c r="E28" s="9" t="s">
        <v>42</v>
      </c>
      <c r="F28" s="10">
        <v>35000</v>
      </c>
      <c r="G28" s="11">
        <f t="shared" si="0"/>
        <v>420000</v>
      </c>
    </row>
    <row r="29" spans="1:8" ht="12.75" customHeight="1">
      <c r="A29" s="5"/>
      <c r="B29" s="12" t="s">
        <v>43</v>
      </c>
      <c r="C29" s="9" t="s">
        <v>30</v>
      </c>
      <c r="D29" s="10">
        <v>60</v>
      </c>
      <c r="E29" s="9" t="s">
        <v>44</v>
      </c>
      <c r="F29" s="10">
        <v>35000</v>
      </c>
      <c r="G29" s="11">
        <f t="shared" si="0"/>
        <v>2100000</v>
      </c>
    </row>
    <row r="30" spans="1:8" ht="12.75" customHeight="1">
      <c r="A30" s="5"/>
      <c r="B30" s="97" t="s">
        <v>45</v>
      </c>
      <c r="C30" s="98"/>
      <c r="D30" s="98"/>
      <c r="E30" s="98"/>
      <c r="F30" s="99"/>
      <c r="G30" s="100">
        <f>SUM(G21:G29)</f>
        <v>5425000</v>
      </c>
      <c r="H30" s="4"/>
    </row>
    <row r="31" spans="1:8" ht="12" customHeight="1">
      <c r="A31" s="5"/>
      <c r="B31" s="30"/>
      <c r="C31" s="30"/>
      <c r="D31" s="42"/>
      <c r="E31" s="30"/>
      <c r="F31" s="48"/>
      <c r="G31" s="48"/>
    </row>
    <row r="32" spans="1:8" ht="12" customHeight="1">
      <c r="A32" s="5"/>
      <c r="B32" s="95" t="s">
        <v>46</v>
      </c>
      <c r="C32" s="47"/>
      <c r="D32" s="47"/>
      <c r="E32" s="47"/>
      <c r="F32" s="46"/>
      <c r="G32" s="46"/>
    </row>
    <row r="33" spans="1:11" ht="24" customHeight="1">
      <c r="A33" s="5"/>
      <c r="B33" s="101" t="s">
        <v>23</v>
      </c>
      <c r="C33" s="96" t="s">
        <v>24</v>
      </c>
      <c r="D33" s="96" t="s">
        <v>25</v>
      </c>
      <c r="E33" s="101" t="s">
        <v>26</v>
      </c>
      <c r="F33" s="96" t="s">
        <v>27</v>
      </c>
      <c r="G33" s="101" t="s">
        <v>28</v>
      </c>
    </row>
    <row r="34" spans="1:11" ht="12" customHeight="1">
      <c r="A34" s="5"/>
      <c r="B34" s="102" t="s">
        <v>47</v>
      </c>
      <c r="C34" s="103"/>
      <c r="D34" s="103"/>
      <c r="E34" s="103"/>
      <c r="F34" s="102"/>
      <c r="G34" s="102"/>
    </row>
    <row r="35" spans="1:11" ht="12" customHeight="1">
      <c r="A35" s="5"/>
      <c r="B35" s="97" t="s">
        <v>48</v>
      </c>
      <c r="C35" s="98"/>
      <c r="D35" s="98"/>
      <c r="E35" s="98"/>
      <c r="F35" s="99"/>
      <c r="G35" s="99"/>
    </row>
    <row r="36" spans="1:11" ht="12" customHeight="1">
      <c r="A36" s="5"/>
      <c r="B36" s="30"/>
      <c r="C36" s="30"/>
      <c r="D36" s="42"/>
      <c r="E36" s="30"/>
      <c r="F36" s="48"/>
      <c r="G36" s="48"/>
    </row>
    <row r="37" spans="1:11" ht="12" customHeight="1">
      <c r="A37" s="5"/>
      <c r="B37" s="95" t="s">
        <v>49</v>
      </c>
      <c r="C37" s="47"/>
      <c r="D37" s="47"/>
      <c r="E37" s="47"/>
      <c r="F37" s="46"/>
      <c r="G37" s="46"/>
    </row>
    <row r="38" spans="1:11" ht="24" customHeight="1">
      <c r="A38" s="5"/>
      <c r="B38" s="101" t="s">
        <v>23</v>
      </c>
      <c r="C38" s="101" t="s">
        <v>24</v>
      </c>
      <c r="D38" s="101" t="s">
        <v>50</v>
      </c>
      <c r="E38" s="101" t="s">
        <v>26</v>
      </c>
      <c r="F38" s="96" t="s">
        <v>27</v>
      </c>
      <c r="G38" s="101" t="s">
        <v>28</v>
      </c>
    </row>
    <row r="39" spans="1:11" ht="12.75" customHeight="1">
      <c r="A39" s="5"/>
      <c r="B39" s="12" t="s">
        <v>51</v>
      </c>
      <c r="C39" s="9" t="s">
        <v>114</v>
      </c>
      <c r="D39" s="9">
        <v>1</v>
      </c>
      <c r="E39" s="9" t="s">
        <v>52</v>
      </c>
      <c r="F39" s="11">
        <v>75000</v>
      </c>
      <c r="G39" s="11">
        <f>+D39*F39</f>
        <v>75000</v>
      </c>
      <c r="H39" s="2" t="s">
        <v>53</v>
      </c>
    </row>
    <row r="40" spans="1:11" ht="12.75" customHeight="1">
      <c r="A40" s="5"/>
      <c r="B40" s="12" t="s">
        <v>54</v>
      </c>
      <c r="C40" s="9" t="s">
        <v>114</v>
      </c>
      <c r="D40" s="9">
        <v>2</v>
      </c>
      <c r="E40" s="9" t="s">
        <v>31</v>
      </c>
      <c r="F40" s="11">
        <v>55000</v>
      </c>
      <c r="G40" s="11">
        <f>+D40*F40</f>
        <v>110000</v>
      </c>
    </row>
    <row r="41" spans="1:11" ht="12.75" customHeight="1">
      <c r="A41" s="5"/>
      <c r="B41" s="12" t="s">
        <v>55</v>
      </c>
      <c r="C41" s="9" t="s">
        <v>114</v>
      </c>
      <c r="D41" s="9">
        <v>1</v>
      </c>
      <c r="E41" s="9" t="s">
        <v>31</v>
      </c>
      <c r="F41" s="11">
        <v>25000</v>
      </c>
      <c r="G41" s="11">
        <f>+D41*F41</f>
        <v>25000</v>
      </c>
    </row>
    <row r="42" spans="1:11" ht="12.75" customHeight="1">
      <c r="A42" s="5"/>
      <c r="B42" s="97" t="s">
        <v>56</v>
      </c>
      <c r="C42" s="98"/>
      <c r="D42" s="98"/>
      <c r="E42" s="98"/>
      <c r="F42" s="99"/>
      <c r="G42" s="100">
        <f>SUM(G39:G41)</f>
        <v>210000</v>
      </c>
    </row>
    <row r="43" spans="1:11" ht="12" customHeight="1">
      <c r="A43" s="5"/>
      <c r="B43" s="30"/>
      <c r="C43" s="30"/>
      <c r="D43" s="42"/>
      <c r="E43" s="30"/>
      <c r="F43" s="48"/>
      <c r="G43" s="48"/>
    </row>
    <row r="44" spans="1:11" ht="12" customHeight="1">
      <c r="A44" s="5"/>
      <c r="B44" s="95" t="s">
        <v>57</v>
      </c>
      <c r="C44" s="47"/>
      <c r="D44" s="47"/>
      <c r="E44" s="47"/>
      <c r="F44" s="46"/>
      <c r="G44" s="46"/>
    </row>
    <row r="45" spans="1:11" ht="24" customHeight="1">
      <c r="A45" s="5"/>
      <c r="B45" s="96" t="s">
        <v>58</v>
      </c>
      <c r="C45" s="96" t="s">
        <v>59</v>
      </c>
      <c r="D45" s="96" t="s">
        <v>60</v>
      </c>
      <c r="E45" s="96" t="s">
        <v>26</v>
      </c>
      <c r="F45" s="96" t="s">
        <v>27</v>
      </c>
      <c r="G45" s="96" t="s">
        <v>28</v>
      </c>
      <c r="K45" s="2"/>
    </row>
    <row r="46" spans="1:11" ht="12.75" customHeight="1">
      <c r="A46" s="5"/>
      <c r="B46" s="14" t="s">
        <v>61</v>
      </c>
      <c r="C46" s="15"/>
      <c r="D46" s="15"/>
      <c r="E46" s="15"/>
      <c r="F46" s="15"/>
      <c r="G46" s="15"/>
      <c r="K46" s="2"/>
    </row>
    <row r="47" spans="1:11" ht="12.75" customHeight="1">
      <c r="A47" s="5"/>
      <c r="B47" s="16" t="s">
        <v>62</v>
      </c>
      <c r="C47" s="17" t="s">
        <v>63</v>
      </c>
      <c r="D47" s="18">
        <v>19000</v>
      </c>
      <c r="E47" s="19" t="s">
        <v>31</v>
      </c>
      <c r="F47" s="20">
        <v>190</v>
      </c>
      <c r="G47" s="20">
        <f>AVERAGE(D47*F47)</f>
        <v>3610000</v>
      </c>
    </row>
    <row r="48" spans="1:11" ht="12.75" customHeight="1">
      <c r="A48" s="5"/>
      <c r="B48" s="14" t="s">
        <v>64</v>
      </c>
      <c r="C48" s="21"/>
      <c r="D48" s="21"/>
      <c r="E48" s="21"/>
      <c r="F48" s="21"/>
      <c r="G48" s="21"/>
    </row>
    <row r="49" spans="1:7" ht="12.75" customHeight="1">
      <c r="A49" s="5"/>
      <c r="B49" s="12" t="s">
        <v>65</v>
      </c>
      <c r="C49" s="17" t="s">
        <v>66</v>
      </c>
      <c r="D49" s="22">
        <v>500</v>
      </c>
      <c r="E49" s="19" t="s">
        <v>31</v>
      </c>
      <c r="F49" s="20">
        <v>1400</v>
      </c>
      <c r="G49" s="20">
        <f>AVERAGE(D49*F49)</f>
        <v>700000</v>
      </c>
    </row>
    <row r="50" spans="1:7" ht="12.75" customHeight="1">
      <c r="A50" s="5"/>
      <c r="B50" s="16" t="s">
        <v>67</v>
      </c>
      <c r="C50" s="17" t="s">
        <v>66</v>
      </c>
      <c r="D50" s="18">
        <v>1000</v>
      </c>
      <c r="E50" s="19" t="s">
        <v>68</v>
      </c>
      <c r="F50" s="20">
        <v>1780</v>
      </c>
      <c r="G50" s="20">
        <f>AVERAGE(D50*F50)</f>
        <v>1780000</v>
      </c>
    </row>
    <row r="51" spans="1:7" ht="12.75" customHeight="1">
      <c r="A51" s="5"/>
      <c r="B51" s="12" t="s">
        <v>69</v>
      </c>
      <c r="C51" s="17" t="s">
        <v>66</v>
      </c>
      <c r="D51" s="22">
        <v>900</v>
      </c>
      <c r="E51" s="19" t="s">
        <v>70</v>
      </c>
      <c r="F51" s="20">
        <v>1140</v>
      </c>
      <c r="G51" s="20">
        <f>AVERAGE(D51*F51)</f>
        <v>1026000</v>
      </c>
    </row>
    <row r="52" spans="1:7" ht="11.25" customHeight="1">
      <c r="B52" s="23" t="s">
        <v>71</v>
      </c>
      <c r="C52" s="17"/>
      <c r="D52" s="22"/>
      <c r="E52" s="19"/>
      <c r="F52" s="20"/>
      <c r="G52" s="20"/>
    </row>
    <row r="53" spans="1:7" ht="12.75" customHeight="1">
      <c r="A53" s="5"/>
      <c r="B53" s="12" t="s">
        <v>115</v>
      </c>
      <c r="C53" s="17" t="s">
        <v>72</v>
      </c>
      <c r="D53" s="22">
        <v>1</v>
      </c>
      <c r="E53" s="19" t="s">
        <v>31</v>
      </c>
      <c r="F53" s="20">
        <v>78000</v>
      </c>
      <c r="G53" s="20">
        <f>AVERAGE(D53*F53)</f>
        <v>78000</v>
      </c>
    </row>
    <row r="54" spans="1:7" ht="12.75" customHeight="1">
      <c r="A54" s="5"/>
      <c r="B54" s="12" t="s">
        <v>116</v>
      </c>
      <c r="C54" s="17" t="s">
        <v>72</v>
      </c>
      <c r="D54" s="22">
        <v>1</v>
      </c>
      <c r="E54" s="19" t="s">
        <v>68</v>
      </c>
      <c r="F54" s="20">
        <v>170000</v>
      </c>
      <c r="G54" s="20">
        <f>AVERAGE(D54*F54)</f>
        <v>170000</v>
      </c>
    </row>
    <row r="55" spans="1:7" ht="12.75" customHeight="1">
      <c r="A55" s="5"/>
      <c r="B55" s="12" t="s">
        <v>117</v>
      </c>
      <c r="C55" s="17" t="s">
        <v>66</v>
      </c>
      <c r="D55" s="22">
        <v>2.5</v>
      </c>
      <c r="E55" s="19" t="s">
        <v>73</v>
      </c>
      <c r="F55" s="20">
        <v>32800</v>
      </c>
      <c r="G55" s="20">
        <f>AVERAGE(D55*F55)</f>
        <v>82000</v>
      </c>
    </row>
    <row r="56" spans="1:7" ht="12.75" customHeight="1">
      <c r="A56" s="5"/>
      <c r="B56" s="23" t="s">
        <v>74</v>
      </c>
      <c r="C56" s="17"/>
      <c r="D56" s="22"/>
      <c r="E56" s="19"/>
      <c r="F56" s="20"/>
      <c r="G56" s="20"/>
    </row>
    <row r="57" spans="1:7" ht="12.75" customHeight="1">
      <c r="A57" s="5"/>
      <c r="B57" s="12" t="s">
        <v>118</v>
      </c>
      <c r="C57" s="17" t="s">
        <v>72</v>
      </c>
      <c r="D57" s="22">
        <v>0.8</v>
      </c>
      <c r="E57" s="19" t="s">
        <v>31</v>
      </c>
      <c r="F57" s="20">
        <v>50000</v>
      </c>
      <c r="G57" s="20">
        <f>AVERAGE(D57*F57)</f>
        <v>40000</v>
      </c>
    </row>
    <row r="58" spans="1:7" ht="12.75" customHeight="1">
      <c r="A58" s="5"/>
      <c r="B58" s="23" t="s">
        <v>75</v>
      </c>
      <c r="C58" s="17"/>
      <c r="D58" s="22"/>
      <c r="E58" s="19"/>
      <c r="F58" s="20"/>
      <c r="G58" s="20"/>
    </row>
    <row r="59" spans="1:7" ht="12.75" customHeight="1">
      <c r="A59" s="5"/>
      <c r="B59" s="12" t="s">
        <v>119</v>
      </c>
      <c r="C59" s="17" t="s">
        <v>72</v>
      </c>
      <c r="D59" s="22">
        <v>3</v>
      </c>
      <c r="E59" s="19" t="s">
        <v>31</v>
      </c>
      <c r="F59" s="20">
        <v>20100</v>
      </c>
      <c r="G59" s="20">
        <f>AVERAGE(D59*F59)</f>
        <v>60300</v>
      </c>
    </row>
    <row r="60" spans="1:7" ht="12.75" customHeight="1">
      <c r="A60" s="5"/>
      <c r="B60" s="12" t="s">
        <v>120</v>
      </c>
      <c r="C60" s="17" t="s">
        <v>72</v>
      </c>
      <c r="D60" s="22">
        <v>0.5</v>
      </c>
      <c r="E60" s="19" t="s">
        <v>76</v>
      </c>
      <c r="F60" s="20">
        <v>95000</v>
      </c>
      <c r="G60" s="20">
        <f>AVERAGE(D60*F60)</f>
        <v>47500</v>
      </c>
    </row>
    <row r="61" spans="1:7" ht="12.75" customHeight="1">
      <c r="A61" s="5"/>
      <c r="B61" s="12" t="s">
        <v>121</v>
      </c>
      <c r="C61" s="17" t="s">
        <v>72</v>
      </c>
      <c r="D61" s="22">
        <v>0.5</v>
      </c>
      <c r="E61" s="19" t="s">
        <v>77</v>
      </c>
      <c r="F61" s="20">
        <v>301000</v>
      </c>
      <c r="G61" s="20">
        <f>AVERAGE(D61*F61)</f>
        <v>150500</v>
      </c>
    </row>
    <row r="62" spans="1:7" ht="13.5" customHeight="1">
      <c r="A62" s="5"/>
      <c r="B62" s="104" t="s">
        <v>78</v>
      </c>
      <c r="C62" s="98"/>
      <c r="D62" s="98"/>
      <c r="E62" s="98"/>
      <c r="F62" s="99"/>
      <c r="G62" s="100">
        <f>SUM(G46:G61)</f>
        <v>7744300</v>
      </c>
    </row>
    <row r="63" spans="1:7" ht="12" customHeight="1">
      <c r="A63" s="5"/>
      <c r="B63" s="49"/>
      <c r="C63" s="30"/>
      <c r="D63" s="42"/>
      <c r="E63" s="42"/>
      <c r="F63" s="48"/>
      <c r="G63" s="48"/>
    </row>
    <row r="64" spans="1:7" ht="12" customHeight="1">
      <c r="A64" s="5"/>
      <c r="B64" s="95" t="s">
        <v>79</v>
      </c>
      <c r="C64" s="47"/>
      <c r="D64" s="47"/>
      <c r="E64" s="47"/>
      <c r="F64" s="46"/>
      <c r="G64" s="46"/>
    </row>
    <row r="65" spans="1:255" ht="24" customHeight="1">
      <c r="A65" s="5"/>
      <c r="B65" s="101" t="s">
        <v>80</v>
      </c>
      <c r="C65" s="96" t="s">
        <v>59</v>
      </c>
      <c r="D65" s="96" t="s">
        <v>60</v>
      </c>
      <c r="E65" s="101" t="s">
        <v>26</v>
      </c>
      <c r="F65" s="96" t="s">
        <v>27</v>
      </c>
      <c r="G65" s="101" t="s">
        <v>28</v>
      </c>
    </row>
    <row r="66" spans="1:255" ht="12.75" customHeight="1">
      <c r="A66" s="5"/>
      <c r="B66" s="24" t="s">
        <v>81</v>
      </c>
      <c r="C66" s="25" t="s">
        <v>82</v>
      </c>
      <c r="D66" s="26">
        <v>165</v>
      </c>
      <c r="E66" s="27" t="s">
        <v>83</v>
      </c>
      <c r="F66" s="28">
        <v>1200</v>
      </c>
      <c r="G66" s="28">
        <f>+D66*F66</f>
        <v>198000</v>
      </c>
    </row>
    <row r="67" spans="1:255" ht="12.75" customHeight="1">
      <c r="A67" s="5"/>
      <c r="B67" s="12" t="s">
        <v>84</v>
      </c>
      <c r="C67" s="25" t="s">
        <v>82</v>
      </c>
      <c r="D67" s="13">
        <v>4000</v>
      </c>
      <c r="E67" s="9" t="s">
        <v>85</v>
      </c>
      <c r="F67" s="11">
        <v>800</v>
      </c>
      <c r="G67" s="11">
        <f>AVERAGE(D67*F67)</f>
        <v>3200000</v>
      </c>
    </row>
    <row r="68" spans="1:255" ht="13.5" customHeight="1">
      <c r="A68" s="5"/>
      <c r="B68" s="97" t="s">
        <v>86</v>
      </c>
      <c r="C68" s="98"/>
      <c r="D68" s="98"/>
      <c r="E68" s="98"/>
      <c r="F68" s="99"/>
      <c r="G68" s="100">
        <f>SUM(G66:G67)</f>
        <v>3398000</v>
      </c>
    </row>
    <row r="69" spans="1:255" ht="12" customHeight="1">
      <c r="A69" s="5"/>
      <c r="B69" s="30"/>
      <c r="C69" s="30"/>
      <c r="D69" s="42"/>
      <c r="E69" s="30"/>
      <c r="F69" s="48"/>
      <c r="G69" s="48"/>
    </row>
    <row r="70" spans="1:255" ht="12" customHeight="1">
      <c r="A70" s="5"/>
      <c r="B70" s="105" t="s">
        <v>87</v>
      </c>
      <c r="C70" s="106"/>
      <c r="D70" s="107"/>
      <c r="E70" s="106"/>
      <c r="F70" s="106"/>
      <c r="G70" s="108">
        <f>G30+G42+G62+G68</f>
        <v>16777300</v>
      </c>
    </row>
    <row r="71" spans="1:255" ht="12" customHeight="1">
      <c r="A71" s="5"/>
      <c r="B71" s="109" t="s">
        <v>88</v>
      </c>
      <c r="C71" s="52"/>
      <c r="D71" s="53"/>
      <c r="E71" s="52"/>
      <c r="F71" s="52"/>
      <c r="G71" s="110">
        <f>G70*0.05</f>
        <v>838865</v>
      </c>
    </row>
    <row r="72" spans="1:255" ht="12" customHeight="1">
      <c r="A72" s="5"/>
      <c r="B72" s="111" t="s">
        <v>89</v>
      </c>
      <c r="C72" s="50"/>
      <c r="D72" s="51"/>
      <c r="E72" s="50"/>
      <c r="F72" s="50"/>
      <c r="G72" s="112">
        <f>G71+G70</f>
        <v>17616165</v>
      </c>
    </row>
    <row r="73" spans="1:255" ht="12" customHeight="1">
      <c r="A73" s="5"/>
      <c r="B73" s="109" t="s">
        <v>90</v>
      </c>
      <c r="C73" s="52"/>
      <c r="D73" s="53"/>
      <c r="E73" s="52"/>
      <c r="F73" s="52"/>
      <c r="G73" s="110">
        <f>G12</f>
        <v>30000000</v>
      </c>
    </row>
    <row r="74" spans="1:255" ht="12" customHeight="1">
      <c r="A74" s="5"/>
      <c r="B74" s="113" t="s">
        <v>91</v>
      </c>
      <c r="C74" s="114"/>
      <c r="D74" s="115"/>
      <c r="E74" s="114"/>
      <c r="F74" s="114"/>
      <c r="G74" s="116">
        <f>G73-G72</f>
        <v>12383835</v>
      </c>
    </row>
    <row r="75" spans="1:255" s="58" customFormat="1" ht="12" customHeight="1">
      <c r="A75" s="35"/>
      <c r="B75" s="37" t="s">
        <v>92</v>
      </c>
      <c r="C75" s="33"/>
      <c r="D75" s="34"/>
      <c r="E75" s="33"/>
      <c r="F75" s="33"/>
      <c r="G75" s="54"/>
      <c r="H75" s="55"/>
      <c r="I75" s="55"/>
      <c r="J75" s="56"/>
      <c r="K75" s="56"/>
      <c r="L75" s="56"/>
      <c r="M75" s="56"/>
      <c r="N75" s="56"/>
      <c r="O75" s="56"/>
      <c r="P75" s="57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</row>
    <row r="76" spans="1:255" s="58" customFormat="1" ht="12" customHeight="1" thickBot="1">
      <c r="A76" s="35"/>
      <c r="B76" s="38"/>
      <c r="C76" s="33"/>
      <c r="D76" s="34"/>
      <c r="E76" s="33"/>
      <c r="F76" s="33"/>
      <c r="G76" s="54"/>
      <c r="H76" s="55"/>
      <c r="I76" s="55"/>
      <c r="J76" s="56"/>
      <c r="K76" s="56"/>
      <c r="L76" s="56"/>
      <c r="M76" s="56"/>
      <c r="N76" s="56"/>
      <c r="O76" s="56"/>
      <c r="P76" s="57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</row>
    <row r="77" spans="1:255" s="58" customFormat="1" ht="12" customHeight="1">
      <c r="A77" s="35"/>
      <c r="B77" s="61" t="s">
        <v>93</v>
      </c>
      <c r="C77" s="62"/>
      <c r="D77" s="63"/>
      <c r="E77" s="62"/>
      <c r="F77" s="64"/>
      <c r="G77" s="54"/>
      <c r="H77" s="55"/>
      <c r="I77" s="55"/>
      <c r="J77" s="56"/>
      <c r="K77" s="56"/>
      <c r="L77" s="56"/>
      <c r="M77" s="56"/>
      <c r="N77" s="56"/>
      <c r="O77" s="56"/>
      <c r="P77" s="57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</row>
    <row r="78" spans="1:255" s="58" customFormat="1" ht="12" customHeight="1">
      <c r="A78" s="35"/>
      <c r="B78" s="65" t="s">
        <v>94</v>
      </c>
      <c r="C78" s="35"/>
      <c r="D78" s="36"/>
      <c r="E78" s="35"/>
      <c r="F78" s="66"/>
      <c r="G78" s="54"/>
      <c r="H78" s="55"/>
      <c r="I78" s="55"/>
      <c r="J78" s="56"/>
      <c r="K78" s="56"/>
      <c r="L78" s="56"/>
      <c r="M78" s="56"/>
      <c r="N78" s="56"/>
      <c r="O78" s="56"/>
      <c r="P78" s="57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</row>
    <row r="79" spans="1:255" s="58" customFormat="1" ht="12" customHeight="1">
      <c r="A79" s="35"/>
      <c r="B79" s="65" t="s">
        <v>95</v>
      </c>
      <c r="C79" s="35"/>
      <c r="D79" s="36"/>
      <c r="E79" s="35"/>
      <c r="F79" s="66"/>
      <c r="G79" s="54"/>
      <c r="H79" s="55"/>
      <c r="I79" s="55"/>
      <c r="J79" s="56"/>
      <c r="K79" s="56"/>
      <c r="L79" s="56"/>
      <c r="M79" s="56"/>
      <c r="N79" s="56"/>
      <c r="O79" s="56"/>
      <c r="P79" s="57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</row>
    <row r="80" spans="1:255" s="58" customFormat="1" ht="12" customHeight="1">
      <c r="A80" s="35"/>
      <c r="B80" s="65" t="s">
        <v>96</v>
      </c>
      <c r="C80" s="35"/>
      <c r="D80" s="36"/>
      <c r="E80" s="35"/>
      <c r="F80" s="66"/>
      <c r="G80" s="54"/>
      <c r="H80" s="55"/>
      <c r="I80" s="55"/>
      <c r="J80" s="56"/>
      <c r="K80" s="56"/>
      <c r="L80" s="56"/>
      <c r="M80" s="56"/>
      <c r="N80" s="56"/>
      <c r="O80" s="56"/>
      <c r="P80" s="57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</row>
    <row r="81" spans="1:255" s="58" customFormat="1" ht="12" customHeight="1">
      <c r="A81" s="35"/>
      <c r="B81" s="65" t="s">
        <v>97</v>
      </c>
      <c r="C81" s="35"/>
      <c r="D81" s="36"/>
      <c r="E81" s="35"/>
      <c r="F81" s="66"/>
      <c r="G81" s="54"/>
      <c r="H81" s="55"/>
      <c r="I81" s="55"/>
      <c r="J81" s="56"/>
      <c r="K81" s="56"/>
      <c r="L81" s="56"/>
      <c r="M81" s="56"/>
      <c r="N81" s="56"/>
      <c r="O81" s="56"/>
      <c r="P81" s="57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</row>
    <row r="82" spans="1:255" s="58" customFormat="1" ht="12" customHeight="1">
      <c r="A82" s="35"/>
      <c r="B82" s="65" t="s">
        <v>98</v>
      </c>
      <c r="C82" s="35"/>
      <c r="D82" s="36"/>
      <c r="E82" s="35"/>
      <c r="F82" s="66"/>
      <c r="G82" s="54"/>
      <c r="H82" s="55"/>
      <c r="I82" s="55"/>
      <c r="J82" s="56"/>
      <c r="K82" s="56"/>
      <c r="L82" s="56"/>
      <c r="M82" s="56"/>
      <c r="N82" s="56"/>
      <c r="O82" s="56"/>
      <c r="P82" s="57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</row>
    <row r="83" spans="1:255" s="58" customFormat="1" ht="12" customHeight="1" thickBot="1">
      <c r="A83" s="35"/>
      <c r="B83" s="67" t="s">
        <v>99</v>
      </c>
      <c r="C83" s="68"/>
      <c r="D83" s="69"/>
      <c r="E83" s="68"/>
      <c r="F83" s="70"/>
      <c r="G83" s="54"/>
      <c r="H83" s="55"/>
      <c r="I83" s="55"/>
      <c r="J83" s="56"/>
      <c r="K83" s="56"/>
      <c r="L83" s="56"/>
      <c r="M83" s="56"/>
      <c r="N83" s="56"/>
      <c r="O83" s="56"/>
      <c r="P83" s="57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</row>
    <row r="84" spans="1:255" s="58" customFormat="1" ht="12" customHeight="1">
      <c r="A84" s="35"/>
      <c r="B84" s="38"/>
      <c r="C84" s="35"/>
      <c r="D84" s="36"/>
      <c r="E84" s="35"/>
      <c r="F84" s="35"/>
      <c r="G84" s="54"/>
      <c r="H84" s="55"/>
      <c r="I84" s="55"/>
      <c r="J84" s="56"/>
      <c r="K84" s="56"/>
      <c r="L84" s="56"/>
      <c r="M84" s="56"/>
      <c r="N84" s="56"/>
      <c r="O84" s="56"/>
      <c r="P84" s="57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</row>
    <row r="85" spans="1:255" s="58" customFormat="1" ht="12" customHeight="1">
      <c r="A85" s="35"/>
      <c r="B85" s="117" t="s">
        <v>100</v>
      </c>
      <c r="C85" s="117"/>
      <c r="D85" s="71"/>
      <c r="E85" s="39"/>
      <c r="F85" s="39"/>
      <c r="G85" s="54"/>
      <c r="H85" s="55"/>
      <c r="I85" s="55"/>
      <c r="J85" s="56"/>
      <c r="K85" s="56"/>
      <c r="L85" s="56"/>
      <c r="M85" s="56"/>
      <c r="N85" s="56"/>
      <c r="O85" s="56"/>
      <c r="P85" s="57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</row>
    <row r="86" spans="1:255" s="58" customFormat="1" ht="12" customHeight="1">
      <c r="A86" s="35"/>
      <c r="B86" s="72" t="s">
        <v>80</v>
      </c>
      <c r="C86" s="73" t="s">
        <v>101</v>
      </c>
      <c r="D86" s="74" t="s">
        <v>102</v>
      </c>
      <c r="E86" s="39"/>
      <c r="F86" s="39"/>
      <c r="G86" s="54"/>
      <c r="H86" s="55"/>
      <c r="I86" s="55"/>
      <c r="J86" s="56"/>
      <c r="K86" s="56"/>
      <c r="L86" s="56"/>
      <c r="M86" s="56"/>
      <c r="N86" s="56"/>
      <c r="O86" s="56"/>
      <c r="P86" s="57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</row>
    <row r="87" spans="1:255" s="58" customFormat="1" ht="12" customHeight="1">
      <c r="A87" s="35"/>
      <c r="B87" s="75" t="s">
        <v>103</v>
      </c>
      <c r="C87" s="82">
        <v>5425000</v>
      </c>
      <c r="D87" s="76">
        <f>(C87/C93)</f>
        <v>0.30795578946950147</v>
      </c>
      <c r="E87" s="39"/>
      <c r="F87" s="39"/>
      <c r="G87" s="54"/>
      <c r="H87" s="55"/>
      <c r="I87" s="55"/>
      <c r="J87" s="56"/>
      <c r="K87" s="56"/>
      <c r="L87" s="56"/>
      <c r="M87" s="56"/>
      <c r="N87" s="56"/>
      <c r="O87" s="56"/>
      <c r="P87" s="57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</row>
    <row r="88" spans="1:255" s="58" customFormat="1" ht="12" customHeight="1">
      <c r="A88" s="35"/>
      <c r="B88" s="75" t="s">
        <v>104</v>
      </c>
      <c r="C88" s="77">
        <v>0</v>
      </c>
      <c r="D88" s="76">
        <v>0</v>
      </c>
      <c r="E88" s="39"/>
      <c r="F88" s="39"/>
      <c r="G88" s="54"/>
      <c r="H88" s="55"/>
      <c r="I88" s="55"/>
      <c r="J88" s="56"/>
      <c r="K88" s="56"/>
      <c r="L88" s="56"/>
      <c r="M88" s="56"/>
      <c r="N88" s="56"/>
      <c r="O88" s="56"/>
      <c r="P88" s="57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</row>
    <row r="89" spans="1:255" s="58" customFormat="1" ht="12" customHeight="1">
      <c r="A89" s="35"/>
      <c r="B89" s="75" t="s">
        <v>105</v>
      </c>
      <c r="C89" s="78">
        <v>210000</v>
      </c>
      <c r="D89" s="76">
        <f>(C89/C93)</f>
        <v>1.1920869269787153E-2</v>
      </c>
      <c r="E89" s="39"/>
      <c r="F89" s="39"/>
      <c r="G89" s="54"/>
      <c r="H89" s="55"/>
      <c r="I89" s="55"/>
      <c r="J89" s="56"/>
      <c r="K89" s="56"/>
      <c r="L89" s="56"/>
      <c r="M89" s="56"/>
      <c r="N89" s="56"/>
      <c r="O89" s="56"/>
      <c r="P89" s="57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</row>
    <row r="90" spans="1:255" s="58" customFormat="1" ht="12" customHeight="1">
      <c r="A90" s="35"/>
      <c r="B90" s="75" t="s">
        <v>58</v>
      </c>
      <c r="C90" s="78">
        <v>7744300</v>
      </c>
      <c r="D90" s="76">
        <f>(C90/C93)</f>
        <v>0.43961327564767927</v>
      </c>
      <c r="E90" s="39"/>
      <c r="F90" s="39"/>
      <c r="G90" s="54"/>
      <c r="H90" s="55"/>
      <c r="I90" s="55"/>
      <c r="J90" s="56"/>
      <c r="K90" s="56"/>
      <c r="L90" s="56"/>
      <c r="M90" s="56"/>
      <c r="N90" s="56"/>
      <c r="O90" s="56"/>
      <c r="P90" s="57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</row>
    <row r="91" spans="1:255" s="58" customFormat="1" ht="12" customHeight="1">
      <c r="A91" s="35"/>
      <c r="B91" s="75" t="s">
        <v>106</v>
      </c>
      <c r="C91" s="79">
        <v>3398000</v>
      </c>
      <c r="D91" s="76">
        <f>(C91/C93)</f>
        <v>0.1928910179939845</v>
      </c>
      <c r="E91" s="40"/>
      <c r="F91" s="40"/>
      <c r="G91" s="54"/>
      <c r="H91" s="55"/>
      <c r="I91" s="55"/>
      <c r="J91" s="56"/>
      <c r="K91" s="56"/>
      <c r="L91" s="56"/>
      <c r="M91" s="56"/>
      <c r="N91" s="56"/>
      <c r="O91" s="56"/>
      <c r="P91" s="57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</row>
    <row r="92" spans="1:255" s="58" customFormat="1" ht="12" customHeight="1">
      <c r="A92" s="35"/>
      <c r="B92" s="75" t="s">
        <v>107</v>
      </c>
      <c r="C92" s="79">
        <v>838865</v>
      </c>
      <c r="D92" s="76">
        <f>(C92/C93)</f>
        <v>4.7619047619047616E-2</v>
      </c>
      <c r="E92" s="40"/>
      <c r="F92" s="40"/>
      <c r="G92" s="54"/>
      <c r="H92" s="55"/>
      <c r="I92" s="55"/>
      <c r="J92" s="56"/>
      <c r="K92" s="56"/>
      <c r="L92" s="56"/>
      <c r="M92" s="56"/>
      <c r="N92" s="56"/>
      <c r="O92" s="56"/>
      <c r="P92" s="57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</row>
    <row r="93" spans="1:255" s="58" customFormat="1" ht="12" customHeight="1">
      <c r="A93" s="35"/>
      <c r="B93" s="72" t="s">
        <v>108</v>
      </c>
      <c r="C93" s="80">
        <f>SUM(C87:C92)</f>
        <v>17616165</v>
      </c>
      <c r="D93" s="81">
        <f>SUM(D87:D92)</f>
        <v>1</v>
      </c>
      <c r="E93" s="40"/>
      <c r="F93" s="40"/>
      <c r="G93" s="54"/>
      <c r="H93" s="55"/>
      <c r="I93" s="55"/>
      <c r="J93" s="56"/>
      <c r="K93" s="56"/>
      <c r="L93" s="56"/>
      <c r="M93" s="56"/>
      <c r="N93" s="56"/>
      <c r="O93" s="56"/>
      <c r="P93" s="57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</row>
    <row r="94" spans="1:255" s="58" customFormat="1" ht="12" customHeight="1">
      <c r="A94" s="35"/>
      <c r="B94" s="38"/>
      <c r="C94" s="33"/>
      <c r="D94" s="34"/>
      <c r="E94" s="33"/>
      <c r="F94" s="33"/>
      <c r="G94" s="54"/>
      <c r="H94" s="55"/>
      <c r="I94" s="55"/>
      <c r="J94" s="56"/>
      <c r="K94" s="56"/>
      <c r="L94" s="56"/>
      <c r="M94" s="56"/>
      <c r="N94" s="56"/>
      <c r="O94" s="56"/>
      <c r="P94" s="57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</row>
    <row r="95" spans="1:255" s="58" customFormat="1" ht="12" customHeight="1">
      <c r="A95" s="35"/>
      <c r="B95" s="59"/>
      <c r="C95" s="33"/>
      <c r="D95" s="34"/>
      <c r="E95" s="33"/>
      <c r="F95" s="33"/>
      <c r="G95" s="54"/>
      <c r="H95" s="55"/>
      <c r="I95" s="55"/>
      <c r="J95" s="56"/>
      <c r="K95" s="56"/>
      <c r="L95" s="56"/>
      <c r="M95" s="56"/>
      <c r="N95" s="56"/>
      <c r="O95" s="56"/>
      <c r="P95" s="57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</row>
    <row r="96" spans="1:255" s="58" customFormat="1" ht="12" customHeight="1">
      <c r="A96" s="35"/>
      <c r="B96" s="83"/>
      <c r="C96" s="84" t="s">
        <v>109</v>
      </c>
      <c r="D96" s="85"/>
      <c r="E96" s="83"/>
      <c r="F96" s="40"/>
      <c r="G96" s="54"/>
      <c r="H96" s="55"/>
      <c r="I96" s="55"/>
      <c r="J96" s="56"/>
      <c r="K96" s="56"/>
      <c r="L96" s="56"/>
      <c r="M96" s="56"/>
      <c r="N96" s="56"/>
      <c r="O96" s="56"/>
      <c r="P96" s="57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</row>
    <row r="97" spans="1:255" s="58" customFormat="1" ht="12" customHeight="1">
      <c r="A97" s="35"/>
      <c r="B97" s="72" t="s">
        <v>110</v>
      </c>
      <c r="C97" s="86">
        <v>115000</v>
      </c>
      <c r="D97" s="87">
        <v>117000</v>
      </c>
      <c r="E97" s="86">
        <v>120000</v>
      </c>
      <c r="F97" s="41"/>
      <c r="G97" s="60"/>
      <c r="H97" s="55"/>
      <c r="I97" s="55"/>
      <c r="J97" s="56"/>
      <c r="K97" s="56"/>
      <c r="L97" s="56"/>
      <c r="M97" s="56"/>
      <c r="N97" s="56"/>
      <c r="O97" s="56"/>
      <c r="P97" s="57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</row>
    <row r="98" spans="1:255" s="58" customFormat="1" ht="12" customHeight="1">
      <c r="A98" s="35"/>
      <c r="B98" s="72" t="s">
        <v>111</v>
      </c>
      <c r="C98" s="86">
        <f>C93/115000</f>
        <v>153.18404347826086</v>
      </c>
      <c r="D98" s="87">
        <f>C93/117000</f>
        <v>150.56551282051282</v>
      </c>
      <c r="E98" s="86">
        <f>12956583/120000</f>
        <v>107.971525</v>
      </c>
      <c r="F98" s="41"/>
      <c r="G98" s="60"/>
      <c r="H98" s="55"/>
      <c r="I98" s="55"/>
      <c r="J98" s="56"/>
      <c r="K98" s="56"/>
      <c r="L98" s="56"/>
      <c r="M98" s="56"/>
      <c r="N98" s="56"/>
      <c r="O98" s="56"/>
      <c r="P98" s="57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</row>
    <row r="99" spans="1:255" s="58" customFormat="1" ht="12" customHeight="1">
      <c r="A99" s="35"/>
      <c r="B99" s="37" t="s">
        <v>112</v>
      </c>
      <c r="C99" s="35"/>
      <c r="D99" s="36"/>
      <c r="E99" s="35"/>
      <c r="F99" s="35"/>
      <c r="G99" s="35"/>
      <c r="H99" s="55"/>
      <c r="I99" s="55"/>
      <c r="J99" s="56"/>
      <c r="K99" s="56"/>
      <c r="L99" s="56"/>
      <c r="M99" s="56"/>
      <c r="N99" s="56"/>
      <c r="O99" s="56"/>
      <c r="P99" s="57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2023-02-13T15:27:23Z</cp:lastPrinted>
  <dcterms:created xsi:type="dcterms:W3CDTF">2020-11-27T12:49:26Z</dcterms:created>
  <dcterms:modified xsi:type="dcterms:W3CDTF">2023-03-21T17:51:18Z</dcterms:modified>
  <cp:category/>
  <cp:contentStatus/>
</cp:coreProperties>
</file>