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liaga\Desktop\FICHAS MARZO 2023-2024\Agencia de Area Talca\"/>
    </mc:Choice>
  </mc:AlternateContent>
  <bookViews>
    <workbookView xWindow="0" yWindow="0" windowWidth="28800" windowHeight="12300"/>
  </bookViews>
  <sheets>
    <sheet name="Tomate Inv" sheetId="1" r:id="rId1"/>
  </sheets>
  <calcPr calcId="162913"/>
</workbook>
</file>

<file path=xl/calcChain.xml><?xml version="1.0" encoding="utf-8"?>
<calcChain xmlns="http://schemas.openxmlformats.org/spreadsheetml/2006/main">
  <c r="G48" i="1" l="1"/>
  <c r="G82" i="1" l="1"/>
  <c r="G79" i="1"/>
  <c r="G80" i="1"/>
  <c r="G81" i="1"/>
  <c r="G77" i="1"/>
  <c r="G78" i="1"/>
  <c r="G76" i="1"/>
  <c r="G71" i="1"/>
  <c r="G70" i="1"/>
  <c r="G69" i="1"/>
  <c r="G68" i="1"/>
  <c r="G67" i="1"/>
  <c r="G66" i="1"/>
  <c r="G65" i="1"/>
  <c r="G64" i="1"/>
  <c r="G63" i="1"/>
  <c r="G51" i="1"/>
  <c r="G52" i="1"/>
  <c r="G53" i="1"/>
  <c r="G54" i="1"/>
  <c r="G55" i="1"/>
  <c r="G56" i="1"/>
  <c r="G58" i="1"/>
  <c r="G59" i="1"/>
  <c r="G60" i="1"/>
  <c r="G61" i="1"/>
  <c r="G62" i="1"/>
  <c r="G49" i="1"/>
  <c r="G50" i="1"/>
  <c r="G83" i="1" l="1"/>
  <c r="C106" i="1" s="1"/>
  <c r="G72" i="1"/>
  <c r="C105" i="1" s="1"/>
  <c r="G27" i="1"/>
  <c r="G22" i="1"/>
  <c r="G23" i="1"/>
  <c r="G24" i="1"/>
  <c r="G25" i="1"/>
  <c r="G26" i="1"/>
  <c r="G28" i="1"/>
  <c r="G42" i="1" l="1"/>
  <c r="G41" i="1"/>
  <c r="G40" i="1"/>
  <c r="G39" i="1"/>
  <c r="G38" i="1"/>
  <c r="G21" i="1"/>
  <c r="G12" i="1"/>
  <c r="G88" i="1" s="1"/>
  <c r="G29" i="1" l="1"/>
  <c r="C102" i="1" s="1"/>
  <c r="G43" i="1"/>
  <c r="C104" i="1" s="1"/>
  <c r="G85" i="1" l="1"/>
  <c r="G86" i="1" s="1"/>
  <c r="G87" i="1" l="1"/>
  <c r="C107" i="1"/>
  <c r="D113" i="1" l="1"/>
  <c r="G89" i="1"/>
  <c r="E113" i="1"/>
  <c r="C113" i="1"/>
  <c r="C108" i="1"/>
  <c r="D105" i="1" l="1"/>
  <c r="D106" i="1"/>
  <c r="D104" i="1"/>
  <c r="D102" i="1"/>
  <c r="D107" i="1"/>
  <c r="D108" i="1" l="1"/>
</calcChain>
</file>

<file path=xl/sharedStrings.xml><?xml version="1.0" encoding="utf-8"?>
<sst xmlns="http://schemas.openxmlformats.org/spreadsheetml/2006/main" count="226" uniqueCount="146">
  <si>
    <t>RUBRO O CULTIVO</t>
  </si>
  <si>
    <t>TOMATE  INVERNADERO</t>
  </si>
  <si>
    <t>RENDIMIENTO (kg./Há.)</t>
  </si>
  <si>
    <t>VARIEDAD</t>
  </si>
  <si>
    <t>VARIEDAD VHN</t>
  </si>
  <si>
    <t>FECHA ESTIMADA  PRECIO VENTA</t>
  </si>
  <si>
    <t>NOV-DIC</t>
  </si>
  <si>
    <t>NIVEL TECNOLÓGICO</t>
  </si>
  <si>
    <t>MEDIO</t>
  </si>
  <si>
    <t>PRECIO ESPERADO ($/KG.)</t>
  </si>
  <si>
    <t>REGIÓN</t>
  </si>
  <si>
    <t>INGRESO ESPERADO, con IVA ($)</t>
  </si>
  <si>
    <t>AGENCIA DE ÁREA</t>
  </si>
  <si>
    <t>DESTINO PRODUCCION</t>
  </si>
  <si>
    <t>MERC. NACIONAL</t>
  </si>
  <si>
    <t>COMUNA/LOCALIDAD</t>
  </si>
  <si>
    <t>FECHA DE COSECHA</t>
  </si>
  <si>
    <t>FECHA PRECIO INSUMOS</t>
  </si>
  <si>
    <t>CONTINGENCIA</t>
  </si>
  <si>
    <t>HELADAS -LLUVIAS</t>
  </si>
  <si>
    <t>COSTOS DIRECTOS DE PRODUCCIÓN POR HECTÁREA (INCLUYE IVA)</t>
  </si>
  <si>
    <t>MANO DE OBRA</t>
  </si>
  <si>
    <t>Labores</t>
  </si>
  <si>
    <t>Unidad</t>
  </si>
  <si>
    <t>N° Jornadas/HA.</t>
  </si>
  <si>
    <t>Época (Mes)</t>
  </si>
  <si>
    <t xml:space="preserve"> Precio Unitario ($) </t>
  </si>
  <si>
    <t xml:space="preserve"> Sub Total ($) </t>
  </si>
  <si>
    <t>PLANTACION Y REPLANTE</t>
  </si>
  <si>
    <t>JH</t>
  </si>
  <si>
    <t>JUN-JUL</t>
  </si>
  <si>
    <t>FERTIRRIGACION Y RIEGOS</t>
  </si>
  <si>
    <t>JUN-DIC</t>
  </si>
  <si>
    <t>APLICACIÓN FERTILIZ.</t>
  </si>
  <si>
    <t>PODA Y DESHOJADO</t>
  </si>
  <si>
    <t>JUL-NOV</t>
  </si>
  <si>
    <t>AMARRA</t>
  </si>
  <si>
    <t>JUL-SEPT</t>
  </si>
  <si>
    <t>APLICACIÓN AGROQUIMICOS</t>
  </si>
  <si>
    <t>JUN-NOV</t>
  </si>
  <si>
    <t>VENTILAR INVERNADERO</t>
  </si>
  <si>
    <t>COSECHA</t>
  </si>
  <si>
    <t>Subtotal Jornadas Hombre</t>
  </si>
  <si>
    <t>JORNADAS ANIMAL</t>
  </si>
  <si>
    <t>N° Jornadas</t>
  </si>
  <si>
    <t>N/A</t>
  </si>
  <si>
    <t>Subtotal Jornadas Animal</t>
  </si>
  <si>
    <t>MAQUINARIA</t>
  </si>
  <si>
    <t>N° Jornadas/HA</t>
  </si>
  <si>
    <t>ROTOVATOR</t>
  </si>
  <si>
    <t>MAY-JUN</t>
  </si>
  <si>
    <t>RASTRAJES (2)</t>
  </si>
  <si>
    <t>MELGA-CULTIVADORA</t>
  </si>
  <si>
    <t>ACARREO INSUMOS</t>
  </si>
  <si>
    <t>JUL-DIC</t>
  </si>
  <si>
    <t>ACARREO DE COSECHA</t>
  </si>
  <si>
    <t>Subtotal Costo Maquinaria</t>
  </si>
  <si>
    <t>INSUMOS</t>
  </si>
  <si>
    <t>Insumos</t>
  </si>
  <si>
    <t>Unidad (Kg/l/u)</t>
  </si>
  <si>
    <t>Cantidad (Kg/l/u)/HA</t>
  </si>
  <si>
    <t>FERTILIZANTES</t>
  </si>
  <si>
    <t>UREA GR.</t>
  </si>
  <si>
    <t>KG</t>
  </si>
  <si>
    <t>MAYO-JUNIO</t>
  </si>
  <si>
    <t>SUPERFOSFATO TRIPLE</t>
  </si>
  <si>
    <t>NITRATO DE K</t>
  </si>
  <si>
    <t>MAY-DIC</t>
  </si>
  <si>
    <t>MURIATO DE K</t>
  </si>
  <si>
    <t>NITRATO DE AMONIO</t>
  </si>
  <si>
    <t>ACIDO CITRICO</t>
  </si>
  <si>
    <t>SULFATO DE ZINC</t>
  </si>
  <si>
    <t>SULFATO DE MG.</t>
  </si>
  <si>
    <t xml:space="preserve">PLAGUICIDAS </t>
  </si>
  <si>
    <t>LIT</t>
  </si>
  <si>
    <t>JUNIO-JULIO</t>
  </si>
  <si>
    <t>AGO-DIC</t>
  </si>
  <si>
    <t>SEPT-DIC</t>
  </si>
  <si>
    <t>SOBRE DE 200 GRS</t>
  </si>
  <si>
    <t>JUN-AGO</t>
  </si>
  <si>
    <t>JUN-SEP</t>
  </si>
  <si>
    <t>PLANTULA</t>
  </si>
  <si>
    <t xml:space="preserve">UNIDAD </t>
  </si>
  <si>
    <t>Subtotal Insumos</t>
  </si>
  <si>
    <t>OTROS</t>
  </si>
  <si>
    <t>Item</t>
  </si>
  <si>
    <t>Cantidad (Kg/l/u)</t>
  </si>
  <si>
    <t>MANTO TERMICO</t>
  </si>
  <si>
    <t>ROLLOS</t>
  </si>
  <si>
    <t>POLINIZACION ABEJORR.</t>
  </si>
  <si>
    <t>COLMENAS</t>
  </si>
  <si>
    <t>AGO-SEPT</t>
  </si>
  <si>
    <t xml:space="preserve">CAJAS 3/4 </t>
  </si>
  <si>
    <t>CAJAS</t>
  </si>
  <si>
    <t>OCT-DIC</t>
  </si>
  <si>
    <t>ESTRUCTURA DE ENTUTOR.</t>
  </si>
  <si>
    <t>HA</t>
  </si>
  <si>
    <t>CINTA GARETA</t>
  </si>
  <si>
    <t>ENERGIA Y MANTEN. RIEGO</t>
  </si>
  <si>
    <t>TODO EL PERIODO</t>
  </si>
  <si>
    <t>MANT. Y REP. INVERNAD.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</si>
  <si>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</si>
  <si>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</si>
  <si>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</si>
  <si>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</si>
  <si>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</si>
  <si>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</si>
  <si>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</si>
  <si>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</si>
  <si>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</si>
  <si>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</si>
  <si>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</si>
  <si>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</si>
  <si>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</si>
  <si>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</si>
  <si>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</si>
  <si>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</si>
  <si>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</si>
  <si>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</si>
  <si>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</si>
  <si>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</si>
  <si>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</si>
  <si>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</si>
  <si>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</si>
  <si>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($/kg)</t>
  </si>
  <si>
    <t>Rendimiento (kg/hà)</t>
  </si>
  <si>
    <t>Costo unitario ($/kg) (*)</t>
  </si>
  <si>
    <t>(*): Este valor representa el valor mìnimo de venta del producto</t>
  </si>
  <si>
    <t>MARZO 2023</t>
  </si>
  <si>
    <t>ACIDO BORICO</t>
  </si>
  <si>
    <t>BASAMID O SIMILAR</t>
  </si>
  <si>
    <t>ENGEO 247 SC O SIMILAR</t>
  </si>
  <si>
    <t>PREVICUR ENERGY O SIMILAR</t>
  </si>
  <si>
    <t>SUCCESS 48 O SIMILAR</t>
  </si>
  <si>
    <t>NERES 505 O SIMILAR</t>
  </si>
  <si>
    <t>SUNFIRE 240 SC O SIMILAR</t>
  </si>
  <si>
    <t>EVISEC 50 SP O SIMILAR</t>
  </si>
  <si>
    <t>BELLIS O SIMILAR</t>
  </si>
  <si>
    <t>RUKAN KUAJA O SIMILAR</t>
  </si>
  <si>
    <t>RUKAN K O SIMILAR</t>
  </si>
  <si>
    <t>FOSFIMAX 40-20 O SIMILAR</t>
  </si>
  <si>
    <t>BENOMYL O SIMILAR</t>
  </si>
  <si>
    <t>STREPTO PLUS O SIMILAR</t>
  </si>
  <si>
    <t>DEL MAULE</t>
  </si>
  <si>
    <t>TALCA</t>
  </si>
  <si>
    <t>MAULE-TALCA-RIO CLARO-SAN RAFAEL-PELARCO-PENCAHUE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</si>
</sst>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21" x14ac:knownFonts="1">
    <font>
      <sz val="11"/>
      <color indexed="8"/>
      <name val="Calibri"/>
    </font>
    <font>
      <sz val="9"/>
      <color indexed="8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sz val="8"/>
      <color indexed="8"/>
      <name val="Arial Narrow"/>
      <family val="2"/>
    </font>
    <font>
      <sz val="7"/>
      <color indexed="8"/>
      <name val="Calibri"/>
      <family val="2"/>
    </font>
    <font>
      <b/>
      <sz val="8"/>
      <color indexed="9"/>
      <name val="Arial Narrow"/>
      <family val="2"/>
    </font>
    <font>
      <sz val="10"/>
      <color indexed="8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sz val="9"/>
      <color indexed="9"/>
      <name val="Arial Narrow"/>
      <family val="2"/>
    </font>
    <font>
      <b/>
      <i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8" fillId="0" borderId="0" applyFont="0" applyFill="0" applyBorder="0" applyAlignment="0" applyProtection="0"/>
  </cellStyleXfs>
  <cellXfs count="129">
    <xf numFmtId="0" fontId="0" fillId="0" borderId="0" xfId="0"/>
    <xf numFmtId="0" fontId="0" fillId="0" borderId="0" xfId="0" applyNumberFormat="1"/>
    <xf numFmtId="0" fontId="0" fillId="0" borderId="1" xfId="0" applyNumberFormat="1" applyBorder="1"/>
    <xf numFmtId="0" fontId="9" fillId="0" borderId="0" xfId="0" applyNumberFormat="1" applyFont="1"/>
    <xf numFmtId="0" fontId="9" fillId="0" borderId="0" xfId="0" applyFont="1"/>
    <xf numFmtId="0" fontId="1" fillId="0" borderId="0" xfId="0" applyNumberFormat="1" applyFont="1"/>
    <xf numFmtId="0" fontId="1" fillId="0" borderId="0" xfId="0" applyFont="1"/>
    <xf numFmtId="49" fontId="2" fillId="2" borderId="10" xfId="0" applyNumberFormat="1" applyFont="1" applyFill="1" applyBorder="1"/>
    <xf numFmtId="49" fontId="2" fillId="2" borderId="10" xfId="0" applyNumberFormat="1" applyFont="1" applyFill="1" applyBorder="1" applyAlignment="1">
      <alignment horizontal="center"/>
    </xf>
    <xf numFmtId="3" fontId="2" fillId="2" borderId="10" xfId="0" applyNumberFormat="1" applyFont="1" applyFill="1" applyBorder="1" applyAlignment="1">
      <alignment horizontal="right"/>
    </xf>
    <xf numFmtId="0" fontId="2" fillId="2" borderId="10" xfId="0" applyFont="1" applyFill="1" applyBorder="1" applyAlignment="1">
      <alignment horizontal="center"/>
    </xf>
    <xf numFmtId="49" fontId="4" fillId="2" borderId="10" xfId="0" applyNumberFormat="1" applyFont="1" applyFill="1" applyBorder="1"/>
    <xf numFmtId="3" fontId="2" fillId="2" borderId="10" xfId="0" applyNumberFormat="1" applyFont="1" applyFill="1" applyBorder="1"/>
    <xf numFmtId="0" fontId="9" fillId="0" borderId="1" xfId="0" applyNumberFormat="1" applyFont="1" applyBorder="1"/>
    <xf numFmtId="49" fontId="2" fillId="2" borderId="10" xfId="0" applyNumberFormat="1" applyFont="1" applyFill="1" applyBorder="1" applyAlignment="1">
      <alignment wrapText="1"/>
    </xf>
    <xf numFmtId="49" fontId="2" fillId="2" borderId="10" xfId="0" applyNumberFormat="1" applyFont="1" applyFill="1" applyBorder="1" applyAlignment="1">
      <alignment horizontal="center" wrapText="1"/>
    </xf>
    <xf numFmtId="41" fontId="2" fillId="2" borderId="10" xfId="1" applyFont="1" applyFill="1" applyBorder="1" applyAlignment="1">
      <alignment horizontal="right" wrapText="1"/>
    </xf>
    <xf numFmtId="41" fontId="2" fillId="2" borderId="10" xfId="1" applyFont="1" applyFill="1" applyBorder="1" applyAlignment="1">
      <alignment horizontal="right" vertical="center" wrapText="1"/>
    </xf>
    <xf numFmtId="41" fontId="2" fillId="2" borderId="10" xfId="1" applyFont="1" applyFill="1" applyBorder="1" applyAlignment="1"/>
    <xf numFmtId="0" fontId="2" fillId="2" borderId="10" xfId="0" applyNumberFormat="1" applyFont="1" applyFill="1" applyBorder="1" applyAlignment="1">
      <alignment horizontal="center"/>
    </xf>
    <xf numFmtId="3" fontId="2" fillId="2" borderId="10" xfId="0" applyNumberFormat="1" applyFont="1" applyFill="1" applyBorder="1" applyAlignment="1">
      <alignment horizontal="center"/>
    </xf>
    <xf numFmtId="49" fontId="2" fillId="2" borderId="10" xfId="0" applyNumberFormat="1" applyFont="1" applyFill="1" applyBorder="1" applyAlignment="1">
      <alignment vertical="center" wrapText="1"/>
    </xf>
    <xf numFmtId="49" fontId="2" fillId="2" borderId="10" xfId="0" applyNumberFormat="1" applyFont="1" applyFill="1" applyBorder="1" applyAlignment="1">
      <alignment horizontal="right" vertical="center" wrapText="1"/>
    </xf>
    <xf numFmtId="49" fontId="2" fillId="2" borderId="10" xfId="0" applyNumberFormat="1" applyFont="1" applyFill="1" applyBorder="1" applyAlignment="1">
      <alignment horizontal="right"/>
    </xf>
    <xf numFmtId="49" fontId="2" fillId="2" borderId="10" xfId="0" applyNumberFormat="1" applyFont="1" applyFill="1" applyBorder="1" applyAlignment="1">
      <alignment horizontal="right" wrapText="1"/>
    </xf>
    <xf numFmtId="166" fontId="2" fillId="2" borderId="10" xfId="0" applyNumberFormat="1" applyFont="1" applyFill="1" applyBorder="1"/>
    <xf numFmtId="0" fontId="2" fillId="2" borderId="10" xfId="0" applyFont="1" applyFill="1" applyBorder="1"/>
    <xf numFmtId="3" fontId="2" fillId="2" borderId="10" xfId="0" applyNumberFormat="1" applyFont="1" applyFill="1" applyBorder="1" applyAlignment="1">
      <alignment horizontal="right" wrapText="1"/>
    </xf>
    <xf numFmtId="0" fontId="2" fillId="2" borderId="10" xfId="0" applyNumberFormat="1" applyFont="1" applyFill="1" applyBorder="1" applyAlignment="1">
      <alignment horizontal="center" wrapText="1"/>
    </xf>
    <xf numFmtId="49" fontId="4" fillId="2" borderId="10" xfId="0" applyNumberFormat="1" applyFont="1" applyFill="1" applyBorder="1" applyAlignment="1">
      <alignment vertical="center" wrapText="1"/>
    </xf>
    <xf numFmtId="0" fontId="4" fillId="2" borderId="10" xfId="0" applyFont="1" applyFill="1" applyBorder="1" applyAlignment="1">
      <alignment horizontal="left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right" vertical="center" wrapText="1"/>
    </xf>
    <xf numFmtId="0" fontId="0" fillId="2" borderId="1" xfId="0" applyFill="1" applyBorder="1"/>
    <xf numFmtId="0" fontId="1" fillId="2" borderId="1" xfId="0" applyFont="1" applyFill="1" applyBorder="1"/>
    <xf numFmtId="0" fontId="3" fillId="2" borderId="1" xfId="0" applyFont="1" applyFill="1" applyBorder="1"/>
    <xf numFmtId="0" fontId="2" fillId="2" borderId="1" xfId="0" applyFont="1" applyFill="1" applyBorder="1"/>
    <xf numFmtId="0" fontId="9" fillId="2" borderId="1" xfId="0" applyFont="1" applyFill="1" applyBorder="1"/>
    <xf numFmtId="0" fontId="1" fillId="0" borderId="1" xfId="0" applyNumberFormat="1" applyFont="1" applyBorder="1"/>
    <xf numFmtId="0" fontId="7" fillId="2" borderId="1" xfId="0" applyFont="1" applyFill="1" applyBorder="1"/>
    <xf numFmtId="3" fontId="3" fillId="2" borderId="1" xfId="0" applyNumberFormat="1" applyFont="1" applyFill="1" applyBorder="1"/>
    <xf numFmtId="0" fontId="3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11" fillId="2" borderId="1" xfId="0" applyFont="1" applyFill="1" applyBorder="1"/>
    <xf numFmtId="3" fontId="11" fillId="2" borderId="1" xfId="0" applyNumberFormat="1" applyFont="1" applyFill="1" applyBorder="1"/>
    <xf numFmtId="0" fontId="11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/>
    </xf>
    <xf numFmtId="0" fontId="10" fillId="5" borderId="1" xfId="0" applyFont="1" applyFill="1" applyBorder="1" applyAlignment="1">
      <alignment vertical="center"/>
    </xf>
    <xf numFmtId="0" fontId="10" fillId="3" borderId="1" xfId="0" applyFont="1" applyFill="1" applyBorder="1" applyAlignment="1">
      <alignment vertical="center"/>
    </xf>
    <xf numFmtId="0" fontId="14" fillId="2" borderId="1" xfId="0" applyFont="1" applyFill="1" applyBorder="1" applyAlignment="1">
      <alignment vertical="center"/>
    </xf>
    <xf numFmtId="0" fontId="17" fillId="2" borderId="1" xfId="0" applyFont="1" applyFill="1" applyBorder="1"/>
    <xf numFmtId="49" fontId="17" fillId="2" borderId="1" xfId="0" applyNumberFormat="1" applyFont="1" applyFill="1" applyBorder="1" applyAlignment="1">
      <alignment vertical="center"/>
    </xf>
    <xf numFmtId="0" fontId="17" fillId="2" borderId="1" xfId="0" applyFont="1" applyFill="1" applyBorder="1" applyAlignment="1">
      <alignment vertical="center"/>
    </xf>
    <xf numFmtId="0" fontId="17" fillId="6" borderId="1" xfId="0" applyFont="1" applyFill="1" applyBorder="1"/>
    <xf numFmtId="0" fontId="14" fillId="6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wrapText="1"/>
    </xf>
    <xf numFmtId="14" fontId="2" fillId="2" borderId="1" xfId="0" applyNumberFormat="1" applyFont="1" applyFill="1" applyBorder="1"/>
    <xf numFmtId="0" fontId="2" fillId="2" borderId="1" xfId="0" applyFont="1" applyFill="1" applyBorder="1" applyAlignment="1">
      <alignment horizontal="justify" wrapText="1"/>
    </xf>
    <xf numFmtId="0" fontId="4" fillId="2" borderId="1" xfId="0" applyFont="1" applyFill="1" applyBorder="1"/>
    <xf numFmtId="3" fontId="4" fillId="2" borderId="1" xfId="0" applyNumberFormat="1" applyFont="1" applyFill="1" applyBorder="1"/>
    <xf numFmtId="0" fontId="6" fillId="2" borderId="1" xfId="0" applyFont="1" applyFill="1" applyBorder="1" applyAlignment="1">
      <alignment vertical="center"/>
    </xf>
    <xf numFmtId="164" fontId="6" fillId="2" borderId="1" xfId="0" applyNumberFormat="1" applyFont="1" applyFill="1" applyBorder="1" applyAlignment="1">
      <alignment vertical="center"/>
    </xf>
    <xf numFmtId="0" fontId="2" fillId="6" borderId="1" xfId="0" applyFont="1" applyFill="1" applyBorder="1"/>
    <xf numFmtId="0" fontId="6" fillId="6" borderId="1" xfId="0" applyFont="1" applyFill="1" applyBorder="1" applyAlignment="1">
      <alignment vertical="center"/>
    </xf>
    <xf numFmtId="0" fontId="4" fillId="6" borderId="1" xfId="0" applyFont="1" applyFill="1" applyBorder="1" applyAlignment="1">
      <alignment vertical="center"/>
    </xf>
    <xf numFmtId="164" fontId="4" fillId="2" borderId="1" xfId="0" applyNumberFormat="1" applyFont="1" applyFill="1" applyBorder="1" applyAlignment="1">
      <alignment vertical="center"/>
    </xf>
    <xf numFmtId="0" fontId="20" fillId="2" borderId="1" xfId="0" applyFont="1" applyFill="1" applyBorder="1" applyAlignment="1">
      <alignment vertical="center"/>
    </xf>
    <xf numFmtId="0" fontId="5" fillId="0" borderId="1" xfId="0" applyNumberFormat="1" applyFont="1" applyBorder="1"/>
    <xf numFmtId="49" fontId="15" fillId="2" borderId="2" xfId="0" applyNumberFormat="1" applyFont="1" applyFill="1" applyBorder="1" applyAlignment="1">
      <alignment vertical="center"/>
    </xf>
    <xf numFmtId="0" fontId="17" fillId="2" borderId="3" xfId="0" applyFont="1" applyFill="1" applyBorder="1"/>
    <xf numFmtId="0" fontId="2" fillId="2" borderId="4" xfId="0" applyFont="1" applyFill="1" applyBorder="1"/>
    <xf numFmtId="49" fontId="17" fillId="2" borderId="5" xfId="0" applyNumberFormat="1" applyFont="1" applyFill="1" applyBorder="1" applyAlignment="1">
      <alignment vertical="center"/>
    </xf>
    <xf numFmtId="0" fontId="2" fillId="2" borderId="6" xfId="0" applyFont="1" applyFill="1" applyBorder="1"/>
    <xf numFmtId="49" fontId="17" fillId="2" borderId="7" xfId="0" applyNumberFormat="1" applyFont="1" applyFill="1" applyBorder="1" applyAlignment="1">
      <alignment vertical="center"/>
    </xf>
    <xf numFmtId="0" fontId="17" fillId="2" borderId="8" xfId="0" applyFont="1" applyFill="1" applyBorder="1"/>
    <xf numFmtId="0" fontId="2" fillId="2" borderId="9" xfId="0" applyFont="1" applyFill="1" applyBorder="1"/>
    <xf numFmtId="0" fontId="17" fillId="8" borderId="10" xfId="0" applyFont="1" applyFill="1" applyBorder="1"/>
    <xf numFmtId="49" fontId="15" fillId="7" borderId="10" xfId="0" applyNumberFormat="1" applyFont="1" applyFill="1" applyBorder="1" applyAlignment="1">
      <alignment vertical="center"/>
    </xf>
    <xf numFmtId="49" fontId="15" fillId="7" borderId="10" xfId="0" applyNumberFormat="1" applyFont="1" applyFill="1" applyBorder="1" applyAlignment="1">
      <alignment horizontal="center" vertical="center"/>
    </xf>
    <xf numFmtId="49" fontId="17" fillId="7" borderId="10" xfId="0" applyNumberFormat="1" applyFont="1" applyFill="1" applyBorder="1"/>
    <xf numFmtId="49" fontId="15" fillId="2" borderId="10" xfId="0" applyNumberFormat="1" applyFont="1" applyFill="1" applyBorder="1" applyAlignment="1">
      <alignment vertical="center"/>
    </xf>
    <xf numFmtId="3" fontId="15" fillId="2" borderId="10" xfId="0" applyNumberFormat="1" applyFont="1" applyFill="1" applyBorder="1" applyAlignment="1">
      <alignment vertical="center"/>
    </xf>
    <xf numFmtId="9" fontId="17" fillId="2" borderId="10" xfId="0" applyNumberFormat="1" applyFont="1" applyFill="1" applyBorder="1"/>
    <xf numFmtId="0" fontId="15" fillId="2" borderId="10" xfId="0" applyNumberFormat="1" applyFont="1" applyFill="1" applyBorder="1" applyAlignment="1">
      <alignment vertical="center"/>
    </xf>
    <xf numFmtId="165" fontId="15" fillId="2" borderId="10" xfId="0" applyNumberFormat="1" applyFont="1" applyFill="1" applyBorder="1" applyAlignment="1">
      <alignment vertical="center"/>
    </xf>
    <xf numFmtId="165" fontId="15" fillId="7" borderId="10" xfId="0" applyNumberFormat="1" applyFont="1" applyFill="1" applyBorder="1" applyAlignment="1">
      <alignment vertical="center"/>
    </xf>
    <xf numFmtId="9" fontId="15" fillId="7" borderId="10" xfId="0" applyNumberFormat="1" applyFont="1" applyFill="1" applyBorder="1" applyAlignment="1">
      <alignment vertical="center"/>
    </xf>
    <xf numFmtId="0" fontId="14" fillId="8" borderId="10" xfId="0" applyFont="1" applyFill="1" applyBorder="1" applyAlignment="1">
      <alignment vertical="center"/>
    </xf>
    <xf numFmtId="49" fontId="18" fillId="8" borderId="10" xfId="0" applyNumberFormat="1" applyFont="1" applyFill="1" applyBorder="1" applyAlignment="1">
      <alignment vertical="center"/>
    </xf>
    <xf numFmtId="41" fontId="15" fillId="7" borderId="10" xfId="1" applyFont="1" applyFill="1" applyBorder="1" applyAlignment="1">
      <alignment vertical="center"/>
    </xf>
    <xf numFmtId="49" fontId="10" fillId="5" borderId="11" xfId="0" applyNumberFormat="1" applyFont="1" applyFill="1" applyBorder="1" applyAlignment="1">
      <alignment vertical="center"/>
    </xf>
    <xf numFmtId="0" fontId="10" fillId="5" borderId="12" xfId="0" applyFont="1" applyFill="1" applyBorder="1" applyAlignment="1">
      <alignment vertical="center"/>
    </xf>
    <xf numFmtId="164" fontId="10" fillId="5" borderId="13" xfId="0" applyNumberFormat="1" applyFont="1" applyFill="1" applyBorder="1" applyAlignment="1">
      <alignment vertical="center"/>
    </xf>
    <xf numFmtId="49" fontId="10" fillId="3" borderId="14" xfId="0" applyNumberFormat="1" applyFont="1" applyFill="1" applyBorder="1" applyAlignment="1">
      <alignment vertical="center"/>
    </xf>
    <xf numFmtId="164" fontId="10" fillId="3" borderId="15" xfId="0" applyNumberFormat="1" applyFont="1" applyFill="1" applyBorder="1" applyAlignment="1">
      <alignment vertical="center"/>
    </xf>
    <xf numFmtId="49" fontId="10" fillId="5" borderId="14" xfId="0" applyNumberFormat="1" applyFont="1" applyFill="1" applyBorder="1" applyAlignment="1">
      <alignment vertical="center"/>
    </xf>
    <xf numFmtId="164" fontId="10" fillId="5" borderId="15" xfId="0" applyNumberFormat="1" applyFont="1" applyFill="1" applyBorder="1" applyAlignment="1">
      <alignment vertical="center"/>
    </xf>
    <xf numFmtId="49" fontId="10" fillId="5" borderId="16" xfId="0" applyNumberFormat="1" applyFont="1" applyFill="1" applyBorder="1" applyAlignment="1">
      <alignment vertical="center"/>
    </xf>
    <xf numFmtId="0" fontId="10" fillId="5" borderId="17" xfId="0" applyFont="1" applyFill="1" applyBorder="1" applyAlignment="1">
      <alignment vertical="center"/>
    </xf>
    <xf numFmtId="164" fontId="10" fillId="5" borderId="18" xfId="0" applyNumberFormat="1" applyFont="1" applyFill="1" applyBorder="1" applyAlignment="1">
      <alignment vertical="center"/>
    </xf>
    <xf numFmtId="49" fontId="10" fillId="5" borderId="10" xfId="0" applyNumberFormat="1" applyFont="1" applyFill="1" applyBorder="1" applyAlignment="1">
      <alignment vertical="center"/>
    </xf>
    <xf numFmtId="49" fontId="10" fillId="3" borderId="10" xfId="0" applyNumberFormat="1" applyFont="1" applyFill="1" applyBorder="1" applyAlignment="1">
      <alignment vertical="center"/>
    </xf>
    <xf numFmtId="49" fontId="10" fillId="3" borderId="10" xfId="0" applyNumberFormat="1" applyFont="1" applyFill="1" applyBorder="1" applyAlignment="1">
      <alignment horizontal="center" vertical="center" wrapText="1"/>
    </xf>
    <xf numFmtId="49" fontId="10" fillId="3" borderId="10" xfId="0" applyNumberFormat="1" applyFont="1" applyFill="1" applyBorder="1" applyAlignment="1">
      <alignment horizontal="center" vertical="center"/>
    </xf>
    <xf numFmtId="0" fontId="12" fillId="3" borderId="10" xfId="0" applyFont="1" applyFill="1" applyBorder="1" applyAlignment="1">
      <alignment horizontal="center" vertical="center"/>
    </xf>
    <xf numFmtId="0" fontId="12" fillId="3" borderId="10" xfId="0" applyFont="1" applyFill="1" applyBorder="1" applyAlignment="1">
      <alignment vertical="center"/>
    </xf>
    <xf numFmtId="3" fontId="10" fillId="3" borderId="10" xfId="0" applyNumberFormat="1" applyFont="1" applyFill="1" applyBorder="1" applyAlignment="1">
      <alignment vertical="center"/>
    </xf>
    <xf numFmtId="49" fontId="10" fillId="3" borderId="10" xfId="0" applyNumberFormat="1" applyFont="1" applyFill="1" applyBorder="1" applyAlignment="1">
      <alignment vertical="center" wrapText="1"/>
    </xf>
    <xf numFmtId="0" fontId="10" fillId="3" borderId="10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vertical="center"/>
    </xf>
    <xf numFmtId="0" fontId="3" fillId="2" borderId="10" xfId="0" applyFont="1" applyFill="1" applyBorder="1" applyAlignment="1">
      <alignment vertical="center"/>
    </xf>
    <xf numFmtId="0" fontId="3" fillId="2" borderId="10" xfId="0" applyFont="1" applyFill="1" applyBorder="1" applyAlignment="1">
      <alignment horizontal="center" vertical="center"/>
    </xf>
    <xf numFmtId="49" fontId="11" fillId="2" borderId="10" xfId="0" applyNumberFormat="1" applyFont="1" applyFill="1" applyBorder="1" applyAlignment="1">
      <alignment horizontal="right"/>
    </xf>
    <xf numFmtId="3" fontId="3" fillId="2" borderId="10" xfId="0" applyNumberFormat="1" applyFont="1" applyFill="1" applyBorder="1"/>
    <xf numFmtId="0" fontId="2" fillId="2" borderId="10" xfId="0" applyFont="1" applyFill="1" applyBorder="1" applyAlignment="1">
      <alignment vertical="center"/>
    </xf>
    <xf numFmtId="49" fontId="18" fillId="8" borderId="10" xfId="0" applyNumberFormat="1" applyFont="1" applyFill="1" applyBorder="1" applyAlignment="1">
      <alignment vertical="center"/>
    </xf>
    <xf numFmtId="0" fontId="15" fillId="8" borderId="10" xfId="0" applyFont="1" applyFill="1" applyBorder="1" applyAlignment="1">
      <alignment vertical="center"/>
    </xf>
    <xf numFmtId="49" fontId="2" fillId="2" borderId="10" xfId="0" applyNumberFormat="1" applyFont="1" applyFill="1" applyBorder="1" applyAlignment="1">
      <alignment wrapText="1"/>
    </xf>
    <xf numFmtId="0" fontId="2" fillId="2" borderId="10" xfId="0" applyFont="1" applyFill="1" applyBorder="1" applyAlignment="1">
      <alignment wrapText="1"/>
    </xf>
    <xf numFmtId="49" fontId="10" fillId="3" borderId="10" xfId="0" applyNumberFormat="1" applyFont="1" applyFill="1" applyBorder="1" applyAlignment="1">
      <alignment wrapText="1"/>
    </xf>
    <xf numFmtId="0" fontId="10" fillId="4" borderId="10" xfId="0" applyFont="1" applyFill="1" applyBorder="1" applyAlignment="1">
      <alignment wrapText="1"/>
    </xf>
    <xf numFmtId="49" fontId="2" fillId="2" borderId="10" xfId="0" applyNumberFormat="1" applyFont="1" applyFill="1" applyBorder="1" applyAlignment="1"/>
    <xf numFmtId="0" fontId="2" fillId="2" borderId="10" xfId="0" applyFont="1" applyFill="1" applyBorder="1" applyAlignment="1"/>
    <xf numFmtId="49" fontId="13" fillId="3" borderId="10" xfId="0" applyNumberFormat="1" applyFont="1" applyFill="1" applyBorder="1" applyAlignment="1">
      <alignment horizontal="center" vertical="center"/>
    </xf>
    <xf numFmtId="0" fontId="13" fillId="4" borderId="10" xfId="0" applyFont="1" applyFill="1" applyBorder="1" applyAlignment="1">
      <alignment horizontal="center" vertical="center"/>
    </xf>
    <xf numFmtId="49" fontId="2" fillId="0" borderId="10" xfId="0" applyNumberFormat="1" applyFont="1" applyFill="1" applyBorder="1" applyAlignment="1">
      <alignment horizontal="right" wrapText="1"/>
    </xf>
    <xf numFmtId="49" fontId="2" fillId="0" borderId="10" xfId="0" applyNumberFormat="1" applyFont="1" applyFill="1" applyBorder="1" applyAlignment="1">
      <alignment horizontal="right" vertical="center" wrapText="1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819149</xdr:colOff>
      <xdr:row>0</xdr:row>
      <xdr:rowOff>152400</xdr:rowOff>
    </xdr:from>
    <xdr:to>
      <xdr:col>7</xdr:col>
      <xdr:colOff>126207</xdr:colOff>
      <xdr:row>6</xdr:row>
      <xdr:rowOff>184484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9149" y="152400"/>
          <a:ext cx="6029326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15"/>
  <sheetViews>
    <sheetView showGridLines="0" tabSelected="1" zoomScale="160" zoomScaleNormal="160" workbookViewId="0">
      <selection activeCell="C14" sqref="C14"/>
    </sheetView>
  </sheetViews>
  <sheetFormatPr baseColWidth="10" defaultColWidth="10.85546875" defaultRowHeight="11.25" customHeight="1" x14ac:dyDescent="0.25"/>
  <cols>
    <col min="1" max="1" width="12.5703125" style="2" customWidth="1"/>
    <col min="2" max="2" width="19.7109375" style="2" customWidth="1"/>
    <col min="3" max="3" width="17.85546875" style="2" customWidth="1"/>
    <col min="4" max="4" width="9.42578125" style="2" customWidth="1"/>
    <col min="5" max="5" width="14.42578125" style="2" customWidth="1"/>
    <col min="6" max="6" width="11" style="2" customWidth="1"/>
    <col min="7" max="7" width="15.85546875" style="2" customWidth="1"/>
    <col min="8" max="8" width="10.85546875" style="2" customWidth="1"/>
    <col min="9" max="255" width="10.85546875" style="1" customWidth="1"/>
  </cols>
  <sheetData>
    <row r="1" spans="1:7" ht="15" customHeight="1" x14ac:dyDescent="0.25">
      <c r="A1" s="33"/>
      <c r="B1" s="33"/>
      <c r="C1" s="33"/>
      <c r="D1" s="33"/>
      <c r="E1" s="33"/>
      <c r="F1" s="33"/>
      <c r="G1" s="33"/>
    </row>
    <row r="2" spans="1:7" ht="15" customHeight="1" x14ac:dyDescent="0.25">
      <c r="A2" s="33"/>
      <c r="B2" s="33"/>
      <c r="C2" s="33"/>
      <c r="D2" s="33"/>
      <c r="E2" s="33"/>
      <c r="F2" s="33"/>
      <c r="G2" s="33"/>
    </row>
    <row r="3" spans="1:7" ht="15" customHeight="1" x14ac:dyDescent="0.25">
      <c r="A3" s="33"/>
      <c r="B3" s="33"/>
      <c r="C3" s="33"/>
      <c r="D3" s="33"/>
      <c r="E3" s="33"/>
      <c r="F3" s="33"/>
      <c r="G3" s="33"/>
    </row>
    <row r="4" spans="1:7" ht="15" customHeight="1" x14ac:dyDescent="0.25">
      <c r="A4" s="33"/>
      <c r="B4" s="33"/>
      <c r="C4" s="33"/>
      <c r="D4" s="33"/>
      <c r="E4" s="33"/>
      <c r="F4" s="33"/>
      <c r="G4" s="33"/>
    </row>
    <row r="5" spans="1:7" ht="15" customHeight="1" x14ac:dyDescent="0.25">
      <c r="A5" s="33"/>
      <c r="B5" s="33"/>
      <c r="C5" s="33"/>
      <c r="D5" s="33"/>
      <c r="E5" s="33"/>
      <c r="F5" s="33"/>
      <c r="G5" s="33"/>
    </row>
    <row r="6" spans="1:7" ht="15" customHeight="1" x14ac:dyDescent="0.25">
      <c r="A6" s="33"/>
      <c r="B6" s="33"/>
      <c r="C6" s="33"/>
      <c r="D6" s="33"/>
      <c r="E6" s="33"/>
      <c r="F6" s="33"/>
      <c r="G6" s="33"/>
    </row>
    <row r="7" spans="1:7" ht="15" customHeight="1" x14ac:dyDescent="0.25">
      <c r="A7" s="33"/>
      <c r="B7" s="33"/>
      <c r="C7" s="33"/>
      <c r="D7" s="33"/>
      <c r="E7" s="33"/>
      <c r="F7" s="33"/>
      <c r="G7" s="33"/>
    </row>
    <row r="8" spans="1:7" ht="15" customHeight="1" x14ac:dyDescent="0.25">
      <c r="A8" s="33"/>
      <c r="B8" s="33"/>
      <c r="C8" s="33"/>
      <c r="D8" s="33"/>
      <c r="E8" s="33"/>
      <c r="F8" s="33"/>
      <c r="G8" s="33"/>
    </row>
    <row r="9" spans="1:7" ht="12" customHeight="1" x14ac:dyDescent="0.25">
      <c r="A9" s="33"/>
      <c r="B9" s="109" t="s">
        <v>0</v>
      </c>
      <c r="C9" s="114" t="s">
        <v>1</v>
      </c>
      <c r="D9" s="35"/>
      <c r="E9" s="121" t="s">
        <v>2</v>
      </c>
      <c r="F9" s="122"/>
      <c r="G9" s="115">
        <v>130000</v>
      </c>
    </row>
    <row r="10" spans="1:7" ht="15" x14ac:dyDescent="0.25">
      <c r="A10" s="33"/>
      <c r="B10" s="21" t="s">
        <v>3</v>
      </c>
      <c r="C10" s="22" t="s">
        <v>4</v>
      </c>
      <c r="D10" s="36"/>
      <c r="E10" s="119" t="s">
        <v>5</v>
      </c>
      <c r="F10" s="120"/>
      <c r="G10" s="23" t="s">
        <v>6</v>
      </c>
    </row>
    <row r="11" spans="1:7" ht="12" customHeight="1" x14ac:dyDescent="0.25">
      <c r="A11" s="33"/>
      <c r="B11" s="21" t="s">
        <v>7</v>
      </c>
      <c r="C11" s="23" t="s">
        <v>8</v>
      </c>
      <c r="D11" s="36"/>
      <c r="E11" s="119" t="s">
        <v>9</v>
      </c>
      <c r="F11" s="120"/>
      <c r="G11" s="25">
        <v>350</v>
      </c>
    </row>
    <row r="12" spans="1:7" ht="11.25" customHeight="1" x14ac:dyDescent="0.25">
      <c r="A12" s="33"/>
      <c r="B12" s="21" t="s">
        <v>10</v>
      </c>
      <c r="C12" s="127" t="s">
        <v>143</v>
      </c>
      <c r="D12" s="36"/>
      <c r="E12" s="7" t="s">
        <v>11</v>
      </c>
      <c r="F12" s="26"/>
      <c r="G12" s="27">
        <f>(G9*G11)</f>
        <v>45500000</v>
      </c>
    </row>
    <row r="13" spans="1:7" ht="16.5" customHeight="1" x14ac:dyDescent="0.25">
      <c r="A13" s="33"/>
      <c r="B13" s="21" t="s">
        <v>12</v>
      </c>
      <c r="C13" s="128" t="s">
        <v>144</v>
      </c>
      <c r="D13" s="36"/>
      <c r="E13" s="119" t="s">
        <v>13</v>
      </c>
      <c r="F13" s="120"/>
      <c r="G13" s="23" t="s">
        <v>14</v>
      </c>
    </row>
    <row r="14" spans="1:7" ht="38.25" x14ac:dyDescent="0.25">
      <c r="A14" s="33"/>
      <c r="B14" s="21" t="s">
        <v>15</v>
      </c>
      <c r="C14" s="128" t="s">
        <v>145</v>
      </c>
      <c r="D14" s="36"/>
      <c r="E14" s="119" t="s">
        <v>16</v>
      </c>
      <c r="F14" s="120"/>
      <c r="G14" s="23" t="s">
        <v>6</v>
      </c>
    </row>
    <row r="15" spans="1:7" ht="12.75" customHeight="1" x14ac:dyDescent="0.25">
      <c r="A15" s="33"/>
      <c r="B15" s="21" t="s">
        <v>17</v>
      </c>
      <c r="C15" s="128" t="s">
        <v>128</v>
      </c>
      <c r="D15" s="36"/>
      <c r="E15" s="123" t="s">
        <v>18</v>
      </c>
      <c r="F15" s="124"/>
      <c r="G15" s="24" t="s">
        <v>19</v>
      </c>
    </row>
    <row r="16" spans="1:7" ht="12" customHeight="1" x14ac:dyDescent="0.25">
      <c r="A16" s="33"/>
      <c r="B16" s="57"/>
      <c r="C16" s="58"/>
      <c r="D16" s="36"/>
      <c r="E16" s="36"/>
      <c r="F16" s="36"/>
      <c r="G16" s="59"/>
    </row>
    <row r="17" spans="1:7" ht="12" customHeight="1" x14ac:dyDescent="0.25">
      <c r="A17" s="33"/>
      <c r="B17" s="125" t="s">
        <v>20</v>
      </c>
      <c r="C17" s="126"/>
      <c r="D17" s="126"/>
      <c r="E17" s="126"/>
      <c r="F17" s="126"/>
      <c r="G17" s="126"/>
    </row>
    <row r="18" spans="1:7" ht="12" customHeight="1" x14ac:dyDescent="0.25">
      <c r="A18" s="33"/>
      <c r="B18" s="35"/>
      <c r="C18" s="41"/>
      <c r="D18" s="41"/>
      <c r="E18" s="41"/>
      <c r="F18" s="35"/>
      <c r="G18" s="35"/>
    </row>
    <row r="19" spans="1:7" ht="12" customHeight="1" x14ac:dyDescent="0.25">
      <c r="A19" s="33"/>
      <c r="B19" s="102" t="s">
        <v>21</v>
      </c>
      <c r="C19" s="42"/>
      <c r="D19" s="42"/>
      <c r="E19" s="42"/>
      <c r="F19" s="42"/>
      <c r="G19" s="42"/>
    </row>
    <row r="20" spans="1:7" ht="24" customHeight="1" x14ac:dyDescent="0.25">
      <c r="A20" s="33"/>
      <c r="B20" s="109" t="s">
        <v>22</v>
      </c>
      <c r="C20" s="104" t="s">
        <v>23</v>
      </c>
      <c r="D20" s="104" t="s">
        <v>24</v>
      </c>
      <c r="E20" s="104" t="s">
        <v>25</v>
      </c>
      <c r="F20" s="104" t="s">
        <v>26</v>
      </c>
      <c r="G20" s="104" t="s">
        <v>27</v>
      </c>
    </row>
    <row r="21" spans="1:7" ht="12.75" customHeight="1" x14ac:dyDescent="0.25">
      <c r="A21" s="33"/>
      <c r="B21" s="14" t="s">
        <v>28</v>
      </c>
      <c r="C21" s="15" t="s">
        <v>29</v>
      </c>
      <c r="D21" s="28">
        <v>20</v>
      </c>
      <c r="E21" s="15" t="s">
        <v>30</v>
      </c>
      <c r="F21" s="27">
        <v>35000</v>
      </c>
      <c r="G21" s="27">
        <f>(D21*F21)</f>
        <v>700000</v>
      </c>
    </row>
    <row r="22" spans="1:7" ht="15" x14ac:dyDescent="0.25">
      <c r="A22" s="33"/>
      <c r="B22" s="14" t="s">
        <v>31</v>
      </c>
      <c r="C22" s="15" t="s">
        <v>29</v>
      </c>
      <c r="D22" s="28">
        <v>17</v>
      </c>
      <c r="E22" s="8" t="s">
        <v>32</v>
      </c>
      <c r="F22" s="27">
        <v>35000</v>
      </c>
      <c r="G22" s="27">
        <f t="shared" ref="G22:G28" si="0">(D22*F22)</f>
        <v>595000</v>
      </c>
    </row>
    <row r="23" spans="1:7" ht="15" x14ac:dyDescent="0.25">
      <c r="A23" s="33"/>
      <c r="B23" s="14" t="s">
        <v>33</v>
      </c>
      <c r="C23" s="15" t="s">
        <v>29</v>
      </c>
      <c r="D23" s="28">
        <v>5</v>
      </c>
      <c r="E23" s="8" t="s">
        <v>32</v>
      </c>
      <c r="F23" s="27">
        <v>35000</v>
      </c>
      <c r="G23" s="27">
        <f t="shared" si="0"/>
        <v>175000</v>
      </c>
    </row>
    <row r="24" spans="1:7" ht="15" x14ac:dyDescent="0.25">
      <c r="A24" s="33"/>
      <c r="B24" s="14" t="s">
        <v>34</v>
      </c>
      <c r="C24" s="15" t="s">
        <v>29</v>
      </c>
      <c r="D24" s="28">
        <v>100</v>
      </c>
      <c r="E24" s="15" t="s">
        <v>35</v>
      </c>
      <c r="F24" s="27">
        <v>35000</v>
      </c>
      <c r="G24" s="27">
        <f t="shared" si="0"/>
        <v>3500000</v>
      </c>
    </row>
    <row r="25" spans="1:7" ht="15" x14ac:dyDescent="0.25">
      <c r="A25" s="33"/>
      <c r="B25" s="14" t="s">
        <v>36</v>
      </c>
      <c r="C25" s="15" t="s">
        <v>29</v>
      </c>
      <c r="D25" s="28">
        <v>12</v>
      </c>
      <c r="E25" s="15" t="s">
        <v>37</v>
      </c>
      <c r="F25" s="27">
        <v>35000</v>
      </c>
      <c r="G25" s="27">
        <f t="shared" si="0"/>
        <v>420000</v>
      </c>
    </row>
    <row r="26" spans="1:7" ht="13.5" customHeight="1" x14ac:dyDescent="0.25">
      <c r="A26" s="33"/>
      <c r="B26" s="14" t="s">
        <v>38</v>
      </c>
      <c r="C26" s="15" t="s">
        <v>29</v>
      </c>
      <c r="D26" s="28">
        <v>15</v>
      </c>
      <c r="E26" s="15" t="s">
        <v>39</v>
      </c>
      <c r="F26" s="27">
        <v>35000</v>
      </c>
      <c r="G26" s="27">
        <f t="shared" si="0"/>
        <v>525000</v>
      </c>
    </row>
    <row r="27" spans="1:7" ht="13.5" customHeight="1" x14ac:dyDescent="0.25">
      <c r="A27" s="33"/>
      <c r="B27" s="14" t="s">
        <v>40</v>
      </c>
      <c r="C27" s="15" t="s">
        <v>29</v>
      </c>
      <c r="D27" s="28">
        <v>50</v>
      </c>
      <c r="E27" s="15" t="s">
        <v>32</v>
      </c>
      <c r="F27" s="27">
        <v>35000</v>
      </c>
      <c r="G27" s="27">
        <f t="shared" si="0"/>
        <v>1750000</v>
      </c>
    </row>
    <row r="28" spans="1:7" ht="12.75" customHeight="1" x14ac:dyDescent="0.25">
      <c r="A28" s="33"/>
      <c r="B28" s="14" t="s">
        <v>41</v>
      </c>
      <c r="C28" s="15" t="s">
        <v>29</v>
      </c>
      <c r="D28" s="28">
        <v>50</v>
      </c>
      <c r="E28" s="15" t="s">
        <v>6</v>
      </c>
      <c r="F28" s="27">
        <v>35000</v>
      </c>
      <c r="G28" s="27">
        <f t="shared" si="0"/>
        <v>1750000</v>
      </c>
    </row>
    <row r="29" spans="1:7" ht="12.75" customHeight="1" x14ac:dyDescent="0.25">
      <c r="A29" s="33"/>
      <c r="B29" s="103" t="s">
        <v>42</v>
      </c>
      <c r="C29" s="106"/>
      <c r="D29" s="106"/>
      <c r="E29" s="106"/>
      <c r="F29" s="107"/>
      <c r="G29" s="108">
        <f>SUM(G21:G28)</f>
        <v>9415000</v>
      </c>
    </row>
    <row r="30" spans="1:7" ht="12" customHeight="1" x14ac:dyDescent="0.25">
      <c r="A30" s="33"/>
      <c r="B30" s="35"/>
      <c r="C30" s="35"/>
      <c r="D30" s="35"/>
      <c r="E30" s="35"/>
      <c r="F30" s="40"/>
      <c r="G30" s="40"/>
    </row>
    <row r="31" spans="1:7" ht="12" customHeight="1" x14ac:dyDescent="0.25">
      <c r="A31" s="33"/>
      <c r="B31" s="102" t="s">
        <v>43</v>
      </c>
      <c r="C31" s="43"/>
      <c r="D31" s="43"/>
      <c r="E31" s="43"/>
      <c r="F31" s="42"/>
      <c r="G31" s="42"/>
    </row>
    <row r="32" spans="1:7" ht="24" customHeight="1" x14ac:dyDescent="0.25">
      <c r="A32" s="33"/>
      <c r="B32" s="103" t="s">
        <v>22</v>
      </c>
      <c r="C32" s="104" t="s">
        <v>23</v>
      </c>
      <c r="D32" s="104" t="s">
        <v>44</v>
      </c>
      <c r="E32" s="105" t="s">
        <v>25</v>
      </c>
      <c r="F32" s="104" t="s">
        <v>26</v>
      </c>
      <c r="G32" s="105" t="s">
        <v>27</v>
      </c>
    </row>
    <row r="33" spans="1:255" ht="12" customHeight="1" x14ac:dyDescent="0.25">
      <c r="A33" s="33"/>
      <c r="B33" s="116" t="s">
        <v>45</v>
      </c>
      <c r="C33" s="113"/>
      <c r="D33" s="113"/>
      <c r="E33" s="113"/>
      <c r="F33" s="112"/>
      <c r="G33" s="112"/>
    </row>
    <row r="34" spans="1:255" s="4" customFormat="1" ht="12" customHeight="1" x14ac:dyDescent="0.25">
      <c r="A34" s="37"/>
      <c r="B34" s="103" t="s">
        <v>46</v>
      </c>
      <c r="C34" s="110"/>
      <c r="D34" s="110"/>
      <c r="E34" s="110"/>
      <c r="F34" s="111"/>
      <c r="G34" s="111"/>
      <c r="H34" s="1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  <c r="CA34" s="3"/>
      <c r="CB34" s="3"/>
      <c r="CC34" s="3"/>
      <c r="CD34" s="3"/>
      <c r="CE34" s="3"/>
      <c r="CF34" s="3"/>
      <c r="CG34" s="3"/>
      <c r="CH34" s="3"/>
      <c r="CI34" s="3"/>
      <c r="CJ34" s="3"/>
      <c r="CK34" s="3"/>
      <c r="CL34" s="3"/>
      <c r="CM34" s="3"/>
      <c r="CN34" s="3"/>
      <c r="CO34" s="3"/>
      <c r="CP34" s="3"/>
      <c r="CQ34" s="3"/>
      <c r="CR34" s="3"/>
      <c r="CS34" s="3"/>
      <c r="CT34" s="3"/>
      <c r="CU34" s="3"/>
      <c r="CV34" s="3"/>
      <c r="CW34" s="3"/>
      <c r="CX34" s="3"/>
      <c r="CY34" s="3"/>
      <c r="CZ34" s="3"/>
      <c r="DA34" s="3"/>
      <c r="DB34" s="3"/>
      <c r="DC34" s="3"/>
      <c r="DD34" s="3"/>
      <c r="DE34" s="3"/>
      <c r="DF34" s="3"/>
      <c r="DG34" s="3"/>
      <c r="DH34" s="3"/>
      <c r="DI34" s="3"/>
      <c r="DJ34" s="3"/>
      <c r="DK34" s="3"/>
      <c r="DL34" s="3"/>
      <c r="DM34" s="3"/>
      <c r="DN34" s="3"/>
      <c r="DO34" s="3"/>
      <c r="DP34" s="3"/>
      <c r="DQ34" s="3"/>
      <c r="DR34" s="3"/>
      <c r="DS34" s="3"/>
      <c r="DT34" s="3"/>
      <c r="DU34" s="3"/>
      <c r="DV34" s="3"/>
      <c r="DW34" s="3"/>
      <c r="DX34" s="3"/>
      <c r="DY34" s="3"/>
      <c r="DZ34" s="3"/>
      <c r="EA34" s="3"/>
      <c r="EB34" s="3"/>
      <c r="EC34" s="3"/>
      <c r="ED34" s="3"/>
      <c r="EE34" s="3"/>
      <c r="EF34" s="3"/>
      <c r="EG34" s="3"/>
      <c r="EH34" s="3"/>
      <c r="EI34" s="3"/>
      <c r="EJ34" s="3"/>
      <c r="EK34" s="3"/>
      <c r="EL34" s="3"/>
      <c r="EM34" s="3"/>
      <c r="EN34" s="3"/>
      <c r="EO34" s="3"/>
      <c r="EP34" s="3"/>
      <c r="EQ34" s="3"/>
      <c r="ER34" s="3"/>
      <c r="ES34" s="3"/>
      <c r="ET34" s="3"/>
      <c r="EU34" s="3"/>
      <c r="EV34" s="3"/>
      <c r="EW34" s="3"/>
      <c r="EX34" s="3"/>
      <c r="EY34" s="3"/>
      <c r="EZ34" s="3"/>
      <c r="FA34" s="3"/>
      <c r="FB34" s="3"/>
      <c r="FC34" s="3"/>
      <c r="FD34" s="3"/>
      <c r="FE34" s="3"/>
      <c r="FF34" s="3"/>
      <c r="FG34" s="3"/>
      <c r="FH34" s="3"/>
      <c r="FI34" s="3"/>
      <c r="FJ34" s="3"/>
      <c r="FK34" s="3"/>
      <c r="FL34" s="3"/>
      <c r="FM34" s="3"/>
      <c r="FN34" s="3"/>
      <c r="FO34" s="3"/>
      <c r="FP34" s="3"/>
      <c r="FQ34" s="3"/>
      <c r="FR34" s="3"/>
      <c r="FS34" s="3"/>
      <c r="FT34" s="3"/>
      <c r="FU34" s="3"/>
      <c r="FV34" s="3"/>
      <c r="FW34" s="3"/>
      <c r="FX34" s="3"/>
      <c r="FY34" s="3"/>
      <c r="FZ34" s="3"/>
      <c r="GA34" s="3"/>
      <c r="GB34" s="3"/>
      <c r="GC34" s="3"/>
      <c r="GD34" s="3"/>
      <c r="GE34" s="3"/>
      <c r="GF34" s="3"/>
      <c r="GG34" s="3"/>
      <c r="GH34" s="3"/>
      <c r="GI34" s="3"/>
      <c r="GJ34" s="3"/>
      <c r="GK34" s="3"/>
      <c r="GL34" s="3"/>
      <c r="GM34" s="3"/>
      <c r="GN34" s="3"/>
      <c r="GO34" s="3"/>
      <c r="GP34" s="3"/>
      <c r="GQ34" s="3"/>
      <c r="GR34" s="3"/>
      <c r="GS34" s="3"/>
      <c r="GT34" s="3"/>
      <c r="GU34" s="3"/>
      <c r="GV34" s="3"/>
      <c r="GW34" s="3"/>
      <c r="GX34" s="3"/>
      <c r="GY34" s="3"/>
      <c r="GZ34" s="3"/>
      <c r="HA34" s="3"/>
      <c r="HB34" s="3"/>
      <c r="HC34" s="3"/>
      <c r="HD34" s="3"/>
      <c r="HE34" s="3"/>
      <c r="HF34" s="3"/>
      <c r="HG34" s="3"/>
      <c r="HH34" s="3"/>
      <c r="HI34" s="3"/>
      <c r="HJ34" s="3"/>
      <c r="HK34" s="3"/>
      <c r="HL34" s="3"/>
      <c r="HM34" s="3"/>
      <c r="HN34" s="3"/>
      <c r="HO34" s="3"/>
      <c r="HP34" s="3"/>
      <c r="HQ34" s="3"/>
      <c r="HR34" s="3"/>
      <c r="HS34" s="3"/>
      <c r="HT34" s="3"/>
      <c r="HU34" s="3"/>
      <c r="HV34" s="3"/>
      <c r="HW34" s="3"/>
      <c r="HX34" s="3"/>
      <c r="HY34" s="3"/>
      <c r="HZ34" s="3"/>
      <c r="IA34" s="3"/>
      <c r="IB34" s="3"/>
      <c r="IC34" s="3"/>
      <c r="ID34" s="3"/>
      <c r="IE34" s="3"/>
      <c r="IF34" s="3"/>
      <c r="IG34" s="3"/>
      <c r="IH34" s="3"/>
      <c r="II34" s="3"/>
      <c r="IJ34" s="3"/>
      <c r="IK34" s="3"/>
      <c r="IL34" s="3"/>
      <c r="IM34" s="3"/>
      <c r="IN34" s="3"/>
      <c r="IO34" s="3"/>
      <c r="IP34" s="3"/>
      <c r="IQ34" s="3"/>
      <c r="IR34" s="3"/>
      <c r="IS34" s="3"/>
      <c r="IT34" s="3"/>
      <c r="IU34" s="3"/>
    </row>
    <row r="35" spans="1:255" s="4" customFormat="1" ht="12" customHeight="1" x14ac:dyDescent="0.25">
      <c r="A35" s="37"/>
      <c r="B35" s="60"/>
      <c r="C35" s="60"/>
      <c r="D35" s="60"/>
      <c r="E35" s="60"/>
      <c r="F35" s="61"/>
      <c r="G35" s="61"/>
      <c r="H35" s="1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3"/>
      <c r="CL35" s="3"/>
      <c r="CM35" s="3"/>
      <c r="CN35" s="3"/>
      <c r="CO35" s="3"/>
      <c r="CP35" s="3"/>
      <c r="CQ35" s="3"/>
      <c r="CR35" s="3"/>
      <c r="CS35" s="3"/>
      <c r="CT35" s="3"/>
      <c r="CU35" s="3"/>
      <c r="CV35" s="3"/>
      <c r="CW35" s="3"/>
      <c r="CX35" s="3"/>
      <c r="CY35" s="3"/>
      <c r="CZ35" s="3"/>
      <c r="DA35" s="3"/>
      <c r="DB35" s="3"/>
      <c r="DC35" s="3"/>
      <c r="DD35" s="3"/>
      <c r="DE35" s="3"/>
      <c r="DF35" s="3"/>
      <c r="DG35" s="3"/>
      <c r="DH35" s="3"/>
      <c r="DI35" s="3"/>
      <c r="DJ35" s="3"/>
      <c r="DK35" s="3"/>
      <c r="DL35" s="3"/>
      <c r="DM35" s="3"/>
      <c r="DN35" s="3"/>
      <c r="DO35" s="3"/>
      <c r="DP35" s="3"/>
      <c r="DQ35" s="3"/>
      <c r="DR35" s="3"/>
      <c r="DS35" s="3"/>
      <c r="DT35" s="3"/>
      <c r="DU35" s="3"/>
      <c r="DV35" s="3"/>
      <c r="DW35" s="3"/>
      <c r="DX35" s="3"/>
      <c r="DY35" s="3"/>
      <c r="DZ35" s="3"/>
      <c r="EA35" s="3"/>
      <c r="EB35" s="3"/>
      <c r="EC35" s="3"/>
      <c r="ED35" s="3"/>
      <c r="EE35" s="3"/>
      <c r="EF35" s="3"/>
      <c r="EG35" s="3"/>
      <c r="EH35" s="3"/>
      <c r="EI35" s="3"/>
      <c r="EJ35" s="3"/>
      <c r="EK35" s="3"/>
      <c r="EL35" s="3"/>
      <c r="EM35" s="3"/>
      <c r="EN35" s="3"/>
      <c r="EO35" s="3"/>
      <c r="EP35" s="3"/>
      <c r="EQ35" s="3"/>
      <c r="ER35" s="3"/>
      <c r="ES35" s="3"/>
      <c r="ET35" s="3"/>
      <c r="EU35" s="3"/>
      <c r="EV35" s="3"/>
      <c r="EW35" s="3"/>
      <c r="EX35" s="3"/>
      <c r="EY35" s="3"/>
      <c r="EZ35" s="3"/>
      <c r="FA35" s="3"/>
      <c r="FB35" s="3"/>
      <c r="FC35" s="3"/>
      <c r="FD35" s="3"/>
      <c r="FE35" s="3"/>
      <c r="FF35" s="3"/>
      <c r="FG35" s="3"/>
      <c r="FH35" s="3"/>
      <c r="FI35" s="3"/>
      <c r="FJ35" s="3"/>
      <c r="FK35" s="3"/>
      <c r="FL35" s="3"/>
      <c r="FM35" s="3"/>
      <c r="FN35" s="3"/>
      <c r="FO35" s="3"/>
      <c r="FP35" s="3"/>
      <c r="FQ35" s="3"/>
      <c r="FR35" s="3"/>
      <c r="FS35" s="3"/>
      <c r="FT35" s="3"/>
      <c r="FU35" s="3"/>
      <c r="FV35" s="3"/>
      <c r="FW35" s="3"/>
      <c r="FX35" s="3"/>
      <c r="FY35" s="3"/>
      <c r="FZ35" s="3"/>
      <c r="GA35" s="3"/>
      <c r="GB35" s="3"/>
      <c r="GC35" s="3"/>
      <c r="GD35" s="3"/>
      <c r="GE35" s="3"/>
      <c r="GF35" s="3"/>
      <c r="GG35" s="3"/>
      <c r="GH35" s="3"/>
      <c r="GI35" s="3"/>
      <c r="GJ35" s="3"/>
      <c r="GK35" s="3"/>
      <c r="GL35" s="3"/>
      <c r="GM35" s="3"/>
      <c r="GN35" s="3"/>
      <c r="GO35" s="3"/>
      <c r="GP35" s="3"/>
      <c r="GQ35" s="3"/>
      <c r="GR35" s="3"/>
      <c r="GS35" s="3"/>
      <c r="GT35" s="3"/>
      <c r="GU35" s="3"/>
      <c r="GV35" s="3"/>
      <c r="GW35" s="3"/>
      <c r="GX35" s="3"/>
      <c r="GY35" s="3"/>
      <c r="GZ35" s="3"/>
      <c r="HA35" s="3"/>
      <c r="HB35" s="3"/>
      <c r="HC35" s="3"/>
      <c r="HD35" s="3"/>
      <c r="HE35" s="3"/>
      <c r="HF35" s="3"/>
      <c r="HG35" s="3"/>
      <c r="HH35" s="3"/>
      <c r="HI35" s="3"/>
      <c r="HJ35" s="3"/>
      <c r="HK35" s="3"/>
      <c r="HL35" s="3"/>
      <c r="HM35" s="3"/>
      <c r="HN35" s="3"/>
      <c r="HO35" s="3"/>
      <c r="HP35" s="3"/>
      <c r="HQ35" s="3"/>
      <c r="HR35" s="3"/>
      <c r="HS35" s="3"/>
      <c r="HT35" s="3"/>
      <c r="HU35" s="3"/>
      <c r="HV35" s="3"/>
      <c r="HW35" s="3"/>
      <c r="HX35" s="3"/>
      <c r="HY35" s="3"/>
      <c r="HZ35" s="3"/>
      <c r="IA35" s="3"/>
      <c r="IB35" s="3"/>
      <c r="IC35" s="3"/>
      <c r="ID35" s="3"/>
      <c r="IE35" s="3"/>
      <c r="IF35" s="3"/>
      <c r="IG35" s="3"/>
      <c r="IH35" s="3"/>
      <c r="II35" s="3"/>
      <c r="IJ35" s="3"/>
      <c r="IK35" s="3"/>
      <c r="IL35" s="3"/>
      <c r="IM35" s="3"/>
      <c r="IN35" s="3"/>
      <c r="IO35" s="3"/>
      <c r="IP35" s="3"/>
      <c r="IQ35" s="3"/>
      <c r="IR35" s="3"/>
      <c r="IS35" s="3"/>
      <c r="IT35" s="3"/>
      <c r="IU35" s="3"/>
    </row>
    <row r="36" spans="1:255" s="4" customFormat="1" ht="12" customHeight="1" x14ac:dyDescent="0.25">
      <c r="A36" s="37"/>
      <c r="B36" s="102" t="s">
        <v>47</v>
      </c>
      <c r="C36" s="46"/>
      <c r="D36" s="46"/>
      <c r="E36" s="46"/>
      <c r="F36" s="47"/>
      <c r="G36" s="47"/>
      <c r="H36" s="1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  <c r="CV36" s="3"/>
      <c r="CW36" s="3"/>
      <c r="CX36" s="3"/>
      <c r="CY36" s="3"/>
      <c r="CZ36" s="3"/>
      <c r="DA36" s="3"/>
      <c r="DB36" s="3"/>
      <c r="DC36" s="3"/>
      <c r="DD36" s="3"/>
      <c r="DE36" s="3"/>
      <c r="DF36" s="3"/>
      <c r="DG36" s="3"/>
      <c r="DH36" s="3"/>
      <c r="DI36" s="3"/>
      <c r="DJ36" s="3"/>
      <c r="DK36" s="3"/>
      <c r="DL36" s="3"/>
      <c r="DM36" s="3"/>
      <c r="DN36" s="3"/>
      <c r="DO36" s="3"/>
      <c r="DP36" s="3"/>
      <c r="DQ36" s="3"/>
      <c r="DR36" s="3"/>
      <c r="DS36" s="3"/>
      <c r="DT36" s="3"/>
      <c r="DU36" s="3"/>
      <c r="DV36" s="3"/>
      <c r="DW36" s="3"/>
      <c r="DX36" s="3"/>
      <c r="DY36" s="3"/>
      <c r="DZ36" s="3"/>
      <c r="EA36" s="3"/>
      <c r="EB36" s="3"/>
      <c r="EC36" s="3"/>
      <c r="ED36" s="3"/>
      <c r="EE36" s="3"/>
      <c r="EF36" s="3"/>
      <c r="EG36" s="3"/>
      <c r="EH36" s="3"/>
      <c r="EI36" s="3"/>
      <c r="EJ36" s="3"/>
      <c r="EK36" s="3"/>
      <c r="EL36" s="3"/>
      <c r="EM36" s="3"/>
      <c r="EN36" s="3"/>
      <c r="EO36" s="3"/>
      <c r="EP36" s="3"/>
      <c r="EQ36" s="3"/>
      <c r="ER36" s="3"/>
      <c r="ES36" s="3"/>
      <c r="ET36" s="3"/>
      <c r="EU36" s="3"/>
      <c r="EV36" s="3"/>
      <c r="EW36" s="3"/>
      <c r="EX36" s="3"/>
      <c r="EY36" s="3"/>
      <c r="EZ36" s="3"/>
      <c r="FA36" s="3"/>
      <c r="FB36" s="3"/>
      <c r="FC36" s="3"/>
      <c r="FD36" s="3"/>
      <c r="FE36" s="3"/>
      <c r="FF36" s="3"/>
      <c r="FG36" s="3"/>
      <c r="FH36" s="3"/>
      <c r="FI36" s="3"/>
      <c r="FJ36" s="3"/>
      <c r="FK36" s="3"/>
      <c r="FL36" s="3"/>
      <c r="FM36" s="3"/>
      <c r="FN36" s="3"/>
      <c r="FO36" s="3"/>
      <c r="FP36" s="3"/>
      <c r="FQ36" s="3"/>
      <c r="FR36" s="3"/>
      <c r="FS36" s="3"/>
      <c r="FT36" s="3"/>
      <c r="FU36" s="3"/>
      <c r="FV36" s="3"/>
      <c r="FW36" s="3"/>
      <c r="FX36" s="3"/>
      <c r="FY36" s="3"/>
      <c r="FZ36" s="3"/>
      <c r="GA36" s="3"/>
      <c r="GB36" s="3"/>
      <c r="GC36" s="3"/>
      <c r="GD36" s="3"/>
      <c r="GE36" s="3"/>
      <c r="GF36" s="3"/>
      <c r="GG36" s="3"/>
      <c r="GH36" s="3"/>
      <c r="GI36" s="3"/>
      <c r="GJ36" s="3"/>
      <c r="GK36" s="3"/>
      <c r="GL36" s="3"/>
      <c r="GM36" s="3"/>
      <c r="GN36" s="3"/>
      <c r="GO36" s="3"/>
      <c r="GP36" s="3"/>
      <c r="GQ36" s="3"/>
      <c r="GR36" s="3"/>
      <c r="GS36" s="3"/>
      <c r="GT36" s="3"/>
      <c r="GU36" s="3"/>
      <c r="GV36" s="3"/>
      <c r="GW36" s="3"/>
      <c r="GX36" s="3"/>
      <c r="GY36" s="3"/>
      <c r="GZ36" s="3"/>
      <c r="HA36" s="3"/>
      <c r="HB36" s="3"/>
      <c r="HC36" s="3"/>
      <c r="HD36" s="3"/>
      <c r="HE36" s="3"/>
      <c r="HF36" s="3"/>
      <c r="HG36" s="3"/>
      <c r="HH36" s="3"/>
      <c r="HI36" s="3"/>
      <c r="HJ36" s="3"/>
      <c r="HK36" s="3"/>
      <c r="HL36" s="3"/>
      <c r="HM36" s="3"/>
      <c r="HN36" s="3"/>
      <c r="HO36" s="3"/>
      <c r="HP36" s="3"/>
      <c r="HQ36" s="3"/>
      <c r="HR36" s="3"/>
      <c r="HS36" s="3"/>
      <c r="HT36" s="3"/>
      <c r="HU36" s="3"/>
      <c r="HV36" s="3"/>
      <c r="HW36" s="3"/>
      <c r="HX36" s="3"/>
      <c r="HY36" s="3"/>
      <c r="HZ36" s="3"/>
      <c r="IA36" s="3"/>
      <c r="IB36" s="3"/>
      <c r="IC36" s="3"/>
      <c r="ID36" s="3"/>
      <c r="IE36" s="3"/>
      <c r="IF36" s="3"/>
      <c r="IG36" s="3"/>
      <c r="IH36" s="3"/>
      <c r="II36" s="3"/>
      <c r="IJ36" s="3"/>
      <c r="IK36" s="3"/>
      <c r="IL36" s="3"/>
      <c r="IM36" s="3"/>
      <c r="IN36" s="3"/>
      <c r="IO36" s="3"/>
      <c r="IP36" s="3"/>
      <c r="IQ36" s="3"/>
      <c r="IR36" s="3"/>
      <c r="IS36" s="3"/>
      <c r="IT36" s="3"/>
      <c r="IU36" s="3"/>
    </row>
    <row r="37" spans="1:255" ht="24" customHeight="1" x14ac:dyDescent="0.25">
      <c r="A37" s="33"/>
      <c r="B37" s="103" t="s">
        <v>22</v>
      </c>
      <c r="C37" s="105" t="s">
        <v>23</v>
      </c>
      <c r="D37" s="105" t="s">
        <v>48</v>
      </c>
      <c r="E37" s="105" t="s">
        <v>25</v>
      </c>
      <c r="F37" s="104" t="s">
        <v>26</v>
      </c>
      <c r="G37" s="105" t="s">
        <v>27</v>
      </c>
    </row>
    <row r="38" spans="1:255" ht="12.75" customHeight="1" x14ac:dyDescent="0.25">
      <c r="A38" s="33"/>
      <c r="B38" s="14" t="s">
        <v>49</v>
      </c>
      <c r="C38" s="15" t="s">
        <v>96</v>
      </c>
      <c r="D38" s="28">
        <v>1</v>
      </c>
      <c r="E38" s="15" t="s">
        <v>50</v>
      </c>
      <c r="F38" s="27">
        <v>75000</v>
      </c>
      <c r="G38" s="27">
        <f t="shared" ref="G38:G42" si="1">(D38*F38)</f>
        <v>75000</v>
      </c>
    </row>
    <row r="39" spans="1:255" ht="12.75" customHeight="1" x14ac:dyDescent="0.25">
      <c r="A39" s="33"/>
      <c r="B39" s="14" t="s">
        <v>51</v>
      </c>
      <c r="C39" s="15" t="s">
        <v>96</v>
      </c>
      <c r="D39" s="28">
        <v>2</v>
      </c>
      <c r="E39" s="15" t="s">
        <v>50</v>
      </c>
      <c r="F39" s="27">
        <v>55000</v>
      </c>
      <c r="G39" s="27">
        <f t="shared" si="1"/>
        <v>110000</v>
      </c>
    </row>
    <row r="40" spans="1:255" ht="12.75" customHeight="1" x14ac:dyDescent="0.25">
      <c r="A40" s="33"/>
      <c r="B40" s="14" t="s">
        <v>52</v>
      </c>
      <c r="C40" s="15" t="s">
        <v>96</v>
      </c>
      <c r="D40" s="28">
        <v>1</v>
      </c>
      <c r="E40" s="15" t="s">
        <v>50</v>
      </c>
      <c r="F40" s="27">
        <v>25000</v>
      </c>
      <c r="G40" s="27">
        <f t="shared" si="1"/>
        <v>25000</v>
      </c>
    </row>
    <row r="41" spans="1:255" ht="12.75" customHeight="1" x14ac:dyDescent="0.25">
      <c r="A41" s="33"/>
      <c r="B41" s="14" t="s">
        <v>53</v>
      </c>
      <c r="C41" s="15" t="s">
        <v>96</v>
      </c>
      <c r="D41" s="28">
        <v>1</v>
      </c>
      <c r="E41" s="15" t="s">
        <v>54</v>
      </c>
      <c r="F41" s="27">
        <v>25000</v>
      </c>
      <c r="G41" s="27">
        <f t="shared" si="1"/>
        <v>25000</v>
      </c>
    </row>
    <row r="42" spans="1:255" ht="12.75" customHeight="1" x14ac:dyDescent="0.25">
      <c r="A42" s="33"/>
      <c r="B42" s="14" t="s">
        <v>55</v>
      </c>
      <c r="C42" s="15" t="s">
        <v>96</v>
      </c>
      <c r="D42" s="28">
        <v>2</v>
      </c>
      <c r="E42" s="15" t="s">
        <v>6</v>
      </c>
      <c r="F42" s="27">
        <v>50000</v>
      </c>
      <c r="G42" s="27">
        <f t="shared" si="1"/>
        <v>100000</v>
      </c>
    </row>
    <row r="43" spans="1:255" s="4" customFormat="1" ht="12.75" customHeight="1" x14ac:dyDescent="0.25">
      <c r="A43" s="37"/>
      <c r="B43" s="103" t="s">
        <v>56</v>
      </c>
      <c r="C43" s="110"/>
      <c r="D43" s="110"/>
      <c r="E43" s="110"/>
      <c r="F43" s="111"/>
      <c r="G43" s="108">
        <f>SUM(G38:G42)</f>
        <v>335000</v>
      </c>
      <c r="H43" s="1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  <c r="CB43" s="3"/>
      <c r="CC43" s="3"/>
      <c r="CD43" s="3"/>
      <c r="CE43" s="3"/>
      <c r="CF43" s="3"/>
      <c r="CG43" s="3"/>
      <c r="CH43" s="3"/>
      <c r="CI43" s="3"/>
      <c r="CJ43" s="3"/>
      <c r="CK43" s="3"/>
      <c r="CL43" s="3"/>
      <c r="CM43" s="3"/>
      <c r="CN43" s="3"/>
      <c r="CO43" s="3"/>
      <c r="CP43" s="3"/>
      <c r="CQ43" s="3"/>
      <c r="CR43" s="3"/>
      <c r="CS43" s="3"/>
      <c r="CT43" s="3"/>
      <c r="CU43" s="3"/>
      <c r="CV43" s="3"/>
      <c r="CW43" s="3"/>
      <c r="CX43" s="3"/>
      <c r="CY43" s="3"/>
      <c r="CZ43" s="3"/>
      <c r="DA43" s="3"/>
      <c r="DB43" s="3"/>
      <c r="DC43" s="3"/>
      <c r="DD43" s="3"/>
      <c r="DE43" s="3"/>
      <c r="DF43" s="3"/>
      <c r="DG43" s="3"/>
      <c r="DH43" s="3"/>
      <c r="DI43" s="3"/>
      <c r="DJ43" s="3"/>
      <c r="DK43" s="3"/>
      <c r="DL43" s="3"/>
      <c r="DM43" s="3"/>
      <c r="DN43" s="3"/>
      <c r="DO43" s="3"/>
      <c r="DP43" s="3"/>
      <c r="DQ43" s="3"/>
      <c r="DR43" s="3"/>
      <c r="DS43" s="3"/>
      <c r="DT43" s="3"/>
      <c r="DU43" s="3"/>
      <c r="DV43" s="3"/>
      <c r="DW43" s="3"/>
      <c r="DX43" s="3"/>
      <c r="DY43" s="3"/>
      <c r="DZ43" s="3"/>
      <c r="EA43" s="3"/>
      <c r="EB43" s="3"/>
      <c r="EC43" s="3"/>
      <c r="ED43" s="3"/>
      <c r="EE43" s="3"/>
      <c r="EF43" s="3"/>
      <c r="EG43" s="3"/>
      <c r="EH43" s="3"/>
      <c r="EI43" s="3"/>
      <c r="EJ43" s="3"/>
      <c r="EK43" s="3"/>
      <c r="EL43" s="3"/>
      <c r="EM43" s="3"/>
      <c r="EN43" s="3"/>
      <c r="EO43" s="3"/>
      <c r="EP43" s="3"/>
      <c r="EQ43" s="3"/>
      <c r="ER43" s="3"/>
      <c r="ES43" s="3"/>
      <c r="ET43" s="3"/>
      <c r="EU43" s="3"/>
      <c r="EV43" s="3"/>
      <c r="EW43" s="3"/>
      <c r="EX43" s="3"/>
      <c r="EY43" s="3"/>
      <c r="EZ43" s="3"/>
      <c r="FA43" s="3"/>
      <c r="FB43" s="3"/>
      <c r="FC43" s="3"/>
      <c r="FD43" s="3"/>
      <c r="FE43" s="3"/>
      <c r="FF43" s="3"/>
      <c r="FG43" s="3"/>
      <c r="FH43" s="3"/>
      <c r="FI43" s="3"/>
      <c r="FJ43" s="3"/>
      <c r="FK43" s="3"/>
      <c r="FL43" s="3"/>
      <c r="FM43" s="3"/>
      <c r="FN43" s="3"/>
      <c r="FO43" s="3"/>
      <c r="FP43" s="3"/>
      <c r="FQ43" s="3"/>
      <c r="FR43" s="3"/>
      <c r="FS43" s="3"/>
      <c r="FT43" s="3"/>
      <c r="FU43" s="3"/>
      <c r="FV43" s="3"/>
      <c r="FW43" s="3"/>
      <c r="FX43" s="3"/>
      <c r="FY43" s="3"/>
      <c r="FZ43" s="3"/>
      <c r="GA43" s="3"/>
      <c r="GB43" s="3"/>
      <c r="GC43" s="3"/>
      <c r="GD43" s="3"/>
      <c r="GE43" s="3"/>
      <c r="GF43" s="3"/>
      <c r="GG43" s="3"/>
      <c r="GH43" s="3"/>
      <c r="GI43" s="3"/>
      <c r="GJ43" s="3"/>
      <c r="GK43" s="3"/>
      <c r="GL43" s="3"/>
      <c r="GM43" s="3"/>
      <c r="GN43" s="3"/>
      <c r="GO43" s="3"/>
      <c r="GP43" s="3"/>
      <c r="GQ43" s="3"/>
      <c r="GR43" s="3"/>
      <c r="GS43" s="3"/>
      <c r="GT43" s="3"/>
      <c r="GU43" s="3"/>
      <c r="GV43" s="3"/>
      <c r="GW43" s="3"/>
      <c r="GX43" s="3"/>
      <c r="GY43" s="3"/>
      <c r="GZ43" s="3"/>
      <c r="HA43" s="3"/>
      <c r="HB43" s="3"/>
      <c r="HC43" s="3"/>
      <c r="HD43" s="3"/>
      <c r="HE43" s="3"/>
      <c r="HF43" s="3"/>
      <c r="HG43" s="3"/>
      <c r="HH43" s="3"/>
      <c r="HI43" s="3"/>
      <c r="HJ43" s="3"/>
      <c r="HK43" s="3"/>
      <c r="HL43" s="3"/>
      <c r="HM43" s="3"/>
      <c r="HN43" s="3"/>
      <c r="HO43" s="3"/>
      <c r="HP43" s="3"/>
      <c r="HQ43" s="3"/>
      <c r="HR43" s="3"/>
      <c r="HS43" s="3"/>
      <c r="HT43" s="3"/>
      <c r="HU43" s="3"/>
      <c r="HV43" s="3"/>
      <c r="HW43" s="3"/>
      <c r="HX43" s="3"/>
      <c r="HY43" s="3"/>
      <c r="HZ43" s="3"/>
      <c r="IA43" s="3"/>
      <c r="IB43" s="3"/>
      <c r="IC43" s="3"/>
      <c r="ID43" s="3"/>
      <c r="IE43" s="3"/>
      <c r="IF43" s="3"/>
      <c r="IG43" s="3"/>
      <c r="IH43" s="3"/>
      <c r="II43" s="3"/>
      <c r="IJ43" s="3"/>
      <c r="IK43" s="3"/>
      <c r="IL43" s="3"/>
      <c r="IM43" s="3"/>
      <c r="IN43" s="3"/>
      <c r="IO43" s="3"/>
      <c r="IP43" s="3"/>
      <c r="IQ43" s="3"/>
      <c r="IR43" s="3"/>
      <c r="IS43" s="3"/>
      <c r="IT43" s="3"/>
      <c r="IU43" s="3"/>
    </row>
    <row r="44" spans="1:255" s="4" customFormat="1" ht="12" customHeight="1" x14ac:dyDescent="0.25">
      <c r="A44" s="37"/>
      <c r="B44" s="44"/>
      <c r="C44" s="44"/>
      <c r="D44" s="44"/>
      <c r="E44" s="44"/>
      <c r="F44" s="45"/>
      <c r="G44" s="45"/>
      <c r="H44" s="1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  <c r="CB44" s="3"/>
      <c r="CC44" s="3"/>
      <c r="CD44" s="3"/>
      <c r="CE44" s="3"/>
      <c r="CF44" s="3"/>
      <c r="CG44" s="3"/>
      <c r="CH44" s="3"/>
      <c r="CI44" s="3"/>
      <c r="CJ44" s="3"/>
      <c r="CK44" s="3"/>
      <c r="CL44" s="3"/>
      <c r="CM44" s="3"/>
      <c r="CN44" s="3"/>
      <c r="CO44" s="3"/>
      <c r="CP44" s="3"/>
      <c r="CQ44" s="3"/>
      <c r="CR44" s="3"/>
      <c r="CS44" s="3"/>
      <c r="CT44" s="3"/>
      <c r="CU44" s="3"/>
      <c r="CV44" s="3"/>
      <c r="CW44" s="3"/>
      <c r="CX44" s="3"/>
      <c r="CY44" s="3"/>
      <c r="CZ44" s="3"/>
      <c r="DA44" s="3"/>
      <c r="DB44" s="3"/>
      <c r="DC44" s="3"/>
      <c r="DD44" s="3"/>
      <c r="DE44" s="3"/>
      <c r="DF44" s="3"/>
      <c r="DG44" s="3"/>
      <c r="DH44" s="3"/>
      <c r="DI44" s="3"/>
      <c r="DJ44" s="3"/>
      <c r="DK44" s="3"/>
      <c r="DL44" s="3"/>
      <c r="DM44" s="3"/>
      <c r="DN44" s="3"/>
      <c r="DO44" s="3"/>
      <c r="DP44" s="3"/>
      <c r="DQ44" s="3"/>
      <c r="DR44" s="3"/>
      <c r="DS44" s="3"/>
      <c r="DT44" s="3"/>
      <c r="DU44" s="3"/>
      <c r="DV44" s="3"/>
      <c r="DW44" s="3"/>
      <c r="DX44" s="3"/>
      <c r="DY44" s="3"/>
      <c r="DZ44" s="3"/>
      <c r="EA44" s="3"/>
      <c r="EB44" s="3"/>
      <c r="EC44" s="3"/>
      <c r="ED44" s="3"/>
      <c r="EE44" s="3"/>
      <c r="EF44" s="3"/>
      <c r="EG44" s="3"/>
      <c r="EH44" s="3"/>
      <c r="EI44" s="3"/>
      <c r="EJ44" s="3"/>
      <c r="EK44" s="3"/>
      <c r="EL44" s="3"/>
      <c r="EM44" s="3"/>
      <c r="EN44" s="3"/>
      <c r="EO44" s="3"/>
      <c r="EP44" s="3"/>
      <c r="EQ44" s="3"/>
      <c r="ER44" s="3"/>
      <c r="ES44" s="3"/>
      <c r="ET44" s="3"/>
      <c r="EU44" s="3"/>
      <c r="EV44" s="3"/>
      <c r="EW44" s="3"/>
      <c r="EX44" s="3"/>
      <c r="EY44" s="3"/>
      <c r="EZ44" s="3"/>
      <c r="FA44" s="3"/>
      <c r="FB44" s="3"/>
      <c r="FC44" s="3"/>
      <c r="FD44" s="3"/>
      <c r="FE44" s="3"/>
      <c r="FF44" s="3"/>
      <c r="FG44" s="3"/>
      <c r="FH44" s="3"/>
      <c r="FI44" s="3"/>
      <c r="FJ44" s="3"/>
      <c r="FK44" s="3"/>
      <c r="FL44" s="3"/>
      <c r="FM44" s="3"/>
      <c r="FN44" s="3"/>
      <c r="FO44" s="3"/>
      <c r="FP44" s="3"/>
      <c r="FQ44" s="3"/>
      <c r="FR44" s="3"/>
      <c r="FS44" s="3"/>
      <c r="FT44" s="3"/>
      <c r="FU44" s="3"/>
      <c r="FV44" s="3"/>
      <c r="FW44" s="3"/>
      <c r="FX44" s="3"/>
      <c r="FY44" s="3"/>
      <c r="FZ44" s="3"/>
      <c r="GA44" s="3"/>
      <c r="GB44" s="3"/>
      <c r="GC44" s="3"/>
      <c r="GD44" s="3"/>
      <c r="GE44" s="3"/>
      <c r="GF44" s="3"/>
      <c r="GG44" s="3"/>
      <c r="GH44" s="3"/>
      <c r="GI44" s="3"/>
      <c r="GJ44" s="3"/>
      <c r="GK44" s="3"/>
      <c r="GL44" s="3"/>
      <c r="GM44" s="3"/>
      <c r="GN44" s="3"/>
      <c r="GO44" s="3"/>
      <c r="GP44" s="3"/>
      <c r="GQ44" s="3"/>
      <c r="GR44" s="3"/>
      <c r="GS44" s="3"/>
      <c r="GT44" s="3"/>
      <c r="GU44" s="3"/>
      <c r="GV44" s="3"/>
      <c r="GW44" s="3"/>
      <c r="GX44" s="3"/>
      <c r="GY44" s="3"/>
      <c r="GZ44" s="3"/>
      <c r="HA44" s="3"/>
      <c r="HB44" s="3"/>
      <c r="HC44" s="3"/>
      <c r="HD44" s="3"/>
      <c r="HE44" s="3"/>
      <c r="HF44" s="3"/>
      <c r="HG44" s="3"/>
      <c r="HH44" s="3"/>
      <c r="HI44" s="3"/>
      <c r="HJ44" s="3"/>
      <c r="HK44" s="3"/>
      <c r="HL44" s="3"/>
      <c r="HM44" s="3"/>
      <c r="HN44" s="3"/>
      <c r="HO44" s="3"/>
      <c r="HP44" s="3"/>
      <c r="HQ44" s="3"/>
      <c r="HR44" s="3"/>
      <c r="HS44" s="3"/>
      <c r="HT44" s="3"/>
      <c r="HU44" s="3"/>
      <c r="HV44" s="3"/>
      <c r="HW44" s="3"/>
      <c r="HX44" s="3"/>
      <c r="HY44" s="3"/>
      <c r="HZ44" s="3"/>
      <c r="IA44" s="3"/>
      <c r="IB44" s="3"/>
      <c r="IC44" s="3"/>
      <c r="ID44" s="3"/>
      <c r="IE44" s="3"/>
      <c r="IF44" s="3"/>
      <c r="IG44" s="3"/>
      <c r="IH44" s="3"/>
      <c r="II44" s="3"/>
      <c r="IJ44" s="3"/>
      <c r="IK44" s="3"/>
      <c r="IL44" s="3"/>
      <c r="IM44" s="3"/>
      <c r="IN44" s="3"/>
      <c r="IO44" s="3"/>
      <c r="IP44" s="3"/>
      <c r="IQ44" s="3"/>
      <c r="IR44" s="3"/>
      <c r="IS44" s="3"/>
      <c r="IT44" s="3"/>
      <c r="IU44" s="3"/>
    </row>
    <row r="45" spans="1:255" s="4" customFormat="1" ht="12" customHeight="1" x14ac:dyDescent="0.25">
      <c r="A45" s="37"/>
      <c r="B45" s="102" t="s">
        <v>57</v>
      </c>
      <c r="C45" s="46"/>
      <c r="D45" s="46"/>
      <c r="E45" s="46"/>
      <c r="F45" s="47"/>
      <c r="G45" s="47"/>
      <c r="H45" s="1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  <c r="CB45" s="3"/>
      <c r="CC45" s="3"/>
      <c r="CD45" s="3"/>
      <c r="CE45" s="3"/>
      <c r="CF45" s="3"/>
      <c r="CG45" s="3"/>
      <c r="CH45" s="3"/>
      <c r="CI45" s="3"/>
      <c r="CJ45" s="3"/>
      <c r="CK45" s="3"/>
      <c r="CL45" s="3"/>
      <c r="CM45" s="3"/>
      <c r="CN45" s="3"/>
      <c r="CO45" s="3"/>
      <c r="CP45" s="3"/>
      <c r="CQ45" s="3"/>
      <c r="CR45" s="3"/>
      <c r="CS45" s="3"/>
      <c r="CT45" s="3"/>
      <c r="CU45" s="3"/>
      <c r="CV45" s="3"/>
      <c r="CW45" s="3"/>
      <c r="CX45" s="3"/>
      <c r="CY45" s="3"/>
      <c r="CZ45" s="3"/>
      <c r="DA45" s="3"/>
      <c r="DB45" s="3"/>
      <c r="DC45" s="3"/>
      <c r="DD45" s="3"/>
      <c r="DE45" s="3"/>
      <c r="DF45" s="3"/>
      <c r="DG45" s="3"/>
      <c r="DH45" s="3"/>
      <c r="DI45" s="3"/>
      <c r="DJ45" s="3"/>
      <c r="DK45" s="3"/>
      <c r="DL45" s="3"/>
      <c r="DM45" s="3"/>
      <c r="DN45" s="3"/>
      <c r="DO45" s="3"/>
      <c r="DP45" s="3"/>
      <c r="DQ45" s="3"/>
      <c r="DR45" s="3"/>
      <c r="DS45" s="3"/>
      <c r="DT45" s="3"/>
      <c r="DU45" s="3"/>
      <c r="DV45" s="3"/>
      <c r="DW45" s="3"/>
      <c r="DX45" s="3"/>
      <c r="DY45" s="3"/>
      <c r="DZ45" s="3"/>
      <c r="EA45" s="3"/>
      <c r="EB45" s="3"/>
      <c r="EC45" s="3"/>
      <c r="ED45" s="3"/>
      <c r="EE45" s="3"/>
      <c r="EF45" s="3"/>
      <c r="EG45" s="3"/>
      <c r="EH45" s="3"/>
      <c r="EI45" s="3"/>
      <c r="EJ45" s="3"/>
      <c r="EK45" s="3"/>
      <c r="EL45" s="3"/>
      <c r="EM45" s="3"/>
      <c r="EN45" s="3"/>
      <c r="EO45" s="3"/>
      <c r="EP45" s="3"/>
      <c r="EQ45" s="3"/>
      <c r="ER45" s="3"/>
      <c r="ES45" s="3"/>
      <c r="ET45" s="3"/>
      <c r="EU45" s="3"/>
      <c r="EV45" s="3"/>
      <c r="EW45" s="3"/>
      <c r="EX45" s="3"/>
      <c r="EY45" s="3"/>
      <c r="EZ45" s="3"/>
      <c r="FA45" s="3"/>
      <c r="FB45" s="3"/>
      <c r="FC45" s="3"/>
      <c r="FD45" s="3"/>
      <c r="FE45" s="3"/>
      <c r="FF45" s="3"/>
      <c r="FG45" s="3"/>
      <c r="FH45" s="3"/>
      <c r="FI45" s="3"/>
      <c r="FJ45" s="3"/>
      <c r="FK45" s="3"/>
      <c r="FL45" s="3"/>
      <c r="FM45" s="3"/>
      <c r="FN45" s="3"/>
      <c r="FO45" s="3"/>
      <c r="FP45" s="3"/>
      <c r="FQ45" s="3"/>
      <c r="FR45" s="3"/>
      <c r="FS45" s="3"/>
      <c r="FT45" s="3"/>
      <c r="FU45" s="3"/>
      <c r="FV45" s="3"/>
      <c r="FW45" s="3"/>
      <c r="FX45" s="3"/>
      <c r="FY45" s="3"/>
      <c r="FZ45" s="3"/>
      <c r="GA45" s="3"/>
      <c r="GB45" s="3"/>
      <c r="GC45" s="3"/>
      <c r="GD45" s="3"/>
      <c r="GE45" s="3"/>
      <c r="GF45" s="3"/>
      <c r="GG45" s="3"/>
      <c r="GH45" s="3"/>
      <c r="GI45" s="3"/>
      <c r="GJ45" s="3"/>
      <c r="GK45" s="3"/>
      <c r="GL45" s="3"/>
      <c r="GM45" s="3"/>
      <c r="GN45" s="3"/>
      <c r="GO45" s="3"/>
      <c r="GP45" s="3"/>
      <c r="GQ45" s="3"/>
      <c r="GR45" s="3"/>
      <c r="GS45" s="3"/>
      <c r="GT45" s="3"/>
      <c r="GU45" s="3"/>
      <c r="GV45" s="3"/>
      <c r="GW45" s="3"/>
      <c r="GX45" s="3"/>
      <c r="GY45" s="3"/>
      <c r="GZ45" s="3"/>
      <c r="HA45" s="3"/>
      <c r="HB45" s="3"/>
      <c r="HC45" s="3"/>
      <c r="HD45" s="3"/>
      <c r="HE45" s="3"/>
      <c r="HF45" s="3"/>
      <c r="HG45" s="3"/>
      <c r="HH45" s="3"/>
      <c r="HI45" s="3"/>
      <c r="HJ45" s="3"/>
      <c r="HK45" s="3"/>
      <c r="HL45" s="3"/>
      <c r="HM45" s="3"/>
      <c r="HN45" s="3"/>
      <c r="HO45" s="3"/>
      <c r="HP45" s="3"/>
      <c r="HQ45" s="3"/>
      <c r="HR45" s="3"/>
      <c r="HS45" s="3"/>
      <c r="HT45" s="3"/>
      <c r="HU45" s="3"/>
      <c r="HV45" s="3"/>
      <c r="HW45" s="3"/>
      <c r="HX45" s="3"/>
      <c r="HY45" s="3"/>
      <c r="HZ45" s="3"/>
      <c r="IA45" s="3"/>
      <c r="IB45" s="3"/>
      <c r="IC45" s="3"/>
      <c r="ID45" s="3"/>
      <c r="IE45" s="3"/>
      <c r="IF45" s="3"/>
      <c r="IG45" s="3"/>
      <c r="IH45" s="3"/>
      <c r="II45" s="3"/>
      <c r="IJ45" s="3"/>
      <c r="IK45" s="3"/>
      <c r="IL45" s="3"/>
      <c r="IM45" s="3"/>
      <c r="IN45" s="3"/>
      <c r="IO45" s="3"/>
      <c r="IP45" s="3"/>
      <c r="IQ45" s="3"/>
      <c r="IR45" s="3"/>
      <c r="IS45" s="3"/>
      <c r="IT45" s="3"/>
      <c r="IU45" s="3"/>
    </row>
    <row r="46" spans="1:255" s="4" customFormat="1" ht="24" customHeight="1" x14ac:dyDescent="0.25">
      <c r="A46" s="37"/>
      <c r="B46" s="109" t="s">
        <v>58</v>
      </c>
      <c r="C46" s="104" t="s">
        <v>59</v>
      </c>
      <c r="D46" s="104" t="s">
        <v>60</v>
      </c>
      <c r="E46" s="104" t="s">
        <v>25</v>
      </c>
      <c r="F46" s="104" t="s">
        <v>26</v>
      </c>
      <c r="G46" s="104" t="s">
        <v>27</v>
      </c>
      <c r="H46" s="13"/>
      <c r="I46" s="3"/>
      <c r="J46" s="3"/>
      <c r="K46" s="1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  <c r="BX46" s="3"/>
      <c r="BY46" s="3"/>
      <c r="BZ46" s="3"/>
      <c r="CA46" s="3"/>
      <c r="CB46" s="3"/>
      <c r="CC46" s="3"/>
      <c r="CD46" s="3"/>
      <c r="CE46" s="3"/>
      <c r="CF46" s="3"/>
      <c r="CG46" s="3"/>
      <c r="CH46" s="3"/>
      <c r="CI46" s="3"/>
      <c r="CJ46" s="3"/>
      <c r="CK46" s="3"/>
      <c r="CL46" s="3"/>
      <c r="CM46" s="3"/>
      <c r="CN46" s="3"/>
      <c r="CO46" s="3"/>
      <c r="CP46" s="3"/>
      <c r="CQ46" s="3"/>
      <c r="CR46" s="3"/>
      <c r="CS46" s="3"/>
      <c r="CT46" s="3"/>
      <c r="CU46" s="3"/>
      <c r="CV46" s="3"/>
      <c r="CW46" s="3"/>
      <c r="CX46" s="3"/>
      <c r="CY46" s="3"/>
      <c r="CZ46" s="3"/>
      <c r="DA46" s="3"/>
      <c r="DB46" s="3"/>
      <c r="DC46" s="3"/>
      <c r="DD46" s="3"/>
      <c r="DE46" s="3"/>
      <c r="DF46" s="3"/>
      <c r="DG46" s="3"/>
      <c r="DH46" s="3"/>
      <c r="DI46" s="3"/>
      <c r="DJ46" s="3"/>
      <c r="DK46" s="3"/>
      <c r="DL46" s="3"/>
      <c r="DM46" s="3"/>
      <c r="DN46" s="3"/>
      <c r="DO46" s="3"/>
      <c r="DP46" s="3"/>
      <c r="DQ46" s="3"/>
      <c r="DR46" s="3"/>
      <c r="DS46" s="3"/>
      <c r="DT46" s="3"/>
      <c r="DU46" s="3"/>
      <c r="DV46" s="3"/>
      <c r="DW46" s="3"/>
      <c r="DX46" s="3"/>
      <c r="DY46" s="3"/>
      <c r="DZ46" s="3"/>
      <c r="EA46" s="3"/>
      <c r="EB46" s="3"/>
      <c r="EC46" s="3"/>
      <c r="ED46" s="3"/>
      <c r="EE46" s="3"/>
      <c r="EF46" s="3"/>
      <c r="EG46" s="3"/>
      <c r="EH46" s="3"/>
      <c r="EI46" s="3"/>
      <c r="EJ46" s="3"/>
      <c r="EK46" s="3"/>
      <c r="EL46" s="3"/>
      <c r="EM46" s="3"/>
      <c r="EN46" s="3"/>
      <c r="EO46" s="3"/>
      <c r="EP46" s="3"/>
      <c r="EQ46" s="3"/>
      <c r="ER46" s="3"/>
      <c r="ES46" s="3"/>
      <c r="ET46" s="3"/>
      <c r="EU46" s="3"/>
      <c r="EV46" s="3"/>
      <c r="EW46" s="3"/>
      <c r="EX46" s="3"/>
      <c r="EY46" s="3"/>
      <c r="EZ46" s="3"/>
      <c r="FA46" s="3"/>
      <c r="FB46" s="3"/>
      <c r="FC46" s="3"/>
      <c r="FD46" s="3"/>
      <c r="FE46" s="3"/>
      <c r="FF46" s="3"/>
      <c r="FG46" s="3"/>
      <c r="FH46" s="3"/>
      <c r="FI46" s="3"/>
      <c r="FJ46" s="3"/>
      <c r="FK46" s="3"/>
      <c r="FL46" s="3"/>
      <c r="FM46" s="3"/>
      <c r="FN46" s="3"/>
      <c r="FO46" s="3"/>
      <c r="FP46" s="3"/>
      <c r="FQ46" s="3"/>
      <c r="FR46" s="3"/>
      <c r="FS46" s="3"/>
      <c r="FT46" s="3"/>
      <c r="FU46" s="3"/>
      <c r="FV46" s="3"/>
      <c r="FW46" s="3"/>
      <c r="FX46" s="3"/>
      <c r="FY46" s="3"/>
      <c r="FZ46" s="3"/>
      <c r="GA46" s="3"/>
      <c r="GB46" s="3"/>
      <c r="GC46" s="3"/>
      <c r="GD46" s="3"/>
      <c r="GE46" s="3"/>
      <c r="GF46" s="3"/>
      <c r="GG46" s="3"/>
      <c r="GH46" s="3"/>
      <c r="GI46" s="3"/>
      <c r="GJ46" s="3"/>
      <c r="GK46" s="3"/>
      <c r="GL46" s="3"/>
      <c r="GM46" s="3"/>
      <c r="GN46" s="3"/>
      <c r="GO46" s="3"/>
      <c r="GP46" s="3"/>
      <c r="GQ46" s="3"/>
      <c r="GR46" s="3"/>
      <c r="GS46" s="3"/>
      <c r="GT46" s="3"/>
      <c r="GU46" s="3"/>
      <c r="GV46" s="3"/>
      <c r="GW46" s="3"/>
      <c r="GX46" s="3"/>
      <c r="GY46" s="3"/>
      <c r="GZ46" s="3"/>
      <c r="HA46" s="3"/>
      <c r="HB46" s="3"/>
      <c r="HC46" s="3"/>
      <c r="HD46" s="3"/>
      <c r="HE46" s="3"/>
      <c r="HF46" s="3"/>
      <c r="HG46" s="3"/>
      <c r="HH46" s="3"/>
      <c r="HI46" s="3"/>
      <c r="HJ46" s="3"/>
      <c r="HK46" s="3"/>
      <c r="HL46" s="3"/>
      <c r="HM46" s="3"/>
      <c r="HN46" s="3"/>
      <c r="HO46" s="3"/>
      <c r="HP46" s="3"/>
      <c r="HQ46" s="3"/>
      <c r="HR46" s="3"/>
      <c r="HS46" s="3"/>
      <c r="HT46" s="3"/>
      <c r="HU46" s="3"/>
      <c r="HV46" s="3"/>
      <c r="HW46" s="3"/>
      <c r="HX46" s="3"/>
      <c r="HY46" s="3"/>
      <c r="HZ46" s="3"/>
      <c r="IA46" s="3"/>
      <c r="IB46" s="3"/>
      <c r="IC46" s="3"/>
      <c r="ID46" s="3"/>
      <c r="IE46" s="3"/>
      <c r="IF46" s="3"/>
      <c r="IG46" s="3"/>
      <c r="IH46" s="3"/>
      <c r="II46" s="3"/>
      <c r="IJ46" s="3"/>
      <c r="IK46" s="3"/>
      <c r="IL46" s="3"/>
      <c r="IM46" s="3"/>
      <c r="IN46" s="3"/>
      <c r="IO46" s="3"/>
      <c r="IP46" s="3"/>
      <c r="IQ46" s="3"/>
      <c r="IR46" s="3"/>
      <c r="IS46" s="3"/>
      <c r="IT46" s="3"/>
      <c r="IU46" s="3"/>
    </row>
    <row r="47" spans="1:255" ht="12.75" customHeight="1" x14ac:dyDescent="0.25">
      <c r="A47" s="33"/>
      <c r="B47" s="29" t="s">
        <v>61</v>
      </c>
      <c r="C47" s="30"/>
      <c r="D47" s="30"/>
      <c r="E47" s="30"/>
      <c r="F47" s="30"/>
      <c r="G47" s="30"/>
      <c r="K47" s="2"/>
    </row>
    <row r="48" spans="1:255" ht="12.75" customHeight="1" x14ac:dyDescent="0.25">
      <c r="A48" s="33"/>
      <c r="B48" s="21" t="s">
        <v>62</v>
      </c>
      <c r="C48" s="31" t="s">
        <v>63</v>
      </c>
      <c r="D48" s="31">
        <v>400</v>
      </c>
      <c r="E48" s="31" t="s">
        <v>64</v>
      </c>
      <c r="F48" s="32">
        <v>1000</v>
      </c>
      <c r="G48" s="17">
        <f>D48*F48</f>
        <v>400000</v>
      </c>
      <c r="K48" s="2"/>
    </row>
    <row r="49" spans="1:7" ht="12.75" customHeight="1" x14ac:dyDescent="0.25">
      <c r="A49" s="33"/>
      <c r="B49" s="7" t="s">
        <v>65</v>
      </c>
      <c r="C49" s="8" t="s">
        <v>63</v>
      </c>
      <c r="D49" s="19">
        <v>500</v>
      </c>
      <c r="E49" s="8" t="s">
        <v>64</v>
      </c>
      <c r="F49" s="9">
        <v>1400</v>
      </c>
      <c r="G49" s="16">
        <f>D49*F49</f>
        <v>700000</v>
      </c>
    </row>
    <row r="50" spans="1:7" ht="12.75" customHeight="1" x14ac:dyDescent="0.25">
      <c r="A50" s="33"/>
      <c r="B50" s="7" t="s">
        <v>66</v>
      </c>
      <c r="C50" s="10" t="s">
        <v>63</v>
      </c>
      <c r="D50" s="10">
        <v>1000</v>
      </c>
      <c r="E50" s="10" t="s">
        <v>67</v>
      </c>
      <c r="F50" s="9">
        <v>1780</v>
      </c>
      <c r="G50" s="17">
        <f t="shared" ref="G50:G71" si="2">D50*F50</f>
        <v>1780000</v>
      </c>
    </row>
    <row r="51" spans="1:7" ht="12.75" customHeight="1" x14ac:dyDescent="0.25">
      <c r="A51" s="33"/>
      <c r="B51" s="7" t="s">
        <v>68</v>
      </c>
      <c r="C51" s="8" t="s">
        <v>63</v>
      </c>
      <c r="D51" s="19">
        <v>611</v>
      </c>
      <c r="E51" s="10" t="s">
        <v>67</v>
      </c>
      <c r="F51" s="9">
        <v>1640</v>
      </c>
      <c r="G51" s="17">
        <f t="shared" si="2"/>
        <v>1002040</v>
      </c>
    </row>
    <row r="52" spans="1:7" ht="12.75" customHeight="1" x14ac:dyDescent="0.25">
      <c r="A52" s="33"/>
      <c r="B52" s="7" t="s">
        <v>69</v>
      </c>
      <c r="C52" s="8" t="s">
        <v>63</v>
      </c>
      <c r="D52" s="19">
        <v>584</v>
      </c>
      <c r="E52" s="8" t="s">
        <v>54</v>
      </c>
      <c r="F52" s="9">
        <v>900</v>
      </c>
      <c r="G52" s="17">
        <f t="shared" si="2"/>
        <v>525600</v>
      </c>
    </row>
    <row r="53" spans="1:7" ht="12.75" customHeight="1" x14ac:dyDescent="0.25">
      <c r="A53" s="33"/>
      <c r="B53" s="7" t="s">
        <v>70</v>
      </c>
      <c r="C53" s="10" t="s">
        <v>63</v>
      </c>
      <c r="D53" s="10">
        <v>4</v>
      </c>
      <c r="E53" s="8" t="s">
        <v>54</v>
      </c>
      <c r="F53" s="9">
        <v>1400</v>
      </c>
      <c r="G53" s="17">
        <f t="shared" si="2"/>
        <v>5600</v>
      </c>
    </row>
    <row r="54" spans="1:7" ht="12.75" customHeight="1" x14ac:dyDescent="0.25">
      <c r="A54" s="33"/>
      <c r="B54" s="7" t="s">
        <v>71</v>
      </c>
      <c r="C54" s="8" t="s">
        <v>63</v>
      </c>
      <c r="D54" s="19">
        <v>14</v>
      </c>
      <c r="E54" s="8" t="s">
        <v>54</v>
      </c>
      <c r="F54" s="9">
        <v>1483</v>
      </c>
      <c r="G54" s="17">
        <f t="shared" si="2"/>
        <v>20762</v>
      </c>
    </row>
    <row r="55" spans="1:7" ht="12.75" customHeight="1" x14ac:dyDescent="0.25">
      <c r="A55" s="33"/>
      <c r="B55" s="7" t="s">
        <v>72</v>
      </c>
      <c r="C55" s="8" t="s">
        <v>63</v>
      </c>
      <c r="D55" s="19">
        <v>10</v>
      </c>
      <c r="E55" s="8" t="s">
        <v>54</v>
      </c>
      <c r="F55" s="9">
        <v>726</v>
      </c>
      <c r="G55" s="17">
        <f t="shared" si="2"/>
        <v>7260</v>
      </c>
    </row>
    <row r="56" spans="1:7" ht="12.75" customHeight="1" x14ac:dyDescent="0.25">
      <c r="A56" s="33"/>
      <c r="B56" s="7" t="s">
        <v>129</v>
      </c>
      <c r="C56" s="10" t="s">
        <v>63</v>
      </c>
      <c r="D56" s="10">
        <v>10</v>
      </c>
      <c r="E56" s="8" t="s">
        <v>54</v>
      </c>
      <c r="F56" s="9">
        <v>1700</v>
      </c>
      <c r="G56" s="17">
        <f t="shared" si="2"/>
        <v>17000</v>
      </c>
    </row>
    <row r="57" spans="1:7" ht="12.75" customHeight="1" x14ac:dyDescent="0.25">
      <c r="A57" s="33"/>
      <c r="B57" s="11" t="s">
        <v>73</v>
      </c>
      <c r="C57" s="10"/>
      <c r="D57" s="10"/>
      <c r="E57" s="8"/>
      <c r="F57" s="9"/>
      <c r="G57" s="17"/>
    </row>
    <row r="58" spans="1:7" ht="12.75" customHeight="1" x14ac:dyDescent="0.25">
      <c r="A58" s="33"/>
      <c r="B58" s="7" t="s">
        <v>130</v>
      </c>
      <c r="C58" s="10" t="s">
        <v>63</v>
      </c>
      <c r="D58" s="10">
        <v>250</v>
      </c>
      <c r="E58" s="8" t="s">
        <v>54</v>
      </c>
      <c r="F58" s="9">
        <v>10000</v>
      </c>
      <c r="G58" s="17">
        <f t="shared" si="2"/>
        <v>2500000</v>
      </c>
    </row>
    <row r="59" spans="1:7" ht="12.75" customHeight="1" x14ac:dyDescent="0.25">
      <c r="A59" s="33"/>
      <c r="B59" s="7" t="s">
        <v>131</v>
      </c>
      <c r="C59" s="10" t="s">
        <v>74</v>
      </c>
      <c r="D59" s="10">
        <v>0.3</v>
      </c>
      <c r="E59" s="8" t="s">
        <v>54</v>
      </c>
      <c r="F59" s="9">
        <v>90000</v>
      </c>
      <c r="G59" s="17">
        <f t="shared" si="2"/>
        <v>27000</v>
      </c>
    </row>
    <row r="60" spans="1:7" ht="12.75" customHeight="1" x14ac:dyDescent="0.25">
      <c r="A60" s="33"/>
      <c r="B60" s="7" t="s">
        <v>132</v>
      </c>
      <c r="C60" s="10" t="s">
        <v>74</v>
      </c>
      <c r="D60" s="10">
        <v>2</v>
      </c>
      <c r="E60" s="8" t="s">
        <v>75</v>
      </c>
      <c r="F60" s="9">
        <v>78000</v>
      </c>
      <c r="G60" s="17">
        <f t="shared" si="2"/>
        <v>156000</v>
      </c>
    </row>
    <row r="61" spans="1:7" ht="12.75" customHeight="1" x14ac:dyDescent="0.25">
      <c r="A61" s="33"/>
      <c r="B61" s="7" t="s">
        <v>133</v>
      </c>
      <c r="C61" s="10" t="s">
        <v>74</v>
      </c>
      <c r="D61" s="10">
        <v>0.5</v>
      </c>
      <c r="E61" s="8" t="s">
        <v>76</v>
      </c>
      <c r="F61" s="9">
        <v>301000</v>
      </c>
      <c r="G61" s="17">
        <f t="shared" si="2"/>
        <v>150500</v>
      </c>
    </row>
    <row r="62" spans="1:7" ht="12.75" customHeight="1" x14ac:dyDescent="0.25">
      <c r="A62" s="33"/>
      <c r="B62" s="7" t="s">
        <v>134</v>
      </c>
      <c r="C62" s="8" t="s">
        <v>63</v>
      </c>
      <c r="D62" s="19">
        <v>2</v>
      </c>
      <c r="E62" s="8" t="s">
        <v>77</v>
      </c>
      <c r="F62" s="9">
        <v>28000</v>
      </c>
      <c r="G62" s="17">
        <f t="shared" si="2"/>
        <v>56000</v>
      </c>
    </row>
    <row r="63" spans="1:7" ht="12.75" customHeight="1" x14ac:dyDescent="0.25">
      <c r="A63" s="33"/>
      <c r="B63" s="7" t="s">
        <v>135</v>
      </c>
      <c r="C63" s="8" t="s">
        <v>74</v>
      </c>
      <c r="D63" s="19">
        <v>0.5</v>
      </c>
      <c r="E63" s="8" t="s">
        <v>77</v>
      </c>
      <c r="F63" s="12">
        <v>110000</v>
      </c>
      <c r="G63" s="18">
        <f t="shared" si="2"/>
        <v>55000</v>
      </c>
    </row>
    <row r="64" spans="1:7" ht="12.75" customHeight="1" x14ac:dyDescent="0.25">
      <c r="A64" s="33"/>
      <c r="B64" s="7" t="s">
        <v>136</v>
      </c>
      <c r="C64" s="8" t="s">
        <v>78</v>
      </c>
      <c r="D64" s="19">
        <v>3</v>
      </c>
      <c r="E64" s="8" t="s">
        <v>77</v>
      </c>
      <c r="F64" s="12">
        <v>15000</v>
      </c>
      <c r="G64" s="18">
        <f t="shared" si="2"/>
        <v>45000</v>
      </c>
    </row>
    <row r="65" spans="1:255" ht="12.75" customHeight="1" x14ac:dyDescent="0.25">
      <c r="A65" s="33"/>
      <c r="B65" s="7" t="s">
        <v>137</v>
      </c>
      <c r="C65" s="8" t="s">
        <v>74</v>
      </c>
      <c r="D65" s="19">
        <v>0.5</v>
      </c>
      <c r="E65" s="8" t="s">
        <v>77</v>
      </c>
      <c r="F65" s="12">
        <v>170000</v>
      </c>
      <c r="G65" s="18">
        <f t="shared" si="2"/>
        <v>85000</v>
      </c>
    </row>
    <row r="66" spans="1:255" ht="12.75" customHeight="1" x14ac:dyDescent="0.25">
      <c r="A66" s="33"/>
      <c r="B66" s="7" t="s">
        <v>138</v>
      </c>
      <c r="C66" s="8" t="s">
        <v>74</v>
      </c>
      <c r="D66" s="19">
        <v>1</v>
      </c>
      <c r="E66" s="8" t="s">
        <v>79</v>
      </c>
      <c r="F66" s="12">
        <v>65000</v>
      </c>
      <c r="G66" s="18">
        <f t="shared" si="2"/>
        <v>65000</v>
      </c>
    </row>
    <row r="67" spans="1:255" ht="12.75" customHeight="1" x14ac:dyDescent="0.25">
      <c r="A67" s="33"/>
      <c r="B67" s="7" t="s">
        <v>139</v>
      </c>
      <c r="C67" s="8" t="s">
        <v>74</v>
      </c>
      <c r="D67" s="19">
        <v>3</v>
      </c>
      <c r="E67" s="8" t="s">
        <v>76</v>
      </c>
      <c r="F67" s="12">
        <v>12000</v>
      </c>
      <c r="G67" s="18">
        <f t="shared" si="2"/>
        <v>36000</v>
      </c>
    </row>
    <row r="68" spans="1:255" ht="12.75" customHeight="1" x14ac:dyDescent="0.25">
      <c r="A68" s="33"/>
      <c r="B68" s="7" t="s">
        <v>140</v>
      </c>
      <c r="C68" s="8" t="s">
        <v>74</v>
      </c>
      <c r="D68" s="19">
        <v>15</v>
      </c>
      <c r="E68" s="8" t="s">
        <v>54</v>
      </c>
      <c r="F68" s="12">
        <v>11000</v>
      </c>
      <c r="G68" s="18">
        <f t="shared" si="2"/>
        <v>165000</v>
      </c>
    </row>
    <row r="69" spans="1:255" ht="12.75" customHeight="1" x14ac:dyDescent="0.25">
      <c r="A69" s="33"/>
      <c r="B69" s="7" t="s">
        <v>141</v>
      </c>
      <c r="C69" s="8" t="s">
        <v>63</v>
      </c>
      <c r="D69" s="19">
        <v>3</v>
      </c>
      <c r="E69" s="8" t="s">
        <v>54</v>
      </c>
      <c r="F69" s="12">
        <v>16000</v>
      </c>
      <c r="G69" s="18">
        <f t="shared" si="2"/>
        <v>48000</v>
      </c>
    </row>
    <row r="70" spans="1:255" ht="12.75" customHeight="1" x14ac:dyDescent="0.25">
      <c r="A70" s="33"/>
      <c r="B70" s="7" t="s">
        <v>142</v>
      </c>
      <c r="C70" s="8" t="s">
        <v>63</v>
      </c>
      <c r="D70" s="19">
        <v>0.3</v>
      </c>
      <c r="E70" s="8" t="s">
        <v>80</v>
      </c>
      <c r="F70" s="12">
        <v>90000</v>
      </c>
      <c r="G70" s="18">
        <f t="shared" si="2"/>
        <v>27000</v>
      </c>
    </row>
    <row r="71" spans="1:255" ht="12.75" customHeight="1" x14ac:dyDescent="0.25">
      <c r="A71" s="33"/>
      <c r="B71" s="11" t="s">
        <v>81</v>
      </c>
      <c r="C71" s="8" t="s">
        <v>82</v>
      </c>
      <c r="D71" s="19">
        <v>28000</v>
      </c>
      <c r="E71" s="8" t="s">
        <v>30</v>
      </c>
      <c r="F71" s="12">
        <v>120</v>
      </c>
      <c r="G71" s="18">
        <f t="shared" si="2"/>
        <v>3360000</v>
      </c>
    </row>
    <row r="72" spans="1:255" s="4" customFormat="1" ht="13.5" customHeight="1" x14ac:dyDescent="0.25">
      <c r="A72" s="37"/>
      <c r="B72" s="103" t="s">
        <v>83</v>
      </c>
      <c r="C72" s="110"/>
      <c r="D72" s="110"/>
      <c r="E72" s="110"/>
      <c r="F72" s="111"/>
      <c r="G72" s="108">
        <f>SUM(G47:G71)</f>
        <v>11233762</v>
      </c>
      <c r="H72" s="1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  <c r="BO72" s="3"/>
      <c r="BP72" s="3"/>
      <c r="BQ72" s="3"/>
      <c r="BR72" s="3"/>
      <c r="BS72" s="3"/>
      <c r="BT72" s="3"/>
      <c r="BU72" s="3"/>
      <c r="BV72" s="3"/>
      <c r="BW72" s="3"/>
      <c r="BX72" s="3"/>
      <c r="BY72" s="3"/>
      <c r="BZ72" s="3"/>
      <c r="CA72" s="3"/>
      <c r="CB72" s="3"/>
      <c r="CC72" s="3"/>
      <c r="CD72" s="3"/>
      <c r="CE72" s="3"/>
      <c r="CF72" s="3"/>
      <c r="CG72" s="3"/>
      <c r="CH72" s="3"/>
      <c r="CI72" s="3"/>
      <c r="CJ72" s="3"/>
      <c r="CK72" s="3"/>
      <c r="CL72" s="3"/>
      <c r="CM72" s="3"/>
      <c r="CN72" s="3"/>
      <c r="CO72" s="3"/>
      <c r="CP72" s="3"/>
      <c r="CQ72" s="3"/>
      <c r="CR72" s="3"/>
      <c r="CS72" s="3"/>
      <c r="CT72" s="3"/>
      <c r="CU72" s="3"/>
      <c r="CV72" s="3"/>
      <c r="CW72" s="3"/>
      <c r="CX72" s="3"/>
      <c r="CY72" s="3"/>
      <c r="CZ72" s="3"/>
      <c r="DA72" s="3"/>
      <c r="DB72" s="3"/>
      <c r="DC72" s="3"/>
      <c r="DD72" s="3"/>
      <c r="DE72" s="3"/>
      <c r="DF72" s="3"/>
      <c r="DG72" s="3"/>
      <c r="DH72" s="3"/>
      <c r="DI72" s="3"/>
      <c r="DJ72" s="3"/>
      <c r="DK72" s="3"/>
      <c r="DL72" s="3"/>
      <c r="DM72" s="3"/>
      <c r="DN72" s="3"/>
      <c r="DO72" s="3"/>
      <c r="DP72" s="3"/>
      <c r="DQ72" s="3"/>
      <c r="DR72" s="3"/>
      <c r="DS72" s="3"/>
      <c r="DT72" s="3"/>
      <c r="DU72" s="3"/>
      <c r="DV72" s="3"/>
      <c r="DW72" s="3"/>
      <c r="DX72" s="3"/>
      <c r="DY72" s="3"/>
      <c r="DZ72" s="3"/>
      <c r="EA72" s="3"/>
      <c r="EB72" s="3"/>
      <c r="EC72" s="3"/>
      <c r="ED72" s="3"/>
      <c r="EE72" s="3"/>
      <c r="EF72" s="3"/>
      <c r="EG72" s="3"/>
      <c r="EH72" s="3"/>
      <c r="EI72" s="3"/>
      <c r="EJ72" s="3"/>
      <c r="EK72" s="3"/>
      <c r="EL72" s="3"/>
      <c r="EM72" s="3"/>
      <c r="EN72" s="3"/>
      <c r="EO72" s="3"/>
      <c r="EP72" s="3"/>
      <c r="EQ72" s="3"/>
      <c r="ER72" s="3"/>
      <c r="ES72" s="3"/>
      <c r="ET72" s="3"/>
      <c r="EU72" s="3"/>
      <c r="EV72" s="3"/>
      <c r="EW72" s="3"/>
      <c r="EX72" s="3"/>
      <c r="EY72" s="3"/>
      <c r="EZ72" s="3"/>
      <c r="FA72" s="3"/>
      <c r="FB72" s="3"/>
      <c r="FC72" s="3"/>
      <c r="FD72" s="3"/>
      <c r="FE72" s="3"/>
      <c r="FF72" s="3"/>
      <c r="FG72" s="3"/>
      <c r="FH72" s="3"/>
      <c r="FI72" s="3"/>
      <c r="FJ72" s="3"/>
      <c r="FK72" s="3"/>
      <c r="FL72" s="3"/>
      <c r="FM72" s="3"/>
      <c r="FN72" s="3"/>
      <c r="FO72" s="3"/>
      <c r="FP72" s="3"/>
      <c r="FQ72" s="3"/>
      <c r="FR72" s="3"/>
      <c r="FS72" s="3"/>
      <c r="FT72" s="3"/>
      <c r="FU72" s="3"/>
      <c r="FV72" s="3"/>
      <c r="FW72" s="3"/>
      <c r="FX72" s="3"/>
      <c r="FY72" s="3"/>
      <c r="FZ72" s="3"/>
      <c r="GA72" s="3"/>
      <c r="GB72" s="3"/>
      <c r="GC72" s="3"/>
      <c r="GD72" s="3"/>
      <c r="GE72" s="3"/>
      <c r="GF72" s="3"/>
      <c r="GG72" s="3"/>
      <c r="GH72" s="3"/>
      <c r="GI72" s="3"/>
      <c r="GJ72" s="3"/>
      <c r="GK72" s="3"/>
      <c r="GL72" s="3"/>
      <c r="GM72" s="3"/>
      <c r="GN72" s="3"/>
      <c r="GO72" s="3"/>
      <c r="GP72" s="3"/>
      <c r="GQ72" s="3"/>
      <c r="GR72" s="3"/>
      <c r="GS72" s="3"/>
      <c r="GT72" s="3"/>
      <c r="GU72" s="3"/>
      <c r="GV72" s="3"/>
      <c r="GW72" s="3"/>
      <c r="GX72" s="3"/>
      <c r="GY72" s="3"/>
      <c r="GZ72" s="3"/>
      <c r="HA72" s="3"/>
      <c r="HB72" s="3"/>
      <c r="HC72" s="3"/>
      <c r="HD72" s="3"/>
      <c r="HE72" s="3"/>
      <c r="HF72" s="3"/>
      <c r="HG72" s="3"/>
      <c r="HH72" s="3"/>
      <c r="HI72" s="3"/>
      <c r="HJ72" s="3"/>
      <c r="HK72" s="3"/>
      <c r="HL72" s="3"/>
      <c r="HM72" s="3"/>
      <c r="HN72" s="3"/>
      <c r="HO72" s="3"/>
      <c r="HP72" s="3"/>
      <c r="HQ72" s="3"/>
      <c r="HR72" s="3"/>
      <c r="HS72" s="3"/>
      <c r="HT72" s="3"/>
      <c r="HU72" s="3"/>
      <c r="HV72" s="3"/>
      <c r="HW72" s="3"/>
      <c r="HX72" s="3"/>
      <c r="HY72" s="3"/>
      <c r="HZ72" s="3"/>
      <c r="IA72" s="3"/>
      <c r="IB72" s="3"/>
      <c r="IC72" s="3"/>
      <c r="ID72" s="3"/>
      <c r="IE72" s="3"/>
      <c r="IF72" s="3"/>
      <c r="IG72" s="3"/>
      <c r="IH72" s="3"/>
      <c r="II72" s="3"/>
      <c r="IJ72" s="3"/>
      <c r="IK72" s="3"/>
      <c r="IL72" s="3"/>
      <c r="IM72" s="3"/>
      <c r="IN72" s="3"/>
      <c r="IO72" s="3"/>
      <c r="IP72" s="3"/>
      <c r="IQ72" s="3"/>
      <c r="IR72" s="3"/>
      <c r="IS72" s="3"/>
      <c r="IT72" s="3"/>
      <c r="IU72" s="3"/>
    </row>
    <row r="73" spans="1:255" ht="12" customHeight="1" x14ac:dyDescent="0.25">
      <c r="A73" s="33"/>
      <c r="B73" s="35"/>
      <c r="C73" s="35"/>
      <c r="D73" s="35"/>
      <c r="E73" s="48"/>
      <c r="F73" s="40"/>
      <c r="G73" s="40"/>
    </row>
    <row r="74" spans="1:255" ht="12" customHeight="1" x14ac:dyDescent="0.25">
      <c r="A74" s="33"/>
      <c r="B74" s="102" t="s">
        <v>84</v>
      </c>
      <c r="C74" s="43"/>
      <c r="D74" s="43"/>
      <c r="E74" s="43"/>
      <c r="F74" s="42"/>
      <c r="G74" s="42"/>
    </row>
    <row r="75" spans="1:255" ht="24" customHeight="1" x14ac:dyDescent="0.25">
      <c r="A75" s="33"/>
      <c r="B75" s="103" t="s">
        <v>85</v>
      </c>
      <c r="C75" s="104" t="s">
        <v>59</v>
      </c>
      <c r="D75" s="104" t="s">
        <v>86</v>
      </c>
      <c r="E75" s="105" t="s">
        <v>25</v>
      </c>
      <c r="F75" s="104" t="s">
        <v>26</v>
      </c>
      <c r="G75" s="105" t="s">
        <v>27</v>
      </c>
    </row>
    <row r="76" spans="1:255" ht="12.75" customHeight="1" x14ac:dyDescent="0.25">
      <c r="A76" s="33"/>
      <c r="B76" s="14" t="s">
        <v>87</v>
      </c>
      <c r="C76" s="8" t="s">
        <v>88</v>
      </c>
      <c r="D76" s="20">
        <v>6</v>
      </c>
      <c r="E76" s="8" t="s">
        <v>79</v>
      </c>
      <c r="F76" s="12">
        <v>60000</v>
      </c>
      <c r="G76" s="12">
        <f>D76*F76</f>
        <v>360000</v>
      </c>
    </row>
    <row r="77" spans="1:255" ht="12.75" customHeight="1" x14ac:dyDescent="0.25">
      <c r="A77" s="33"/>
      <c r="B77" s="14" t="s">
        <v>89</v>
      </c>
      <c r="C77" s="8" t="s">
        <v>90</v>
      </c>
      <c r="D77" s="20">
        <v>10</v>
      </c>
      <c r="E77" s="15" t="s">
        <v>91</v>
      </c>
      <c r="F77" s="12">
        <v>30000</v>
      </c>
      <c r="G77" s="12">
        <f t="shared" ref="G77:G82" si="3">D77*F77</f>
        <v>300000</v>
      </c>
    </row>
    <row r="78" spans="1:255" ht="12.75" customHeight="1" x14ac:dyDescent="0.25">
      <c r="A78" s="33"/>
      <c r="B78" s="14" t="s">
        <v>92</v>
      </c>
      <c r="C78" s="8" t="s">
        <v>93</v>
      </c>
      <c r="D78" s="20">
        <v>10000</v>
      </c>
      <c r="E78" s="15" t="s">
        <v>94</v>
      </c>
      <c r="F78" s="12">
        <v>800</v>
      </c>
      <c r="G78" s="12">
        <f t="shared" si="3"/>
        <v>8000000</v>
      </c>
    </row>
    <row r="79" spans="1:255" ht="12.75" customHeight="1" x14ac:dyDescent="0.25">
      <c r="A79" s="33"/>
      <c r="B79" s="14" t="s">
        <v>95</v>
      </c>
      <c r="C79" s="8" t="s">
        <v>96</v>
      </c>
      <c r="D79" s="20">
        <v>1</v>
      </c>
      <c r="E79" s="15" t="s">
        <v>30</v>
      </c>
      <c r="F79" s="12">
        <v>390000</v>
      </c>
      <c r="G79" s="12">
        <f t="shared" si="3"/>
        <v>390000</v>
      </c>
    </row>
    <row r="80" spans="1:255" ht="12.75" customHeight="1" x14ac:dyDescent="0.25">
      <c r="A80" s="33"/>
      <c r="B80" s="14" t="s">
        <v>97</v>
      </c>
      <c r="C80" s="8" t="s">
        <v>63</v>
      </c>
      <c r="D80" s="20">
        <v>40</v>
      </c>
      <c r="E80" s="8" t="s">
        <v>32</v>
      </c>
      <c r="F80" s="12">
        <v>4000</v>
      </c>
      <c r="G80" s="12">
        <f t="shared" si="3"/>
        <v>160000</v>
      </c>
    </row>
    <row r="81" spans="1:255" ht="12.75" customHeight="1" x14ac:dyDescent="0.25">
      <c r="A81" s="33"/>
      <c r="B81" s="14" t="s">
        <v>98</v>
      </c>
      <c r="C81" s="8" t="s">
        <v>96</v>
      </c>
      <c r="D81" s="20">
        <v>1</v>
      </c>
      <c r="E81" s="8" t="s">
        <v>99</v>
      </c>
      <c r="F81" s="12">
        <v>100000</v>
      </c>
      <c r="G81" s="12">
        <f t="shared" si="3"/>
        <v>100000</v>
      </c>
    </row>
    <row r="82" spans="1:255" ht="12.75" customHeight="1" x14ac:dyDescent="0.25">
      <c r="A82" s="33"/>
      <c r="B82" s="14" t="s">
        <v>100</v>
      </c>
      <c r="C82" s="8" t="s">
        <v>96</v>
      </c>
      <c r="D82" s="20">
        <v>1</v>
      </c>
      <c r="E82" s="8" t="s">
        <v>99</v>
      </c>
      <c r="F82" s="12">
        <v>200000</v>
      </c>
      <c r="G82" s="12">
        <f t="shared" si="3"/>
        <v>200000</v>
      </c>
    </row>
    <row r="83" spans="1:255" ht="13.5" customHeight="1" x14ac:dyDescent="0.25">
      <c r="A83" s="33"/>
      <c r="B83" s="103" t="s">
        <v>101</v>
      </c>
      <c r="C83" s="106"/>
      <c r="D83" s="106"/>
      <c r="E83" s="106"/>
      <c r="F83" s="107"/>
      <c r="G83" s="108">
        <f>SUM(G76:G82)</f>
        <v>9510000</v>
      </c>
    </row>
    <row r="84" spans="1:255" ht="12" customHeight="1" x14ac:dyDescent="0.25">
      <c r="A84" s="33"/>
      <c r="B84" s="35"/>
      <c r="C84" s="35"/>
      <c r="D84" s="35"/>
      <c r="E84" s="35"/>
      <c r="F84" s="40"/>
      <c r="G84" s="40"/>
    </row>
    <row r="85" spans="1:255" s="6" customFormat="1" ht="12" customHeight="1" x14ac:dyDescent="0.2">
      <c r="A85" s="34"/>
      <c r="B85" s="92" t="s">
        <v>102</v>
      </c>
      <c r="C85" s="93"/>
      <c r="D85" s="93"/>
      <c r="E85" s="93"/>
      <c r="F85" s="93"/>
      <c r="G85" s="94">
        <f>G29+G43+G72+G83</f>
        <v>30493762</v>
      </c>
      <c r="H85" s="38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5"/>
      <c r="BD85" s="5"/>
      <c r="BE85" s="5"/>
      <c r="BF85" s="5"/>
      <c r="BG85" s="5"/>
      <c r="BH85" s="5"/>
      <c r="BI85" s="5"/>
      <c r="BJ85" s="5"/>
      <c r="BK85" s="5"/>
      <c r="BL85" s="5"/>
      <c r="BM85" s="5"/>
      <c r="BN85" s="5"/>
      <c r="BO85" s="5"/>
      <c r="BP85" s="5"/>
      <c r="BQ85" s="5"/>
      <c r="BR85" s="5"/>
      <c r="BS85" s="5"/>
      <c r="BT85" s="5"/>
      <c r="BU85" s="5"/>
      <c r="BV85" s="5"/>
      <c r="BW85" s="5"/>
      <c r="BX85" s="5"/>
      <c r="BY85" s="5"/>
      <c r="BZ85" s="5"/>
      <c r="CA85" s="5"/>
      <c r="CB85" s="5"/>
      <c r="CC85" s="5"/>
      <c r="CD85" s="5"/>
      <c r="CE85" s="5"/>
      <c r="CF85" s="5"/>
      <c r="CG85" s="5"/>
      <c r="CH85" s="5"/>
      <c r="CI85" s="5"/>
      <c r="CJ85" s="5"/>
      <c r="CK85" s="5"/>
      <c r="CL85" s="5"/>
      <c r="CM85" s="5"/>
      <c r="CN85" s="5"/>
      <c r="CO85" s="5"/>
      <c r="CP85" s="5"/>
      <c r="CQ85" s="5"/>
      <c r="CR85" s="5"/>
      <c r="CS85" s="5"/>
      <c r="CT85" s="5"/>
      <c r="CU85" s="5"/>
      <c r="CV85" s="5"/>
      <c r="CW85" s="5"/>
      <c r="CX85" s="5"/>
      <c r="CY85" s="5"/>
      <c r="CZ85" s="5"/>
      <c r="DA85" s="5"/>
      <c r="DB85" s="5"/>
      <c r="DC85" s="5"/>
      <c r="DD85" s="5"/>
      <c r="DE85" s="5"/>
      <c r="DF85" s="5"/>
      <c r="DG85" s="5"/>
      <c r="DH85" s="5"/>
      <c r="DI85" s="5"/>
      <c r="DJ85" s="5"/>
      <c r="DK85" s="5"/>
      <c r="DL85" s="5"/>
      <c r="DM85" s="5"/>
      <c r="DN85" s="5"/>
      <c r="DO85" s="5"/>
      <c r="DP85" s="5"/>
      <c r="DQ85" s="5"/>
      <c r="DR85" s="5"/>
      <c r="DS85" s="5"/>
      <c r="DT85" s="5"/>
      <c r="DU85" s="5"/>
      <c r="DV85" s="5"/>
      <c r="DW85" s="5"/>
      <c r="DX85" s="5"/>
      <c r="DY85" s="5"/>
      <c r="DZ85" s="5"/>
      <c r="EA85" s="5"/>
      <c r="EB85" s="5"/>
      <c r="EC85" s="5"/>
      <c r="ED85" s="5"/>
      <c r="EE85" s="5"/>
      <c r="EF85" s="5"/>
      <c r="EG85" s="5"/>
      <c r="EH85" s="5"/>
      <c r="EI85" s="5"/>
      <c r="EJ85" s="5"/>
      <c r="EK85" s="5"/>
      <c r="EL85" s="5"/>
      <c r="EM85" s="5"/>
      <c r="EN85" s="5"/>
      <c r="EO85" s="5"/>
      <c r="EP85" s="5"/>
      <c r="EQ85" s="5"/>
      <c r="ER85" s="5"/>
      <c r="ES85" s="5"/>
      <c r="ET85" s="5"/>
      <c r="EU85" s="5"/>
      <c r="EV85" s="5"/>
      <c r="EW85" s="5"/>
      <c r="EX85" s="5"/>
      <c r="EY85" s="5"/>
      <c r="EZ85" s="5"/>
      <c r="FA85" s="5"/>
      <c r="FB85" s="5"/>
      <c r="FC85" s="5"/>
      <c r="FD85" s="5"/>
      <c r="FE85" s="5"/>
      <c r="FF85" s="5"/>
      <c r="FG85" s="5"/>
      <c r="FH85" s="5"/>
      <c r="FI85" s="5"/>
      <c r="FJ85" s="5"/>
      <c r="FK85" s="5"/>
      <c r="FL85" s="5"/>
      <c r="FM85" s="5"/>
      <c r="FN85" s="5"/>
      <c r="FO85" s="5"/>
      <c r="FP85" s="5"/>
      <c r="FQ85" s="5"/>
      <c r="FR85" s="5"/>
      <c r="FS85" s="5"/>
      <c r="FT85" s="5"/>
      <c r="FU85" s="5"/>
      <c r="FV85" s="5"/>
      <c r="FW85" s="5"/>
      <c r="FX85" s="5"/>
      <c r="FY85" s="5"/>
      <c r="FZ85" s="5"/>
      <c r="GA85" s="5"/>
      <c r="GB85" s="5"/>
      <c r="GC85" s="5"/>
      <c r="GD85" s="5"/>
      <c r="GE85" s="5"/>
      <c r="GF85" s="5"/>
      <c r="GG85" s="5"/>
      <c r="GH85" s="5"/>
      <c r="GI85" s="5"/>
      <c r="GJ85" s="5"/>
      <c r="GK85" s="5"/>
      <c r="GL85" s="5"/>
      <c r="GM85" s="5"/>
      <c r="GN85" s="5"/>
      <c r="GO85" s="5"/>
      <c r="GP85" s="5"/>
      <c r="GQ85" s="5"/>
      <c r="GR85" s="5"/>
      <c r="GS85" s="5"/>
      <c r="GT85" s="5"/>
      <c r="GU85" s="5"/>
      <c r="GV85" s="5"/>
      <c r="GW85" s="5"/>
      <c r="GX85" s="5"/>
      <c r="GY85" s="5"/>
      <c r="GZ85" s="5"/>
      <c r="HA85" s="5"/>
      <c r="HB85" s="5"/>
      <c r="HC85" s="5"/>
      <c r="HD85" s="5"/>
      <c r="HE85" s="5"/>
      <c r="HF85" s="5"/>
      <c r="HG85" s="5"/>
      <c r="HH85" s="5"/>
      <c r="HI85" s="5"/>
      <c r="HJ85" s="5"/>
      <c r="HK85" s="5"/>
      <c r="HL85" s="5"/>
      <c r="HM85" s="5"/>
      <c r="HN85" s="5"/>
      <c r="HO85" s="5"/>
      <c r="HP85" s="5"/>
      <c r="HQ85" s="5"/>
      <c r="HR85" s="5"/>
      <c r="HS85" s="5"/>
      <c r="HT85" s="5"/>
      <c r="HU85" s="5"/>
      <c r="HV85" s="5"/>
      <c r="HW85" s="5"/>
      <c r="HX85" s="5"/>
      <c r="HY85" s="5"/>
      <c r="HZ85" s="5"/>
      <c r="IA85" s="5"/>
      <c r="IB85" s="5"/>
      <c r="IC85" s="5"/>
      <c r="ID85" s="5"/>
      <c r="IE85" s="5"/>
      <c r="IF85" s="5"/>
      <c r="IG85" s="5"/>
      <c r="IH85" s="5"/>
      <c r="II85" s="5"/>
      <c r="IJ85" s="5"/>
      <c r="IK85" s="5"/>
      <c r="IL85" s="5"/>
      <c r="IM85" s="5"/>
      <c r="IN85" s="5"/>
      <c r="IO85" s="5"/>
      <c r="IP85" s="5"/>
      <c r="IQ85" s="5"/>
      <c r="IR85" s="5"/>
      <c r="IS85" s="5"/>
      <c r="IT85" s="5"/>
      <c r="IU85" s="5"/>
    </row>
    <row r="86" spans="1:255" s="6" customFormat="1" ht="12" customHeight="1" x14ac:dyDescent="0.2">
      <c r="A86" s="34"/>
      <c r="B86" s="95" t="s">
        <v>103</v>
      </c>
      <c r="C86" s="50"/>
      <c r="D86" s="50"/>
      <c r="E86" s="50"/>
      <c r="F86" s="50"/>
      <c r="G86" s="96">
        <f>G85*0.05</f>
        <v>1524688.1</v>
      </c>
      <c r="H86" s="38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5"/>
      <c r="BD86" s="5"/>
      <c r="BE86" s="5"/>
      <c r="BF86" s="5"/>
      <c r="BG86" s="5"/>
      <c r="BH86" s="5"/>
      <c r="BI86" s="5"/>
      <c r="BJ86" s="5"/>
      <c r="BK86" s="5"/>
      <c r="BL86" s="5"/>
      <c r="BM86" s="5"/>
      <c r="BN86" s="5"/>
      <c r="BO86" s="5"/>
      <c r="BP86" s="5"/>
      <c r="BQ86" s="5"/>
      <c r="BR86" s="5"/>
      <c r="BS86" s="5"/>
      <c r="BT86" s="5"/>
      <c r="BU86" s="5"/>
      <c r="BV86" s="5"/>
      <c r="BW86" s="5"/>
      <c r="BX86" s="5"/>
      <c r="BY86" s="5"/>
      <c r="BZ86" s="5"/>
      <c r="CA86" s="5"/>
      <c r="CB86" s="5"/>
      <c r="CC86" s="5"/>
      <c r="CD86" s="5"/>
      <c r="CE86" s="5"/>
      <c r="CF86" s="5"/>
      <c r="CG86" s="5"/>
      <c r="CH86" s="5"/>
      <c r="CI86" s="5"/>
      <c r="CJ86" s="5"/>
      <c r="CK86" s="5"/>
      <c r="CL86" s="5"/>
      <c r="CM86" s="5"/>
      <c r="CN86" s="5"/>
      <c r="CO86" s="5"/>
      <c r="CP86" s="5"/>
      <c r="CQ86" s="5"/>
      <c r="CR86" s="5"/>
      <c r="CS86" s="5"/>
      <c r="CT86" s="5"/>
      <c r="CU86" s="5"/>
      <c r="CV86" s="5"/>
      <c r="CW86" s="5"/>
      <c r="CX86" s="5"/>
      <c r="CY86" s="5"/>
      <c r="CZ86" s="5"/>
      <c r="DA86" s="5"/>
      <c r="DB86" s="5"/>
      <c r="DC86" s="5"/>
      <c r="DD86" s="5"/>
      <c r="DE86" s="5"/>
      <c r="DF86" s="5"/>
      <c r="DG86" s="5"/>
      <c r="DH86" s="5"/>
      <c r="DI86" s="5"/>
      <c r="DJ86" s="5"/>
      <c r="DK86" s="5"/>
      <c r="DL86" s="5"/>
      <c r="DM86" s="5"/>
      <c r="DN86" s="5"/>
      <c r="DO86" s="5"/>
      <c r="DP86" s="5"/>
      <c r="DQ86" s="5"/>
      <c r="DR86" s="5"/>
      <c r="DS86" s="5"/>
      <c r="DT86" s="5"/>
      <c r="DU86" s="5"/>
      <c r="DV86" s="5"/>
      <c r="DW86" s="5"/>
      <c r="DX86" s="5"/>
      <c r="DY86" s="5"/>
      <c r="DZ86" s="5"/>
      <c r="EA86" s="5"/>
      <c r="EB86" s="5"/>
      <c r="EC86" s="5"/>
      <c r="ED86" s="5"/>
      <c r="EE86" s="5"/>
      <c r="EF86" s="5"/>
      <c r="EG86" s="5"/>
      <c r="EH86" s="5"/>
      <c r="EI86" s="5"/>
      <c r="EJ86" s="5"/>
      <c r="EK86" s="5"/>
      <c r="EL86" s="5"/>
      <c r="EM86" s="5"/>
      <c r="EN86" s="5"/>
      <c r="EO86" s="5"/>
      <c r="EP86" s="5"/>
      <c r="EQ86" s="5"/>
      <c r="ER86" s="5"/>
      <c r="ES86" s="5"/>
      <c r="ET86" s="5"/>
      <c r="EU86" s="5"/>
      <c r="EV86" s="5"/>
      <c r="EW86" s="5"/>
      <c r="EX86" s="5"/>
      <c r="EY86" s="5"/>
      <c r="EZ86" s="5"/>
      <c r="FA86" s="5"/>
      <c r="FB86" s="5"/>
      <c r="FC86" s="5"/>
      <c r="FD86" s="5"/>
      <c r="FE86" s="5"/>
      <c r="FF86" s="5"/>
      <c r="FG86" s="5"/>
      <c r="FH86" s="5"/>
      <c r="FI86" s="5"/>
      <c r="FJ86" s="5"/>
      <c r="FK86" s="5"/>
      <c r="FL86" s="5"/>
      <c r="FM86" s="5"/>
      <c r="FN86" s="5"/>
      <c r="FO86" s="5"/>
      <c r="FP86" s="5"/>
      <c r="FQ86" s="5"/>
      <c r="FR86" s="5"/>
      <c r="FS86" s="5"/>
      <c r="FT86" s="5"/>
      <c r="FU86" s="5"/>
      <c r="FV86" s="5"/>
      <c r="FW86" s="5"/>
      <c r="FX86" s="5"/>
      <c r="FY86" s="5"/>
      <c r="FZ86" s="5"/>
      <c r="GA86" s="5"/>
      <c r="GB86" s="5"/>
      <c r="GC86" s="5"/>
      <c r="GD86" s="5"/>
      <c r="GE86" s="5"/>
      <c r="GF86" s="5"/>
      <c r="GG86" s="5"/>
      <c r="GH86" s="5"/>
      <c r="GI86" s="5"/>
      <c r="GJ86" s="5"/>
      <c r="GK86" s="5"/>
      <c r="GL86" s="5"/>
      <c r="GM86" s="5"/>
      <c r="GN86" s="5"/>
      <c r="GO86" s="5"/>
      <c r="GP86" s="5"/>
      <c r="GQ86" s="5"/>
      <c r="GR86" s="5"/>
      <c r="GS86" s="5"/>
      <c r="GT86" s="5"/>
      <c r="GU86" s="5"/>
      <c r="GV86" s="5"/>
      <c r="GW86" s="5"/>
      <c r="GX86" s="5"/>
      <c r="GY86" s="5"/>
      <c r="GZ86" s="5"/>
      <c r="HA86" s="5"/>
      <c r="HB86" s="5"/>
      <c r="HC86" s="5"/>
      <c r="HD86" s="5"/>
      <c r="HE86" s="5"/>
      <c r="HF86" s="5"/>
      <c r="HG86" s="5"/>
      <c r="HH86" s="5"/>
      <c r="HI86" s="5"/>
      <c r="HJ86" s="5"/>
      <c r="HK86" s="5"/>
      <c r="HL86" s="5"/>
      <c r="HM86" s="5"/>
      <c r="HN86" s="5"/>
      <c r="HO86" s="5"/>
      <c r="HP86" s="5"/>
      <c r="HQ86" s="5"/>
      <c r="HR86" s="5"/>
      <c r="HS86" s="5"/>
      <c r="HT86" s="5"/>
      <c r="HU86" s="5"/>
      <c r="HV86" s="5"/>
      <c r="HW86" s="5"/>
      <c r="HX86" s="5"/>
      <c r="HY86" s="5"/>
      <c r="HZ86" s="5"/>
      <c r="IA86" s="5"/>
      <c r="IB86" s="5"/>
      <c r="IC86" s="5"/>
      <c r="ID86" s="5"/>
      <c r="IE86" s="5"/>
      <c r="IF86" s="5"/>
      <c r="IG86" s="5"/>
      <c r="IH86" s="5"/>
      <c r="II86" s="5"/>
      <c r="IJ86" s="5"/>
      <c r="IK86" s="5"/>
      <c r="IL86" s="5"/>
      <c r="IM86" s="5"/>
      <c r="IN86" s="5"/>
      <c r="IO86" s="5"/>
      <c r="IP86" s="5"/>
      <c r="IQ86" s="5"/>
      <c r="IR86" s="5"/>
      <c r="IS86" s="5"/>
      <c r="IT86" s="5"/>
      <c r="IU86" s="5"/>
    </row>
    <row r="87" spans="1:255" s="6" customFormat="1" ht="12" customHeight="1" x14ac:dyDescent="0.2">
      <c r="A87" s="34"/>
      <c r="B87" s="97" t="s">
        <v>104</v>
      </c>
      <c r="C87" s="49"/>
      <c r="D87" s="49"/>
      <c r="E87" s="49"/>
      <c r="F87" s="49"/>
      <c r="G87" s="98">
        <f>G86+G85</f>
        <v>32018450.100000001</v>
      </c>
      <c r="H87" s="38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5"/>
      <c r="BE87" s="5"/>
      <c r="BF87" s="5"/>
      <c r="BG87" s="5"/>
      <c r="BH87" s="5"/>
      <c r="BI87" s="5"/>
      <c r="BJ87" s="5"/>
      <c r="BK87" s="5"/>
      <c r="BL87" s="5"/>
      <c r="BM87" s="5"/>
      <c r="BN87" s="5"/>
      <c r="BO87" s="5"/>
      <c r="BP87" s="5"/>
      <c r="BQ87" s="5"/>
      <c r="BR87" s="5"/>
      <c r="BS87" s="5"/>
      <c r="BT87" s="5"/>
      <c r="BU87" s="5"/>
      <c r="BV87" s="5"/>
      <c r="BW87" s="5"/>
      <c r="BX87" s="5"/>
      <c r="BY87" s="5"/>
      <c r="BZ87" s="5"/>
      <c r="CA87" s="5"/>
      <c r="CB87" s="5"/>
      <c r="CC87" s="5"/>
      <c r="CD87" s="5"/>
      <c r="CE87" s="5"/>
      <c r="CF87" s="5"/>
      <c r="CG87" s="5"/>
      <c r="CH87" s="5"/>
      <c r="CI87" s="5"/>
      <c r="CJ87" s="5"/>
      <c r="CK87" s="5"/>
      <c r="CL87" s="5"/>
      <c r="CM87" s="5"/>
      <c r="CN87" s="5"/>
      <c r="CO87" s="5"/>
      <c r="CP87" s="5"/>
      <c r="CQ87" s="5"/>
      <c r="CR87" s="5"/>
      <c r="CS87" s="5"/>
      <c r="CT87" s="5"/>
      <c r="CU87" s="5"/>
      <c r="CV87" s="5"/>
      <c r="CW87" s="5"/>
      <c r="CX87" s="5"/>
      <c r="CY87" s="5"/>
      <c r="CZ87" s="5"/>
      <c r="DA87" s="5"/>
      <c r="DB87" s="5"/>
      <c r="DC87" s="5"/>
      <c r="DD87" s="5"/>
      <c r="DE87" s="5"/>
      <c r="DF87" s="5"/>
      <c r="DG87" s="5"/>
      <c r="DH87" s="5"/>
      <c r="DI87" s="5"/>
      <c r="DJ87" s="5"/>
      <c r="DK87" s="5"/>
      <c r="DL87" s="5"/>
      <c r="DM87" s="5"/>
      <c r="DN87" s="5"/>
      <c r="DO87" s="5"/>
      <c r="DP87" s="5"/>
      <c r="DQ87" s="5"/>
      <c r="DR87" s="5"/>
      <c r="DS87" s="5"/>
      <c r="DT87" s="5"/>
      <c r="DU87" s="5"/>
      <c r="DV87" s="5"/>
      <c r="DW87" s="5"/>
      <c r="DX87" s="5"/>
      <c r="DY87" s="5"/>
      <c r="DZ87" s="5"/>
      <c r="EA87" s="5"/>
      <c r="EB87" s="5"/>
      <c r="EC87" s="5"/>
      <c r="ED87" s="5"/>
      <c r="EE87" s="5"/>
      <c r="EF87" s="5"/>
      <c r="EG87" s="5"/>
      <c r="EH87" s="5"/>
      <c r="EI87" s="5"/>
      <c r="EJ87" s="5"/>
      <c r="EK87" s="5"/>
      <c r="EL87" s="5"/>
      <c r="EM87" s="5"/>
      <c r="EN87" s="5"/>
      <c r="EO87" s="5"/>
      <c r="EP87" s="5"/>
      <c r="EQ87" s="5"/>
      <c r="ER87" s="5"/>
      <c r="ES87" s="5"/>
      <c r="ET87" s="5"/>
      <c r="EU87" s="5"/>
      <c r="EV87" s="5"/>
      <c r="EW87" s="5"/>
      <c r="EX87" s="5"/>
      <c r="EY87" s="5"/>
      <c r="EZ87" s="5"/>
      <c r="FA87" s="5"/>
      <c r="FB87" s="5"/>
      <c r="FC87" s="5"/>
      <c r="FD87" s="5"/>
      <c r="FE87" s="5"/>
      <c r="FF87" s="5"/>
      <c r="FG87" s="5"/>
      <c r="FH87" s="5"/>
      <c r="FI87" s="5"/>
      <c r="FJ87" s="5"/>
      <c r="FK87" s="5"/>
      <c r="FL87" s="5"/>
      <c r="FM87" s="5"/>
      <c r="FN87" s="5"/>
      <c r="FO87" s="5"/>
      <c r="FP87" s="5"/>
      <c r="FQ87" s="5"/>
      <c r="FR87" s="5"/>
      <c r="FS87" s="5"/>
      <c r="FT87" s="5"/>
      <c r="FU87" s="5"/>
      <c r="FV87" s="5"/>
      <c r="FW87" s="5"/>
      <c r="FX87" s="5"/>
      <c r="FY87" s="5"/>
      <c r="FZ87" s="5"/>
      <c r="GA87" s="5"/>
      <c r="GB87" s="5"/>
      <c r="GC87" s="5"/>
      <c r="GD87" s="5"/>
      <c r="GE87" s="5"/>
      <c r="GF87" s="5"/>
      <c r="GG87" s="5"/>
      <c r="GH87" s="5"/>
      <c r="GI87" s="5"/>
      <c r="GJ87" s="5"/>
      <c r="GK87" s="5"/>
      <c r="GL87" s="5"/>
      <c r="GM87" s="5"/>
      <c r="GN87" s="5"/>
      <c r="GO87" s="5"/>
      <c r="GP87" s="5"/>
      <c r="GQ87" s="5"/>
      <c r="GR87" s="5"/>
      <c r="GS87" s="5"/>
      <c r="GT87" s="5"/>
      <c r="GU87" s="5"/>
      <c r="GV87" s="5"/>
      <c r="GW87" s="5"/>
      <c r="GX87" s="5"/>
      <c r="GY87" s="5"/>
      <c r="GZ87" s="5"/>
      <c r="HA87" s="5"/>
      <c r="HB87" s="5"/>
      <c r="HC87" s="5"/>
      <c r="HD87" s="5"/>
      <c r="HE87" s="5"/>
      <c r="HF87" s="5"/>
      <c r="HG87" s="5"/>
      <c r="HH87" s="5"/>
      <c r="HI87" s="5"/>
      <c r="HJ87" s="5"/>
      <c r="HK87" s="5"/>
      <c r="HL87" s="5"/>
      <c r="HM87" s="5"/>
      <c r="HN87" s="5"/>
      <c r="HO87" s="5"/>
      <c r="HP87" s="5"/>
      <c r="HQ87" s="5"/>
      <c r="HR87" s="5"/>
      <c r="HS87" s="5"/>
      <c r="HT87" s="5"/>
      <c r="HU87" s="5"/>
      <c r="HV87" s="5"/>
      <c r="HW87" s="5"/>
      <c r="HX87" s="5"/>
      <c r="HY87" s="5"/>
      <c r="HZ87" s="5"/>
      <c r="IA87" s="5"/>
      <c r="IB87" s="5"/>
      <c r="IC87" s="5"/>
      <c r="ID87" s="5"/>
      <c r="IE87" s="5"/>
      <c r="IF87" s="5"/>
      <c r="IG87" s="5"/>
      <c r="IH87" s="5"/>
      <c r="II87" s="5"/>
      <c r="IJ87" s="5"/>
      <c r="IK87" s="5"/>
      <c r="IL87" s="5"/>
      <c r="IM87" s="5"/>
      <c r="IN87" s="5"/>
      <c r="IO87" s="5"/>
      <c r="IP87" s="5"/>
      <c r="IQ87" s="5"/>
      <c r="IR87" s="5"/>
      <c r="IS87" s="5"/>
      <c r="IT87" s="5"/>
      <c r="IU87" s="5"/>
    </row>
    <row r="88" spans="1:255" s="6" customFormat="1" ht="12" customHeight="1" x14ac:dyDescent="0.2">
      <c r="A88" s="34"/>
      <c r="B88" s="95" t="s">
        <v>105</v>
      </c>
      <c r="C88" s="50"/>
      <c r="D88" s="50"/>
      <c r="E88" s="50"/>
      <c r="F88" s="50"/>
      <c r="G88" s="96">
        <f>G12</f>
        <v>45500000</v>
      </c>
      <c r="H88" s="38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  <c r="BB88" s="5"/>
      <c r="BC88" s="5"/>
      <c r="BD88" s="5"/>
      <c r="BE88" s="5"/>
      <c r="BF88" s="5"/>
      <c r="BG88" s="5"/>
      <c r="BH88" s="5"/>
      <c r="BI88" s="5"/>
      <c r="BJ88" s="5"/>
      <c r="BK88" s="5"/>
      <c r="BL88" s="5"/>
      <c r="BM88" s="5"/>
      <c r="BN88" s="5"/>
      <c r="BO88" s="5"/>
      <c r="BP88" s="5"/>
      <c r="BQ88" s="5"/>
      <c r="BR88" s="5"/>
      <c r="BS88" s="5"/>
      <c r="BT88" s="5"/>
      <c r="BU88" s="5"/>
      <c r="BV88" s="5"/>
      <c r="BW88" s="5"/>
      <c r="BX88" s="5"/>
      <c r="BY88" s="5"/>
      <c r="BZ88" s="5"/>
      <c r="CA88" s="5"/>
      <c r="CB88" s="5"/>
      <c r="CC88" s="5"/>
      <c r="CD88" s="5"/>
      <c r="CE88" s="5"/>
      <c r="CF88" s="5"/>
      <c r="CG88" s="5"/>
      <c r="CH88" s="5"/>
      <c r="CI88" s="5"/>
      <c r="CJ88" s="5"/>
      <c r="CK88" s="5"/>
      <c r="CL88" s="5"/>
      <c r="CM88" s="5"/>
      <c r="CN88" s="5"/>
      <c r="CO88" s="5"/>
      <c r="CP88" s="5"/>
      <c r="CQ88" s="5"/>
      <c r="CR88" s="5"/>
      <c r="CS88" s="5"/>
      <c r="CT88" s="5"/>
      <c r="CU88" s="5"/>
      <c r="CV88" s="5"/>
      <c r="CW88" s="5"/>
      <c r="CX88" s="5"/>
      <c r="CY88" s="5"/>
      <c r="CZ88" s="5"/>
      <c r="DA88" s="5"/>
      <c r="DB88" s="5"/>
      <c r="DC88" s="5"/>
      <c r="DD88" s="5"/>
      <c r="DE88" s="5"/>
      <c r="DF88" s="5"/>
      <c r="DG88" s="5"/>
      <c r="DH88" s="5"/>
      <c r="DI88" s="5"/>
      <c r="DJ88" s="5"/>
      <c r="DK88" s="5"/>
      <c r="DL88" s="5"/>
      <c r="DM88" s="5"/>
      <c r="DN88" s="5"/>
      <c r="DO88" s="5"/>
      <c r="DP88" s="5"/>
      <c r="DQ88" s="5"/>
      <c r="DR88" s="5"/>
      <c r="DS88" s="5"/>
      <c r="DT88" s="5"/>
      <c r="DU88" s="5"/>
      <c r="DV88" s="5"/>
      <c r="DW88" s="5"/>
      <c r="DX88" s="5"/>
      <c r="DY88" s="5"/>
      <c r="DZ88" s="5"/>
      <c r="EA88" s="5"/>
      <c r="EB88" s="5"/>
      <c r="EC88" s="5"/>
      <c r="ED88" s="5"/>
      <c r="EE88" s="5"/>
      <c r="EF88" s="5"/>
      <c r="EG88" s="5"/>
      <c r="EH88" s="5"/>
      <c r="EI88" s="5"/>
      <c r="EJ88" s="5"/>
      <c r="EK88" s="5"/>
      <c r="EL88" s="5"/>
      <c r="EM88" s="5"/>
      <c r="EN88" s="5"/>
      <c r="EO88" s="5"/>
      <c r="EP88" s="5"/>
      <c r="EQ88" s="5"/>
      <c r="ER88" s="5"/>
      <c r="ES88" s="5"/>
      <c r="ET88" s="5"/>
      <c r="EU88" s="5"/>
      <c r="EV88" s="5"/>
      <c r="EW88" s="5"/>
      <c r="EX88" s="5"/>
      <c r="EY88" s="5"/>
      <c r="EZ88" s="5"/>
      <c r="FA88" s="5"/>
      <c r="FB88" s="5"/>
      <c r="FC88" s="5"/>
      <c r="FD88" s="5"/>
      <c r="FE88" s="5"/>
      <c r="FF88" s="5"/>
      <c r="FG88" s="5"/>
      <c r="FH88" s="5"/>
      <c r="FI88" s="5"/>
      <c r="FJ88" s="5"/>
      <c r="FK88" s="5"/>
      <c r="FL88" s="5"/>
      <c r="FM88" s="5"/>
      <c r="FN88" s="5"/>
      <c r="FO88" s="5"/>
      <c r="FP88" s="5"/>
      <c r="FQ88" s="5"/>
      <c r="FR88" s="5"/>
      <c r="FS88" s="5"/>
      <c r="FT88" s="5"/>
      <c r="FU88" s="5"/>
      <c r="FV88" s="5"/>
      <c r="FW88" s="5"/>
      <c r="FX88" s="5"/>
      <c r="FY88" s="5"/>
      <c r="FZ88" s="5"/>
      <c r="GA88" s="5"/>
      <c r="GB88" s="5"/>
      <c r="GC88" s="5"/>
      <c r="GD88" s="5"/>
      <c r="GE88" s="5"/>
      <c r="GF88" s="5"/>
      <c r="GG88" s="5"/>
      <c r="GH88" s="5"/>
      <c r="GI88" s="5"/>
      <c r="GJ88" s="5"/>
      <c r="GK88" s="5"/>
      <c r="GL88" s="5"/>
      <c r="GM88" s="5"/>
      <c r="GN88" s="5"/>
      <c r="GO88" s="5"/>
      <c r="GP88" s="5"/>
      <c r="GQ88" s="5"/>
      <c r="GR88" s="5"/>
      <c r="GS88" s="5"/>
      <c r="GT88" s="5"/>
      <c r="GU88" s="5"/>
      <c r="GV88" s="5"/>
      <c r="GW88" s="5"/>
      <c r="GX88" s="5"/>
      <c r="GY88" s="5"/>
      <c r="GZ88" s="5"/>
      <c r="HA88" s="5"/>
      <c r="HB88" s="5"/>
      <c r="HC88" s="5"/>
      <c r="HD88" s="5"/>
      <c r="HE88" s="5"/>
      <c r="HF88" s="5"/>
      <c r="HG88" s="5"/>
      <c r="HH88" s="5"/>
      <c r="HI88" s="5"/>
      <c r="HJ88" s="5"/>
      <c r="HK88" s="5"/>
      <c r="HL88" s="5"/>
      <c r="HM88" s="5"/>
      <c r="HN88" s="5"/>
      <c r="HO88" s="5"/>
      <c r="HP88" s="5"/>
      <c r="HQ88" s="5"/>
      <c r="HR88" s="5"/>
      <c r="HS88" s="5"/>
      <c r="HT88" s="5"/>
      <c r="HU88" s="5"/>
      <c r="HV88" s="5"/>
      <c r="HW88" s="5"/>
      <c r="HX88" s="5"/>
      <c r="HY88" s="5"/>
      <c r="HZ88" s="5"/>
      <c r="IA88" s="5"/>
      <c r="IB88" s="5"/>
      <c r="IC88" s="5"/>
      <c r="ID88" s="5"/>
      <c r="IE88" s="5"/>
      <c r="IF88" s="5"/>
      <c r="IG88" s="5"/>
      <c r="IH88" s="5"/>
      <c r="II88" s="5"/>
      <c r="IJ88" s="5"/>
      <c r="IK88" s="5"/>
      <c r="IL88" s="5"/>
      <c r="IM88" s="5"/>
      <c r="IN88" s="5"/>
      <c r="IO88" s="5"/>
      <c r="IP88" s="5"/>
      <c r="IQ88" s="5"/>
      <c r="IR88" s="5"/>
      <c r="IS88" s="5"/>
      <c r="IT88" s="5"/>
      <c r="IU88" s="5"/>
    </row>
    <row r="89" spans="1:255" s="6" customFormat="1" ht="12" customHeight="1" x14ac:dyDescent="0.2">
      <c r="A89" s="34"/>
      <c r="B89" s="99" t="s">
        <v>106</v>
      </c>
      <c r="C89" s="100"/>
      <c r="D89" s="100"/>
      <c r="E89" s="100"/>
      <c r="F89" s="100"/>
      <c r="G89" s="101">
        <f>G88-G87</f>
        <v>13481549.899999999</v>
      </c>
      <c r="H89" s="38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BF89" s="5"/>
      <c r="BG89" s="5"/>
      <c r="BH89" s="5"/>
      <c r="BI89" s="5"/>
      <c r="BJ89" s="5"/>
      <c r="BK89" s="5"/>
      <c r="BL89" s="5"/>
      <c r="BM89" s="5"/>
      <c r="BN89" s="5"/>
      <c r="BO89" s="5"/>
      <c r="BP89" s="5"/>
      <c r="BQ89" s="5"/>
      <c r="BR89" s="5"/>
      <c r="BS89" s="5"/>
      <c r="BT89" s="5"/>
      <c r="BU89" s="5"/>
      <c r="BV89" s="5"/>
      <c r="BW89" s="5"/>
      <c r="BX89" s="5"/>
      <c r="BY89" s="5"/>
      <c r="BZ89" s="5"/>
      <c r="CA89" s="5"/>
      <c r="CB89" s="5"/>
      <c r="CC89" s="5"/>
      <c r="CD89" s="5"/>
      <c r="CE89" s="5"/>
      <c r="CF89" s="5"/>
      <c r="CG89" s="5"/>
      <c r="CH89" s="5"/>
      <c r="CI89" s="5"/>
      <c r="CJ89" s="5"/>
      <c r="CK89" s="5"/>
      <c r="CL89" s="5"/>
      <c r="CM89" s="5"/>
      <c r="CN89" s="5"/>
      <c r="CO89" s="5"/>
      <c r="CP89" s="5"/>
      <c r="CQ89" s="5"/>
      <c r="CR89" s="5"/>
      <c r="CS89" s="5"/>
      <c r="CT89" s="5"/>
      <c r="CU89" s="5"/>
      <c r="CV89" s="5"/>
      <c r="CW89" s="5"/>
      <c r="CX89" s="5"/>
      <c r="CY89" s="5"/>
      <c r="CZ89" s="5"/>
      <c r="DA89" s="5"/>
      <c r="DB89" s="5"/>
      <c r="DC89" s="5"/>
      <c r="DD89" s="5"/>
      <c r="DE89" s="5"/>
      <c r="DF89" s="5"/>
      <c r="DG89" s="5"/>
      <c r="DH89" s="5"/>
      <c r="DI89" s="5"/>
      <c r="DJ89" s="5"/>
      <c r="DK89" s="5"/>
      <c r="DL89" s="5"/>
      <c r="DM89" s="5"/>
      <c r="DN89" s="5"/>
      <c r="DO89" s="5"/>
      <c r="DP89" s="5"/>
      <c r="DQ89" s="5"/>
      <c r="DR89" s="5"/>
      <c r="DS89" s="5"/>
      <c r="DT89" s="5"/>
      <c r="DU89" s="5"/>
      <c r="DV89" s="5"/>
      <c r="DW89" s="5"/>
      <c r="DX89" s="5"/>
      <c r="DY89" s="5"/>
      <c r="DZ89" s="5"/>
      <c r="EA89" s="5"/>
      <c r="EB89" s="5"/>
      <c r="EC89" s="5"/>
      <c r="ED89" s="5"/>
      <c r="EE89" s="5"/>
      <c r="EF89" s="5"/>
      <c r="EG89" s="5"/>
      <c r="EH89" s="5"/>
      <c r="EI89" s="5"/>
      <c r="EJ89" s="5"/>
      <c r="EK89" s="5"/>
      <c r="EL89" s="5"/>
      <c r="EM89" s="5"/>
      <c r="EN89" s="5"/>
      <c r="EO89" s="5"/>
      <c r="EP89" s="5"/>
      <c r="EQ89" s="5"/>
      <c r="ER89" s="5"/>
      <c r="ES89" s="5"/>
      <c r="ET89" s="5"/>
      <c r="EU89" s="5"/>
      <c r="EV89" s="5"/>
      <c r="EW89" s="5"/>
      <c r="EX89" s="5"/>
      <c r="EY89" s="5"/>
      <c r="EZ89" s="5"/>
      <c r="FA89" s="5"/>
      <c r="FB89" s="5"/>
      <c r="FC89" s="5"/>
      <c r="FD89" s="5"/>
      <c r="FE89" s="5"/>
      <c r="FF89" s="5"/>
      <c r="FG89" s="5"/>
      <c r="FH89" s="5"/>
      <c r="FI89" s="5"/>
      <c r="FJ89" s="5"/>
      <c r="FK89" s="5"/>
      <c r="FL89" s="5"/>
      <c r="FM89" s="5"/>
      <c r="FN89" s="5"/>
      <c r="FO89" s="5"/>
      <c r="FP89" s="5"/>
      <c r="FQ89" s="5"/>
      <c r="FR89" s="5"/>
      <c r="FS89" s="5"/>
      <c r="FT89" s="5"/>
      <c r="FU89" s="5"/>
      <c r="FV89" s="5"/>
      <c r="FW89" s="5"/>
      <c r="FX89" s="5"/>
      <c r="FY89" s="5"/>
      <c r="FZ89" s="5"/>
      <c r="GA89" s="5"/>
      <c r="GB89" s="5"/>
      <c r="GC89" s="5"/>
      <c r="GD89" s="5"/>
      <c r="GE89" s="5"/>
      <c r="GF89" s="5"/>
      <c r="GG89" s="5"/>
      <c r="GH89" s="5"/>
      <c r="GI89" s="5"/>
      <c r="GJ89" s="5"/>
      <c r="GK89" s="5"/>
      <c r="GL89" s="5"/>
      <c r="GM89" s="5"/>
      <c r="GN89" s="5"/>
      <c r="GO89" s="5"/>
      <c r="GP89" s="5"/>
      <c r="GQ89" s="5"/>
      <c r="GR89" s="5"/>
      <c r="GS89" s="5"/>
      <c r="GT89" s="5"/>
      <c r="GU89" s="5"/>
      <c r="GV89" s="5"/>
      <c r="GW89" s="5"/>
      <c r="GX89" s="5"/>
      <c r="GY89" s="5"/>
      <c r="GZ89" s="5"/>
      <c r="HA89" s="5"/>
      <c r="HB89" s="5"/>
      <c r="HC89" s="5"/>
      <c r="HD89" s="5"/>
      <c r="HE89" s="5"/>
      <c r="HF89" s="5"/>
      <c r="HG89" s="5"/>
      <c r="HH89" s="5"/>
      <c r="HI89" s="5"/>
      <c r="HJ89" s="5"/>
      <c r="HK89" s="5"/>
      <c r="HL89" s="5"/>
      <c r="HM89" s="5"/>
      <c r="HN89" s="5"/>
      <c r="HO89" s="5"/>
      <c r="HP89" s="5"/>
      <c r="HQ89" s="5"/>
      <c r="HR89" s="5"/>
      <c r="HS89" s="5"/>
      <c r="HT89" s="5"/>
      <c r="HU89" s="5"/>
      <c r="HV89" s="5"/>
      <c r="HW89" s="5"/>
      <c r="HX89" s="5"/>
      <c r="HY89" s="5"/>
      <c r="HZ89" s="5"/>
      <c r="IA89" s="5"/>
      <c r="IB89" s="5"/>
      <c r="IC89" s="5"/>
      <c r="ID89" s="5"/>
      <c r="IE89" s="5"/>
      <c r="IF89" s="5"/>
      <c r="IG89" s="5"/>
      <c r="IH89" s="5"/>
      <c r="II89" s="5"/>
      <c r="IJ89" s="5"/>
      <c r="IK89" s="5"/>
      <c r="IL89" s="5"/>
      <c r="IM89" s="5"/>
      <c r="IN89" s="5"/>
      <c r="IO89" s="5"/>
      <c r="IP89" s="5"/>
      <c r="IQ89" s="5"/>
      <c r="IR89" s="5"/>
      <c r="IS89" s="5"/>
      <c r="IT89" s="5"/>
      <c r="IU89" s="5"/>
    </row>
    <row r="90" spans="1:255" s="6" customFormat="1" ht="12" customHeight="1" x14ac:dyDescent="0.2">
      <c r="A90" s="34"/>
      <c r="B90" s="53" t="s">
        <v>107</v>
      </c>
      <c r="C90" s="51"/>
      <c r="D90" s="51"/>
      <c r="E90" s="51"/>
      <c r="F90" s="62"/>
      <c r="G90" s="63"/>
      <c r="H90" s="38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  <c r="BA90" s="5"/>
      <c r="BB90" s="5"/>
      <c r="BC90" s="5"/>
      <c r="BD90" s="5"/>
      <c r="BE90" s="5"/>
      <c r="BF90" s="5"/>
      <c r="BG90" s="5"/>
      <c r="BH90" s="5"/>
      <c r="BI90" s="5"/>
      <c r="BJ90" s="5"/>
      <c r="BK90" s="5"/>
      <c r="BL90" s="5"/>
      <c r="BM90" s="5"/>
      <c r="BN90" s="5"/>
      <c r="BO90" s="5"/>
      <c r="BP90" s="5"/>
      <c r="BQ90" s="5"/>
      <c r="BR90" s="5"/>
      <c r="BS90" s="5"/>
      <c r="BT90" s="5"/>
      <c r="BU90" s="5"/>
      <c r="BV90" s="5"/>
      <c r="BW90" s="5"/>
      <c r="BX90" s="5"/>
      <c r="BY90" s="5"/>
      <c r="BZ90" s="5"/>
      <c r="CA90" s="5"/>
      <c r="CB90" s="5"/>
      <c r="CC90" s="5"/>
      <c r="CD90" s="5"/>
      <c r="CE90" s="5"/>
      <c r="CF90" s="5"/>
      <c r="CG90" s="5"/>
      <c r="CH90" s="5"/>
      <c r="CI90" s="5"/>
      <c r="CJ90" s="5"/>
      <c r="CK90" s="5"/>
      <c r="CL90" s="5"/>
      <c r="CM90" s="5"/>
      <c r="CN90" s="5"/>
      <c r="CO90" s="5"/>
      <c r="CP90" s="5"/>
      <c r="CQ90" s="5"/>
      <c r="CR90" s="5"/>
      <c r="CS90" s="5"/>
      <c r="CT90" s="5"/>
      <c r="CU90" s="5"/>
      <c r="CV90" s="5"/>
      <c r="CW90" s="5"/>
      <c r="CX90" s="5"/>
      <c r="CY90" s="5"/>
      <c r="CZ90" s="5"/>
      <c r="DA90" s="5"/>
      <c r="DB90" s="5"/>
      <c r="DC90" s="5"/>
      <c r="DD90" s="5"/>
      <c r="DE90" s="5"/>
      <c r="DF90" s="5"/>
      <c r="DG90" s="5"/>
      <c r="DH90" s="5"/>
      <c r="DI90" s="5"/>
      <c r="DJ90" s="5"/>
      <c r="DK90" s="5"/>
      <c r="DL90" s="5"/>
      <c r="DM90" s="5"/>
      <c r="DN90" s="5"/>
      <c r="DO90" s="5"/>
      <c r="DP90" s="5"/>
      <c r="DQ90" s="5"/>
      <c r="DR90" s="5"/>
      <c r="DS90" s="5"/>
      <c r="DT90" s="5"/>
      <c r="DU90" s="5"/>
      <c r="DV90" s="5"/>
      <c r="DW90" s="5"/>
      <c r="DX90" s="5"/>
      <c r="DY90" s="5"/>
      <c r="DZ90" s="5"/>
      <c r="EA90" s="5"/>
      <c r="EB90" s="5"/>
      <c r="EC90" s="5"/>
      <c r="ED90" s="5"/>
      <c r="EE90" s="5"/>
      <c r="EF90" s="5"/>
      <c r="EG90" s="5"/>
      <c r="EH90" s="5"/>
      <c r="EI90" s="5"/>
      <c r="EJ90" s="5"/>
      <c r="EK90" s="5"/>
      <c r="EL90" s="5"/>
      <c r="EM90" s="5"/>
      <c r="EN90" s="5"/>
      <c r="EO90" s="5"/>
      <c r="EP90" s="5"/>
      <c r="EQ90" s="5"/>
      <c r="ER90" s="5"/>
      <c r="ES90" s="5"/>
      <c r="ET90" s="5"/>
      <c r="EU90" s="5"/>
      <c r="EV90" s="5"/>
      <c r="EW90" s="5"/>
      <c r="EX90" s="5"/>
      <c r="EY90" s="5"/>
      <c r="EZ90" s="5"/>
      <c r="FA90" s="5"/>
      <c r="FB90" s="5"/>
      <c r="FC90" s="5"/>
      <c r="FD90" s="5"/>
      <c r="FE90" s="5"/>
      <c r="FF90" s="5"/>
      <c r="FG90" s="5"/>
      <c r="FH90" s="5"/>
      <c r="FI90" s="5"/>
      <c r="FJ90" s="5"/>
      <c r="FK90" s="5"/>
      <c r="FL90" s="5"/>
      <c r="FM90" s="5"/>
      <c r="FN90" s="5"/>
      <c r="FO90" s="5"/>
      <c r="FP90" s="5"/>
      <c r="FQ90" s="5"/>
      <c r="FR90" s="5"/>
      <c r="FS90" s="5"/>
      <c r="FT90" s="5"/>
      <c r="FU90" s="5"/>
      <c r="FV90" s="5"/>
      <c r="FW90" s="5"/>
      <c r="FX90" s="5"/>
      <c r="FY90" s="5"/>
      <c r="FZ90" s="5"/>
      <c r="GA90" s="5"/>
      <c r="GB90" s="5"/>
      <c r="GC90" s="5"/>
      <c r="GD90" s="5"/>
      <c r="GE90" s="5"/>
      <c r="GF90" s="5"/>
      <c r="GG90" s="5"/>
      <c r="GH90" s="5"/>
      <c r="GI90" s="5"/>
      <c r="GJ90" s="5"/>
      <c r="GK90" s="5"/>
      <c r="GL90" s="5"/>
      <c r="GM90" s="5"/>
      <c r="GN90" s="5"/>
      <c r="GO90" s="5"/>
      <c r="GP90" s="5"/>
      <c r="GQ90" s="5"/>
      <c r="GR90" s="5"/>
      <c r="GS90" s="5"/>
      <c r="GT90" s="5"/>
      <c r="GU90" s="5"/>
      <c r="GV90" s="5"/>
      <c r="GW90" s="5"/>
      <c r="GX90" s="5"/>
      <c r="GY90" s="5"/>
      <c r="GZ90" s="5"/>
      <c r="HA90" s="5"/>
      <c r="HB90" s="5"/>
      <c r="HC90" s="5"/>
      <c r="HD90" s="5"/>
      <c r="HE90" s="5"/>
      <c r="HF90" s="5"/>
      <c r="HG90" s="5"/>
      <c r="HH90" s="5"/>
      <c r="HI90" s="5"/>
      <c r="HJ90" s="5"/>
      <c r="HK90" s="5"/>
      <c r="HL90" s="5"/>
      <c r="HM90" s="5"/>
      <c r="HN90" s="5"/>
      <c r="HO90" s="5"/>
      <c r="HP90" s="5"/>
      <c r="HQ90" s="5"/>
      <c r="HR90" s="5"/>
      <c r="HS90" s="5"/>
      <c r="HT90" s="5"/>
      <c r="HU90" s="5"/>
      <c r="HV90" s="5"/>
      <c r="HW90" s="5"/>
      <c r="HX90" s="5"/>
      <c r="HY90" s="5"/>
      <c r="HZ90" s="5"/>
      <c r="IA90" s="5"/>
      <c r="IB90" s="5"/>
      <c r="IC90" s="5"/>
      <c r="ID90" s="5"/>
      <c r="IE90" s="5"/>
      <c r="IF90" s="5"/>
      <c r="IG90" s="5"/>
      <c r="IH90" s="5"/>
      <c r="II90" s="5"/>
      <c r="IJ90" s="5"/>
      <c r="IK90" s="5"/>
      <c r="IL90" s="5"/>
      <c r="IM90" s="5"/>
      <c r="IN90" s="5"/>
      <c r="IO90" s="5"/>
      <c r="IP90" s="5"/>
      <c r="IQ90" s="5"/>
      <c r="IR90" s="5"/>
      <c r="IS90" s="5"/>
      <c r="IT90" s="5"/>
      <c r="IU90" s="5"/>
    </row>
    <row r="91" spans="1:255" ht="12.75" customHeight="1" thickBot="1" x14ac:dyDescent="0.3">
      <c r="A91" s="33"/>
      <c r="B91" s="54"/>
      <c r="C91" s="51"/>
      <c r="D91" s="51"/>
      <c r="E91" s="51"/>
      <c r="F91" s="62"/>
      <c r="G91" s="63"/>
    </row>
    <row r="92" spans="1:255" ht="12" customHeight="1" x14ac:dyDescent="0.25">
      <c r="A92" s="33"/>
      <c r="B92" s="70" t="s">
        <v>108</v>
      </c>
      <c r="C92" s="71"/>
      <c r="D92" s="71"/>
      <c r="E92" s="71"/>
      <c r="F92" s="72"/>
      <c r="G92" s="63"/>
    </row>
    <row r="93" spans="1:255" ht="12" customHeight="1" x14ac:dyDescent="0.25">
      <c r="A93" s="33"/>
      <c r="B93" s="73" t="s">
        <v>109</v>
      </c>
      <c r="C93" s="52"/>
      <c r="D93" s="52"/>
      <c r="E93" s="52"/>
      <c r="F93" s="74"/>
      <c r="G93" s="63"/>
    </row>
    <row r="94" spans="1:255" ht="12" customHeight="1" x14ac:dyDescent="0.25">
      <c r="A94" s="33"/>
      <c r="B94" s="73" t="s">
        <v>110</v>
      </c>
      <c r="C94" s="52"/>
      <c r="D94" s="52"/>
      <c r="E94" s="52"/>
      <c r="F94" s="74"/>
      <c r="G94" s="63"/>
    </row>
    <row r="95" spans="1:255" ht="12" customHeight="1" x14ac:dyDescent="0.25">
      <c r="A95" s="33"/>
      <c r="B95" s="73" t="s">
        <v>111</v>
      </c>
      <c r="C95" s="52"/>
      <c r="D95" s="52"/>
      <c r="E95" s="52"/>
      <c r="F95" s="74"/>
      <c r="G95" s="63"/>
    </row>
    <row r="96" spans="1:255" ht="12" customHeight="1" x14ac:dyDescent="0.25">
      <c r="A96" s="33"/>
      <c r="B96" s="73" t="s">
        <v>112</v>
      </c>
      <c r="C96" s="52"/>
      <c r="D96" s="52"/>
      <c r="E96" s="52"/>
      <c r="F96" s="74"/>
      <c r="G96" s="63"/>
    </row>
    <row r="97" spans="1:7" ht="12" customHeight="1" x14ac:dyDescent="0.25">
      <c r="A97" s="33"/>
      <c r="B97" s="73" t="s">
        <v>113</v>
      </c>
      <c r="C97" s="52"/>
      <c r="D97" s="52"/>
      <c r="E97" s="52"/>
      <c r="F97" s="74"/>
      <c r="G97" s="63"/>
    </row>
    <row r="98" spans="1:7" ht="12.75" customHeight="1" thickBot="1" x14ac:dyDescent="0.3">
      <c r="A98" s="33"/>
      <c r="B98" s="75" t="s">
        <v>114</v>
      </c>
      <c r="C98" s="76"/>
      <c r="D98" s="76"/>
      <c r="E98" s="76"/>
      <c r="F98" s="77"/>
      <c r="G98" s="63"/>
    </row>
    <row r="99" spans="1:7" ht="12.75" customHeight="1" x14ac:dyDescent="0.25">
      <c r="A99" s="33"/>
      <c r="B99" s="54"/>
      <c r="C99" s="52"/>
      <c r="D99" s="52"/>
      <c r="E99" s="52"/>
      <c r="F99" s="36"/>
      <c r="G99" s="63"/>
    </row>
    <row r="100" spans="1:7" ht="15" customHeight="1" x14ac:dyDescent="0.25">
      <c r="A100" s="33"/>
      <c r="B100" s="117" t="s">
        <v>115</v>
      </c>
      <c r="C100" s="118"/>
      <c r="D100" s="78"/>
      <c r="E100" s="55"/>
      <c r="F100" s="64"/>
      <c r="G100" s="63"/>
    </row>
    <row r="101" spans="1:7" ht="12" customHeight="1" x14ac:dyDescent="0.25">
      <c r="A101" s="33"/>
      <c r="B101" s="79" t="s">
        <v>85</v>
      </c>
      <c r="C101" s="80" t="s">
        <v>116</v>
      </c>
      <c r="D101" s="81" t="s">
        <v>117</v>
      </c>
      <c r="E101" s="55"/>
      <c r="F101" s="64"/>
      <c r="G101" s="63"/>
    </row>
    <row r="102" spans="1:7" ht="12" customHeight="1" x14ac:dyDescent="0.25">
      <c r="A102" s="33"/>
      <c r="B102" s="82" t="s">
        <v>118</v>
      </c>
      <c r="C102" s="83">
        <f>G29</f>
        <v>9415000</v>
      </c>
      <c r="D102" s="84">
        <f>(C102/C108)</f>
        <v>0.29404921133268719</v>
      </c>
      <c r="E102" s="55"/>
      <c r="F102" s="64"/>
      <c r="G102" s="63"/>
    </row>
    <row r="103" spans="1:7" ht="12" customHeight="1" x14ac:dyDescent="0.25">
      <c r="A103" s="33"/>
      <c r="B103" s="82" t="s">
        <v>119</v>
      </c>
      <c r="C103" s="85">
        <v>0</v>
      </c>
      <c r="D103" s="84">
        <v>0</v>
      </c>
      <c r="E103" s="55"/>
      <c r="F103" s="64"/>
      <c r="G103" s="63"/>
    </row>
    <row r="104" spans="1:7" ht="12" customHeight="1" x14ac:dyDescent="0.25">
      <c r="A104" s="33"/>
      <c r="B104" s="82" t="s">
        <v>120</v>
      </c>
      <c r="C104" s="83">
        <f>G43</f>
        <v>335000</v>
      </c>
      <c r="D104" s="84">
        <f>(C104/C108)</f>
        <v>1.0462717556712716E-2</v>
      </c>
      <c r="E104" s="55"/>
      <c r="F104" s="64"/>
      <c r="G104" s="63"/>
    </row>
    <row r="105" spans="1:7" ht="12" customHeight="1" x14ac:dyDescent="0.25">
      <c r="A105" s="33"/>
      <c r="B105" s="82" t="s">
        <v>58</v>
      </c>
      <c r="C105" s="83">
        <f>G72</f>
        <v>11233762</v>
      </c>
      <c r="D105" s="84">
        <f>(C105/C108)</f>
        <v>0.35085277285173772</v>
      </c>
      <c r="E105" s="55"/>
      <c r="F105" s="64"/>
      <c r="G105" s="63"/>
    </row>
    <row r="106" spans="1:7" ht="12" customHeight="1" x14ac:dyDescent="0.25">
      <c r="A106" s="33"/>
      <c r="B106" s="82" t="s">
        <v>121</v>
      </c>
      <c r="C106" s="86">
        <f>G83</f>
        <v>9510000</v>
      </c>
      <c r="D106" s="84">
        <f>(C106/C108)</f>
        <v>0.29701625063981468</v>
      </c>
      <c r="E106" s="56"/>
      <c r="F106" s="65"/>
      <c r="G106" s="63"/>
    </row>
    <row r="107" spans="1:7" ht="12" customHeight="1" x14ac:dyDescent="0.25">
      <c r="A107" s="33"/>
      <c r="B107" s="82" t="s">
        <v>122</v>
      </c>
      <c r="C107" s="86">
        <f>G86</f>
        <v>1524688.1</v>
      </c>
      <c r="D107" s="84">
        <f>(C107/C108)</f>
        <v>4.7619047619047616E-2</v>
      </c>
      <c r="E107" s="56"/>
      <c r="F107" s="65"/>
      <c r="G107" s="63"/>
    </row>
    <row r="108" spans="1:7" ht="12.75" customHeight="1" x14ac:dyDescent="0.25">
      <c r="A108" s="33"/>
      <c r="B108" s="79" t="s">
        <v>123</v>
      </c>
      <c r="C108" s="87">
        <f>SUM(C102:C107)</f>
        <v>32018450.100000001</v>
      </c>
      <c r="D108" s="88">
        <f>SUM(D102:D107)</f>
        <v>1</v>
      </c>
      <c r="E108" s="56"/>
      <c r="F108" s="65"/>
      <c r="G108" s="63"/>
    </row>
    <row r="109" spans="1:7" ht="12" customHeight="1" x14ac:dyDescent="0.25">
      <c r="A109" s="33"/>
      <c r="B109" s="54"/>
      <c r="C109" s="51"/>
      <c r="D109" s="51"/>
      <c r="E109" s="51"/>
      <c r="F109" s="62"/>
      <c r="G109" s="63"/>
    </row>
    <row r="110" spans="1:7" ht="12.75" customHeight="1" x14ac:dyDescent="0.25">
      <c r="A110" s="33"/>
      <c r="B110" s="68"/>
      <c r="C110" s="51"/>
      <c r="D110" s="51"/>
      <c r="E110" s="51"/>
      <c r="F110" s="62"/>
      <c r="G110" s="63"/>
    </row>
    <row r="111" spans="1:7" ht="12" customHeight="1" x14ac:dyDescent="0.25">
      <c r="A111" s="33"/>
      <c r="B111" s="89"/>
      <c r="C111" s="90" t="s">
        <v>124</v>
      </c>
      <c r="D111" s="89"/>
      <c r="E111" s="89"/>
      <c r="F111" s="65"/>
      <c r="G111" s="63"/>
    </row>
    <row r="112" spans="1:7" ht="12" customHeight="1" x14ac:dyDescent="0.25">
      <c r="A112" s="39"/>
      <c r="B112" s="79" t="s">
        <v>125</v>
      </c>
      <c r="C112" s="91">
        <v>170000</v>
      </c>
      <c r="D112" s="91">
        <v>180000</v>
      </c>
      <c r="E112" s="91">
        <v>190000</v>
      </c>
      <c r="F112" s="66"/>
      <c r="G112" s="67"/>
    </row>
    <row r="113" spans="1:7" ht="12.75" customHeight="1" x14ac:dyDescent="0.25">
      <c r="A113" s="39"/>
      <c r="B113" s="79" t="s">
        <v>126</v>
      </c>
      <c r="C113" s="91">
        <f>(G87/C112)</f>
        <v>188.34382411764707</v>
      </c>
      <c r="D113" s="91">
        <f>(G87/D112)</f>
        <v>177.88027833333334</v>
      </c>
      <c r="E113" s="91">
        <f>(G87/E112)</f>
        <v>168.51815842105265</v>
      </c>
      <c r="F113" s="66"/>
      <c r="G113" s="67"/>
    </row>
    <row r="114" spans="1:7" ht="15.6" customHeight="1" x14ac:dyDescent="0.25">
      <c r="A114" s="33"/>
      <c r="B114" s="53" t="s">
        <v>127</v>
      </c>
      <c r="C114" s="52"/>
      <c r="D114" s="52"/>
      <c r="E114" s="52"/>
      <c r="F114" s="36"/>
      <c r="G114" s="36"/>
    </row>
    <row r="115" spans="1:7" ht="11.25" customHeight="1" x14ac:dyDescent="0.25">
      <c r="B115" s="69"/>
      <c r="C115" s="69"/>
      <c r="D115" s="69"/>
      <c r="E115" s="69"/>
    </row>
  </sheetData>
  <mergeCells count="8">
    <mergeCell ref="B100:C100"/>
    <mergeCell ref="E13:F13"/>
    <mergeCell ref="E11:F11"/>
    <mergeCell ref="E10:F10"/>
    <mergeCell ref="E9:F9"/>
    <mergeCell ref="E14:F14"/>
    <mergeCell ref="E15:F15"/>
    <mergeCell ref="B17:G17"/>
  </mergeCells>
  <pageMargins left="0.74803149606299213" right="0.74803149606299213" top="0.78740157480314965" bottom="1.9685039370078741" header="0" footer="0"/>
  <pageSetup paperSize="5" scale="61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Tomate Inv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Aliaga Castro Carmen Aida</cp:lastModifiedBy>
  <cp:revision/>
  <cp:lastPrinted>2023-02-13T15:29:11Z</cp:lastPrinted>
  <dcterms:created xsi:type="dcterms:W3CDTF">2020-11-27T12:49:26Z</dcterms:created>
  <dcterms:modified xsi:type="dcterms:W3CDTF">2023-03-21T17:51:15Z</dcterms:modified>
  <cp:category/>
  <cp:contentStatus/>
</cp:coreProperties>
</file>