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Nueva carpeta\"/>
    </mc:Choice>
  </mc:AlternateContent>
  <bookViews>
    <workbookView xWindow="0" yWindow="495" windowWidth="28800" windowHeight="17505"/>
  </bookViews>
  <sheets>
    <sheet name="TOMATE INVERNADERO" sheetId="1" r:id="rId1"/>
  </sheets>
  <definedNames>
    <definedName name="_xlnm.Print_Area" localSheetId="0">'TOMATE INVERNADERO'!$A$1:$G$131</definedName>
  </definedNames>
  <calcPr calcId="162913"/>
</workbook>
</file>

<file path=xl/calcChain.xml><?xml version="1.0" encoding="utf-8"?>
<calcChain xmlns="http://schemas.openxmlformats.org/spreadsheetml/2006/main">
  <c r="G102" i="1" l="1"/>
  <c r="G73" i="1" l="1"/>
  <c r="G72" i="1"/>
  <c r="G81" i="1"/>
  <c r="G96" i="1" l="1"/>
  <c r="G95" i="1"/>
  <c r="G99" i="1"/>
  <c r="G98" i="1" l="1"/>
  <c r="G97" i="1" l="1"/>
  <c r="G94" i="1"/>
  <c r="G87" i="1"/>
  <c r="G79" i="1"/>
  <c r="G32" i="1"/>
  <c r="G88" i="1"/>
  <c r="G86" i="1"/>
  <c r="G85" i="1"/>
  <c r="G100" i="1" l="1"/>
  <c r="C123" i="1" s="1"/>
  <c r="G46" i="1"/>
  <c r="G47" i="1"/>
  <c r="G45" i="1"/>
  <c r="G84" i="1"/>
  <c r="G83" i="1"/>
  <c r="G34" i="1"/>
  <c r="G48" i="1" l="1"/>
  <c r="C121" i="1" s="1"/>
  <c r="G57" i="1"/>
  <c r="G58" i="1"/>
  <c r="G59" i="1"/>
  <c r="G60" i="1"/>
  <c r="G61" i="1"/>
  <c r="G63" i="1"/>
  <c r="G64" i="1"/>
  <c r="G65" i="1"/>
  <c r="G66" i="1"/>
  <c r="G67" i="1"/>
  <c r="G69" i="1"/>
  <c r="G70" i="1"/>
  <c r="G71" i="1"/>
  <c r="G75" i="1"/>
  <c r="G76" i="1"/>
  <c r="G78" i="1"/>
  <c r="G89" i="1"/>
  <c r="G80" i="1"/>
  <c r="G55" i="1" l="1"/>
  <c r="G22" i="1"/>
  <c r="G23" i="1"/>
  <c r="G24" i="1"/>
  <c r="G25" i="1"/>
  <c r="G26" i="1"/>
  <c r="G27" i="1"/>
  <c r="G28" i="1"/>
  <c r="G29" i="1"/>
  <c r="G30" i="1"/>
  <c r="G31" i="1"/>
  <c r="G33" i="1"/>
  <c r="G35" i="1"/>
  <c r="G21" i="1"/>
  <c r="G36" i="1" l="1"/>
  <c r="C119" i="1" s="1"/>
  <c r="G56" i="1"/>
  <c r="G53" i="1"/>
  <c r="G12" i="1"/>
  <c r="G105" i="1" s="1"/>
  <c r="G90" i="1" l="1"/>
  <c r="G103" i="1" l="1"/>
  <c r="C122" i="1"/>
  <c r="G104" i="1" l="1"/>
  <c r="C124" i="1"/>
  <c r="C125" i="1" s="1"/>
  <c r="D130" i="1" l="1"/>
  <c r="C130" i="1"/>
  <c r="G106" i="1"/>
  <c r="D122" i="1"/>
  <c r="D119" i="1"/>
  <c r="D123" i="1"/>
  <c r="D121" i="1"/>
  <c r="E130" i="1"/>
  <c r="D124" i="1"/>
  <c r="D125" i="1" l="1"/>
</calcChain>
</file>

<file path=xl/sharedStrings.xml><?xml version="1.0" encoding="utf-8"?>
<sst xmlns="http://schemas.openxmlformats.org/spreadsheetml/2006/main" count="268" uniqueCount="168">
  <si>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</si>
  <si>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</si>
  <si>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</si>
  <si>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</si>
  <si>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</si>
  <si>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</si>
  <si>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</si>
  <si>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</si>
  <si>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</si>
  <si>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</si>
  <si>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</si>
  <si>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</si>
  <si>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</si>
  <si>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</si>
  <si>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</si>
  <si>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</si>
  <si>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</si>
  <si>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</si>
  <si>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</si>
  <si>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</si>
  <si>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</si>
  <si>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</si>
  <si>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</si>
  <si>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</si>
  <si>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</si>
  <si>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</si>
  <si>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</si>
  <si>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</si>
  <si>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</si>
  <si>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</si>
  <si>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</si>
  <si>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</si>
  <si>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</si>
  <si>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</si>
  <si>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</si>
  <si>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</si>
  <si>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</si>
  <si>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</si>
  <si>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</si>
  <si>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</si>
  <si>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</si>
  <si>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</si>
  <si>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</si>
  <si>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</si>
  <si>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</si>
  <si>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</si>
  <si>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</si>
  <si>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</si>
  <si>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</si>
  <si>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</si>
  <si>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</si>
  <si>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</si>
  <si>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</si>
  <si>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</si>
  <si>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7742, Atilla, Alamina, etc.</t>
  </si>
  <si>
    <t>Doñihue</t>
  </si>
  <si>
    <t>Mercado Mayorista Local.</t>
  </si>
  <si>
    <t>Fertilización base</t>
  </si>
  <si>
    <t>Colocación de mulch</t>
  </si>
  <si>
    <t>Plantación</t>
  </si>
  <si>
    <t>Amarra</t>
  </si>
  <si>
    <t>Envoltura</t>
  </si>
  <si>
    <t>Deshoje</t>
  </si>
  <si>
    <t>Desbrote</t>
  </si>
  <si>
    <t>Despunte</t>
  </si>
  <si>
    <t>Riegos</t>
  </si>
  <si>
    <t>Recolección Tomate</t>
  </si>
  <si>
    <t xml:space="preserve">Cincel </t>
  </si>
  <si>
    <t>Rastraje</t>
  </si>
  <si>
    <t>Colocacion laterales de riego</t>
  </si>
  <si>
    <t>Incorporacion M.O.</t>
  </si>
  <si>
    <t>Junio</t>
  </si>
  <si>
    <t>Junio - Julio</t>
  </si>
  <si>
    <t>Agosto</t>
  </si>
  <si>
    <t>Julio -  Enero</t>
  </si>
  <si>
    <t>Julio -  Diciembre</t>
  </si>
  <si>
    <t>Noviembre -  Enero</t>
  </si>
  <si>
    <t>FUNGUICIDAS / BACTERICIDAS</t>
  </si>
  <si>
    <t>Bravo 720</t>
  </si>
  <si>
    <t>Agosto - Diciembre</t>
  </si>
  <si>
    <t>Kg</t>
  </si>
  <si>
    <t>Actara 25 WG</t>
  </si>
  <si>
    <t>Evisect 50 sp</t>
  </si>
  <si>
    <t>Kelpack</t>
  </si>
  <si>
    <t>Zoberaminol Foliar</t>
  </si>
  <si>
    <t>Agosto - Noviembre</t>
  </si>
  <si>
    <t>Octubre - Diciembre</t>
  </si>
  <si>
    <t>Embalado</t>
  </si>
  <si>
    <t>Junio - Juilio</t>
  </si>
  <si>
    <t>Manto Termico</t>
  </si>
  <si>
    <t>Cinta Garreta</t>
  </si>
  <si>
    <t>Julio - Agosto</t>
  </si>
  <si>
    <t>JM</t>
  </si>
  <si>
    <t>Junio  -  Julio</t>
  </si>
  <si>
    <t>Rotovator / Acamellonadora.</t>
  </si>
  <si>
    <t>Strepto plus wp</t>
  </si>
  <si>
    <t>Acido Fosforico</t>
  </si>
  <si>
    <t>Abejorros</t>
  </si>
  <si>
    <t>Cajon</t>
  </si>
  <si>
    <t>Energia Electrica Bomba Hidraulica</t>
  </si>
  <si>
    <t>Drench</t>
  </si>
  <si>
    <t>Zoberaminol Radicular</t>
  </si>
  <si>
    <t>Bug Scan</t>
  </si>
  <si>
    <t>Guano Comercial Rosario</t>
  </si>
  <si>
    <t>Mezcla Hortalicera 17-20-20</t>
  </si>
  <si>
    <t>ha</t>
  </si>
  <si>
    <t>Julio - Diciembre</t>
  </si>
  <si>
    <t>Mantencion Sistema de riego e invernaderos</t>
  </si>
  <si>
    <t>PRECIO ESPERADO ($/kg)</t>
  </si>
  <si>
    <t>Cajones "toritos"</t>
  </si>
  <si>
    <t>cajones</t>
  </si>
  <si>
    <t>Diciembre</t>
  </si>
  <si>
    <t>Otros costos de ventas</t>
  </si>
  <si>
    <t>c/u</t>
  </si>
  <si>
    <t xml:space="preserve"> </t>
  </si>
  <si>
    <t>Polietileno techo Inv. 0,20 mm</t>
  </si>
  <si>
    <t>Abril</t>
  </si>
  <si>
    <t>Polietileno laterales Inv. 0,15 mm</t>
  </si>
  <si>
    <t>RENDIMIENTO (kg/Há.)</t>
  </si>
  <si>
    <t>Rendimiento (kg/ha)</t>
  </si>
  <si>
    <t>Costo unitario ($/kg  (*)</t>
  </si>
  <si>
    <t>ESCENARIOS COSTO UNITARIO  ($/kg)</t>
  </si>
  <si>
    <t>Aplicación de fitosanitarios y hormoneo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</si>
  <si>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</si>
  <si>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</si>
  <si>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L</t>
  </si>
  <si>
    <t xml:space="preserve">L </t>
  </si>
  <si>
    <t>Octubre</t>
  </si>
  <si>
    <t>Noviembre - Diciembre</t>
  </si>
  <si>
    <t>Engeo 247 SC</t>
  </si>
  <si>
    <t>Octubre - Noviembre</t>
  </si>
  <si>
    <t>Mulch</t>
  </si>
  <si>
    <t>Todas</t>
  </si>
  <si>
    <t>Plantin TOMATE</t>
  </si>
  <si>
    <t>Nitrato de calcio</t>
  </si>
  <si>
    <t>Nitrato de Magnesio</t>
  </si>
  <si>
    <t>Nitrato de potasio</t>
  </si>
  <si>
    <t>Ultrasol Crecimiento</t>
  </si>
  <si>
    <t>Muriato de potasio</t>
  </si>
  <si>
    <t>Previcur Energy 840 SL</t>
  </si>
  <si>
    <t>Agrocopper SP</t>
  </si>
  <si>
    <t>Topas 200 EW</t>
  </si>
  <si>
    <t>Bull SC</t>
  </si>
  <si>
    <t>Solubor</t>
  </si>
  <si>
    <t>Fosfimax 40-20</t>
  </si>
  <si>
    <t>Feromonas tuta absoluta.</t>
  </si>
  <si>
    <t>Enero</t>
  </si>
  <si>
    <t>FERTILIZACION FOLIAR</t>
  </si>
  <si>
    <t>BIOESTIMULANTES</t>
  </si>
  <si>
    <t>FERTILIZANTES/ ENMIENDAS ORGANICAS</t>
  </si>
  <si>
    <t>u</t>
  </si>
  <si>
    <t xml:space="preserve">Delfin WG </t>
  </si>
  <si>
    <t>Rollo</t>
  </si>
  <si>
    <t>Excel grow</t>
  </si>
  <si>
    <t>Noviembre-Diciembre</t>
  </si>
  <si>
    <t>Heladas - Sequia</t>
  </si>
  <si>
    <t>Junio- Julio</t>
  </si>
  <si>
    <t>Julio- Octubre</t>
  </si>
  <si>
    <t>Julio - Octubre</t>
  </si>
  <si>
    <t>Agosto - Octubre</t>
  </si>
  <si>
    <t>Septiembre - Noviembre</t>
  </si>
  <si>
    <t>2. Precio de insumos corresponde a  precios  colocados en el predio.</t>
  </si>
  <si>
    <t>3. Los insumos aplicados (tipo y dosis) son referenciales y deben corresponder al territorio en particular.</t>
  </si>
  <si>
    <t>4. El costo de la maquinaria incluye costo del operador, combustible y  arriendo de la maquinaria propiamente tal.</t>
  </si>
  <si>
    <t>5. El  costo de la mano de obra incluye impuestos e  imposiciones.</t>
  </si>
  <si>
    <t>6. Densidad de plantación 1,5 m  x 0,2 m (33.000 plantas /ha)</t>
  </si>
  <si>
    <t>PLANTAS</t>
  </si>
  <si>
    <t>TOMATE INVERNADERO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</si>
</sst>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&quot;;&quot; &quot;* &quot;-&quot;#,##0&quot; &quot;;&quot; &quot;* &quot;- &quot;"/>
    <numFmt numFmtId="165" formatCode="#,##0_ ;\-#,##0\ "/>
    <numFmt numFmtId="166" formatCode="&quot; &quot;* #,##0&quot;   &quot;;&quot;-&quot;* #,##0&quot;   &quot;;&quot; &quot;* &quot;-&quot;??&quot;  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sz val="6"/>
      <color indexed="8"/>
      <name val="Arial Narrow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 applyNumberFormat="0" applyFill="0" applyBorder="0" applyProtection="0"/>
    <xf numFmtId="42" fontId="4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33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14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16" xfId="0" applyFont="1" applyFill="1" applyBorder="1" applyAlignment="1"/>
    <xf numFmtId="0" fontId="1" fillId="2" borderId="38" xfId="0" applyFont="1" applyFill="1" applyBorder="1" applyAlignment="1"/>
    <xf numFmtId="3" fontId="3" fillId="2" borderId="6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164" fontId="3" fillId="7" borderId="30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1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42" fontId="1" fillId="2" borderId="1" xfId="1" applyFont="1" applyFill="1" applyBorder="1" applyAlignment="1"/>
    <xf numFmtId="0" fontId="1" fillId="0" borderId="0" xfId="0" applyFont="1" applyAlignment="1"/>
    <xf numFmtId="0" fontId="1" fillId="2" borderId="2" xfId="0" applyFont="1" applyFill="1" applyBorder="1" applyAlignment="1"/>
    <xf numFmtId="42" fontId="1" fillId="2" borderId="3" xfId="1" applyFont="1" applyFill="1" applyBorder="1" applyAlignment="1"/>
    <xf numFmtId="49" fontId="5" fillId="3" borderId="5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1" fillId="2" borderId="17" xfId="0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42" fontId="5" fillId="2" borderId="16" xfId="1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49" fontId="3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>
      <alignment horizontal="center"/>
    </xf>
    <xf numFmtId="42" fontId="1" fillId="2" borderId="34" xfId="1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/>
    </xf>
    <xf numFmtId="42" fontId="1" fillId="2" borderId="36" xfId="1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>
      <alignment horizontal="center"/>
    </xf>
    <xf numFmtId="42" fontId="1" fillId="2" borderId="39" xfId="1" applyFont="1" applyFill="1" applyBorder="1" applyAlignment="1"/>
    <xf numFmtId="42" fontId="1" fillId="2" borderId="16" xfId="1" applyFont="1" applyFill="1" applyBorder="1" applyAlignment="1"/>
    <xf numFmtId="42" fontId="1" fillId="6" borderId="16" xfId="1" applyFont="1" applyFill="1" applyBorder="1" applyAlignment="1"/>
    <xf numFmtId="49" fontId="3" fillId="2" borderId="27" xfId="0" applyNumberFormat="1" applyFont="1" applyFill="1" applyBorder="1" applyAlignment="1">
      <alignment vertical="center"/>
    </xf>
    <xf numFmtId="9" fontId="1" fillId="2" borderId="28" xfId="0" applyNumberFormat="1" applyFont="1" applyFill="1" applyBorder="1" applyAlignment="1">
      <alignment horizontal="center"/>
    </xf>
    <xf numFmtId="42" fontId="5" fillId="6" borderId="16" xfId="1" applyFont="1" applyFill="1" applyBorder="1" applyAlignment="1">
      <alignment vertical="center"/>
    </xf>
    <xf numFmtId="49" fontId="3" fillId="7" borderId="29" xfId="0" applyNumberFormat="1" applyFont="1" applyFill="1" applyBorder="1" applyAlignment="1">
      <alignment vertical="center"/>
    </xf>
    <xf numFmtId="9" fontId="3" fillId="7" borderId="31" xfId="0" applyNumberFormat="1" applyFont="1" applyFill="1" applyBorder="1" applyAlignment="1">
      <alignment horizontal="center" vertical="center"/>
    </xf>
    <xf numFmtId="49" fontId="3" fillId="7" borderId="40" xfId="0" applyNumberFormat="1" applyFont="1" applyFill="1" applyBorder="1" applyAlignment="1">
      <alignment vertical="center"/>
    </xf>
    <xf numFmtId="42" fontId="3" fillId="6" borderId="16" xfId="1" applyFont="1" applyFill="1" applyBorder="1" applyAlignment="1">
      <alignment vertical="center"/>
    </xf>
    <xf numFmtId="42" fontId="3" fillId="2" borderId="16" xfId="1" applyFont="1" applyFill="1" applyBorder="1" applyAlignment="1">
      <alignment vertical="center"/>
    </xf>
    <xf numFmtId="164" fontId="3" fillId="7" borderId="3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42" fontId="1" fillId="0" borderId="0" xfId="1" applyFont="1" applyAlignment="1"/>
    <xf numFmtId="41" fontId="3" fillId="7" borderId="41" xfId="2" applyFont="1" applyFill="1" applyBorder="1" applyAlignment="1">
      <alignment vertical="center"/>
    </xf>
    <xf numFmtId="41" fontId="3" fillId="7" borderId="41" xfId="2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 vertical="center"/>
    </xf>
    <xf numFmtId="41" fontId="3" fillId="7" borderId="42" xfId="2" applyFont="1" applyFill="1" applyBorder="1" applyAlignment="1">
      <alignment horizontal="center" vertical="center"/>
    </xf>
    <xf numFmtId="164" fontId="3" fillId="7" borderId="31" xfId="0" applyNumberFormat="1" applyFont="1" applyFill="1" applyBorder="1" applyAlignment="1">
      <alignment horizontal="center" vertical="center"/>
    </xf>
    <xf numFmtId="49" fontId="3" fillId="7" borderId="46" xfId="0" applyNumberFormat="1" applyFont="1" applyFill="1" applyBorder="1" applyAlignment="1">
      <alignment vertical="center"/>
    </xf>
    <xf numFmtId="49" fontId="3" fillId="7" borderId="44" xfId="0" applyNumberFormat="1" applyFont="1" applyFill="1" applyBorder="1" applyAlignment="1">
      <alignment vertical="center"/>
    </xf>
    <xf numFmtId="49" fontId="1" fillId="7" borderId="47" xfId="0" applyNumberFormat="1" applyFont="1" applyFill="1" applyBorder="1" applyAlignment="1">
      <alignment horizontal="center"/>
    </xf>
    <xf numFmtId="0" fontId="1" fillId="8" borderId="50" xfId="0" applyFont="1" applyFill="1" applyBorder="1" applyAlignment="1">
      <alignment horizontal="center"/>
    </xf>
    <xf numFmtId="0" fontId="5" fillId="8" borderId="48" xfId="0" applyFont="1" applyFill="1" applyBorder="1" applyAlignment="1">
      <alignment vertical="center"/>
    </xf>
    <xf numFmtId="49" fontId="7" fillId="8" borderId="49" xfId="0" applyNumberFormat="1" applyFont="1" applyFill="1" applyBorder="1" applyAlignment="1">
      <alignment vertical="center"/>
    </xf>
    <xf numFmtId="0" fontId="5" fillId="8" borderId="49" xfId="0" applyFont="1" applyFill="1" applyBorder="1" applyAlignment="1">
      <alignment horizontal="center" vertical="center"/>
    </xf>
    <xf numFmtId="0" fontId="5" fillId="8" borderId="50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7" fillId="8" borderId="48" xfId="0" applyNumberFormat="1" applyFont="1" applyFill="1" applyBorder="1" applyAlignment="1">
      <alignment vertical="center"/>
    </xf>
    <xf numFmtId="0" fontId="3" fillId="8" borderId="49" xfId="0" applyFont="1" applyFill="1" applyBorder="1" applyAlignment="1">
      <alignment vertical="center"/>
    </xf>
    <xf numFmtId="0" fontId="0" fillId="2" borderId="4" xfId="0" applyFill="1" applyBorder="1"/>
    <xf numFmtId="3" fontId="10" fillId="0" borderId="51" xfId="0" applyNumberFormat="1" applyFont="1" applyBorder="1" applyAlignment="1">
      <alignment horizontal="right" vertical="center"/>
    </xf>
    <xf numFmtId="0" fontId="1" fillId="2" borderId="7" xfId="0" applyFont="1" applyFill="1" applyBorder="1"/>
    <xf numFmtId="49" fontId="2" fillId="3" borderId="45" xfId="0" applyNumberFormat="1" applyFont="1" applyFill="1" applyBorder="1" applyAlignment="1">
      <alignment horizontal="left" wrapText="1"/>
    </xf>
    <xf numFmtId="49" fontId="2" fillId="3" borderId="43" xfId="0" applyNumberFormat="1" applyFont="1" applyFill="1" applyBorder="1" applyAlignment="1">
      <alignment horizontal="left" wrapText="1"/>
    </xf>
    <xf numFmtId="0" fontId="0" fillId="0" borderId="0" xfId="0" applyNumberFormat="1"/>
    <xf numFmtId="0" fontId="0" fillId="0" borderId="0" xfId="0"/>
    <xf numFmtId="17" fontId="10" fillId="0" borderId="51" xfId="0" applyNumberFormat="1" applyFont="1" applyBorder="1" applyAlignment="1">
      <alignment horizontal="right" vertical="center"/>
    </xf>
    <xf numFmtId="49" fontId="1" fillId="2" borderId="45" xfId="0" applyNumberFormat="1" applyFont="1" applyFill="1" applyBorder="1" applyAlignment="1">
      <alignment vertical="center" wrapText="1"/>
    </xf>
    <xf numFmtId="49" fontId="1" fillId="2" borderId="43" xfId="0" applyNumberFormat="1" applyFont="1" applyFill="1" applyBorder="1" applyAlignment="1">
      <alignment vertical="center" wrapText="1"/>
    </xf>
    <xf numFmtId="165" fontId="10" fillId="0" borderId="51" xfId="0" applyNumberFormat="1" applyFont="1" applyFill="1" applyBorder="1" applyAlignment="1">
      <alignment horizontal="right" vertical="center"/>
    </xf>
    <xf numFmtId="0" fontId="10" fillId="0" borderId="51" xfId="0" applyFont="1" applyBorder="1" applyAlignment="1">
      <alignment horizontal="right" vertical="center" wrapText="1"/>
    </xf>
    <xf numFmtId="49" fontId="1" fillId="2" borderId="45" xfId="0" applyNumberFormat="1" applyFont="1" applyFill="1" applyBorder="1" applyAlignment="1">
      <alignment vertical="center"/>
    </xf>
    <xf numFmtId="49" fontId="1" fillId="2" borderId="43" xfId="0" applyNumberFormat="1" applyFont="1" applyFill="1" applyBorder="1" applyAlignment="1">
      <alignment vertical="center"/>
    </xf>
    <xf numFmtId="0" fontId="10" fillId="0" borderId="51" xfId="0" applyFont="1" applyBorder="1" applyAlignment="1">
      <alignment horizontal="right" vertical="center"/>
    </xf>
    <xf numFmtId="0" fontId="0" fillId="2" borderId="1" xfId="0" applyFont="1" applyFill="1" applyBorder="1" applyAlignment="1"/>
    <xf numFmtId="0" fontId="11" fillId="2" borderId="8" xfId="0" applyFont="1" applyFill="1" applyBorder="1" applyAlignment="1">
      <alignment wrapText="1"/>
    </xf>
    <xf numFmtId="14" fontId="11" fillId="2" borderId="9" xfId="0" applyNumberFormat="1" applyFont="1" applyFill="1" applyBorder="1" applyAlignment="1"/>
    <xf numFmtId="0" fontId="11" fillId="2" borderId="3" xfId="0" applyFont="1" applyFill="1" applyBorder="1" applyAlignment="1"/>
    <xf numFmtId="0" fontId="11" fillId="2" borderId="9" xfId="0" applyFont="1" applyFill="1" applyBorder="1" applyAlignment="1"/>
    <xf numFmtId="0" fontId="11" fillId="2" borderId="9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2" borderId="10" xfId="0" applyFont="1" applyFill="1" applyBorder="1" applyAlignment="1"/>
    <xf numFmtId="49" fontId="12" fillId="3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1" fillId="2" borderId="11" xfId="0" applyFont="1" applyFill="1" applyBorder="1" applyAlignment="1"/>
    <xf numFmtId="0" fontId="11" fillId="2" borderId="12" xfId="0" applyFont="1" applyFill="1" applyBorder="1" applyAlignment="1">
      <alignment horizontal="left"/>
    </xf>
    <xf numFmtId="0" fontId="11" fillId="2" borderId="12" xfId="0" applyFont="1" applyFill="1" applyBorder="1" applyAlignment="1"/>
    <xf numFmtId="0" fontId="11" fillId="2" borderId="12" xfId="0" applyFont="1" applyFill="1" applyBorder="1" applyAlignment="1">
      <alignment horizontal="right"/>
    </xf>
    <xf numFmtId="0" fontId="0" fillId="2" borderId="4" xfId="0" applyFont="1" applyFill="1" applyBorder="1" applyAlignment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0" fillId="0" borderId="4" xfId="0" applyFill="1" applyBorder="1"/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49" fontId="13" fillId="3" borderId="13" xfId="0" applyNumberFormat="1" applyFont="1" applyFill="1" applyBorder="1" applyAlignment="1">
      <alignment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vertical="center"/>
    </xf>
    <xf numFmtId="3" fontId="13" fillId="3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1" fillId="2" borderId="15" xfId="0" applyFont="1" applyFill="1" applyBorder="1" applyAlignment="1"/>
    <xf numFmtId="3" fontId="11" fillId="2" borderId="15" xfId="0" applyNumberFormat="1" applyFont="1" applyFill="1" applyBorder="1" applyAlignment="1"/>
    <xf numFmtId="0" fontId="0" fillId="0" borderId="16" xfId="0" applyNumberFormat="1" applyFont="1" applyBorder="1" applyAlignment="1"/>
    <xf numFmtId="0" fontId="11" fillId="2" borderId="18" xfId="0" applyFont="1" applyFill="1" applyBorder="1" applyAlignment="1"/>
    <xf numFmtId="3" fontId="11" fillId="2" borderId="18" xfId="0" applyNumberFormat="1" applyFont="1" applyFill="1" applyBorder="1" applyAlignment="1"/>
    <xf numFmtId="49" fontId="15" fillId="5" borderId="19" xfId="0" applyNumberFormat="1" applyFont="1" applyFill="1" applyBorder="1" applyAlignment="1">
      <alignment vertical="center"/>
    </xf>
    <xf numFmtId="0" fontId="15" fillId="5" borderId="20" xfId="0" applyFont="1" applyFill="1" applyBorder="1" applyAlignment="1">
      <alignment vertical="center"/>
    </xf>
    <xf numFmtId="166" fontId="15" fillId="5" borderId="21" xfId="0" applyNumberFormat="1" applyFont="1" applyFill="1" applyBorder="1" applyAlignment="1">
      <alignment vertical="center"/>
    </xf>
    <xf numFmtId="49" fontId="15" fillId="3" borderId="22" xfId="0" applyNumberFormat="1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166" fontId="15" fillId="3" borderId="23" xfId="0" applyNumberFormat="1" applyFont="1" applyFill="1" applyBorder="1" applyAlignment="1">
      <alignment vertical="center"/>
    </xf>
    <xf numFmtId="49" fontId="15" fillId="5" borderId="22" xfId="0" applyNumberFormat="1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166" fontId="15" fillId="5" borderId="23" xfId="0" applyNumberFormat="1" applyFont="1" applyFill="1" applyBorder="1" applyAlignment="1">
      <alignment vertical="center"/>
    </xf>
    <xf numFmtId="49" fontId="15" fillId="5" borderId="24" xfId="0" applyNumberFormat="1" applyFont="1" applyFill="1" applyBorder="1" applyAlignment="1">
      <alignment vertical="center"/>
    </xf>
    <xf numFmtId="0" fontId="16" fillId="5" borderId="25" xfId="0" applyFont="1" applyFill="1" applyBorder="1" applyAlignment="1">
      <alignment vertical="center"/>
    </xf>
    <xf numFmtId="166" fontId="15" fillId="9" borderId="26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</cellXfs>
  <cellStyles count="3">
    <cellStyle name="Millares [0]" xfId="2" builtinId="6"/>
    <cellStyle name="Moneda [0]" xfId="1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9913</xdr:colOff>
      <xdr:row>0</xdr:row>
      <xdr:rowOff>47659</xdr:rowOff>
    </xdr:from>
    <xdr:to>
      <xdr:col>6</xdr:col>
      <xdr:colOff>965105</xdr:colOff>
      <xdr:row>7</xdr:row>
      <xdr:rowOff>107019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4" y="47659"/>
          <a:ext cx="7632238" cy="1403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31"/>
  <sheetViews>
    <sheetView showGridLines="0" tabSelected="1" topLeftCell="B1" zoomScale="125" zoomScaleNormal="125" workbookViewId="0">
      <selection activeCell="D14" sqref="D14"/>
    </sheetView>
  </sheetViews>
  <sheetFormatPr baseColWidth="10" defaultColWidth="10.85546875" defaultRowHeight="11.25" customHeight="1" x14ac:dyDescent="0.25"/>
  <cols>
    <col min="1" max="1" width="4.42578125" style="15" customWidth="1"/>
    <col min="2" max="2" width="32.42578125" style="15" customWidth="1"/>
    <col min="3" max="3" width="20.140625" style="15" customWidth="1"/>
    <col min="4" max="4" width="9.42578125" style="51" customWidth="1"/>
    <col min="5" max="5" width="14.42578125" style="51" customWidth="1"/>
    <col min="6" max="6" width="11" style="52" customWidth="1"/>
    <col min="7" max="7" width="15.85546875" style="52" bestFit="1" customWidth="1"/>
    <col min="8" max="9" width="10.85546875" style="15" customWidth="1"/>
    <col min="10" max="10" width="15.7109375" style="15" bestFit="1" customWidth="1"/>
    <col min="11" max="255" width="10.85546875" style="15" customWidth="1"/>
    <col min="256" max="16384" width="10.85546875" style="18"/>
  </cols>
  <sheetData>
    <row r="1" spans="1:255" ht="15" customHeight="1" x14ac:dyDescent="0.25">
      <c r="A1" s="2"/>
      <c r="B1" s="2"/>
      <c r="C1" s="2"/>
      <c r="D1" s="16"/>
      <c r="E1" s="16"/>
      <c r="F1" s="17"/>
      <c r="G1" s="17"/>
    </row>
    <row r="2" spans="1:255" ht="15" customHeight="1" x14ac:dyDescent="0.25">
      <c r="A2" s="2"/>
      <c r="B2" s="2"/>
      <c r="C2" s="2"/>
      <c r="D2" s="16"/>
      <c r="E2" s="16"/>
      <c r="F2" s="17"/>
      <c r="G2" s="17"/>
    </row>
    <row r="3" spans="1:255" ht="15" customHeight="1" x14ac:dyDescent="0.25">
      <c r="A3" s="2"/>
      <c r="B3" s="2"/>
      <c r="C3" s="2"/>
      <c r="D3" s="16"/>
      <c r="E3" s="16"/>
      <c r="F3" s="17"/>
      <c r="G3" s="17"/>
    </row>
    <row r="4" spans="1:255" ht="15" customHeight="1" x14ac:dyDescent="0.25">
      <c r="A4" s="2"/>
      <c r="B4" s="2"/>
      <c r="C4" s="2"/>
      <c r="D4" s="16"/>
      <c r="E4" s="16"/>
      <c r="F4" s="17"/>
      <c r="G4" s="17"/>
    </row>
    <row r="5" spans="1:255" ht="15" customHeight="1" x14ac:dyDescent="0.25">
      <c r="A5" s="2"/>
      <c r="B5" s="2"/>
      <c r="C5" s="2"/>
      <c r="D5" s="16"/>
      <c r="E5" s="16"/>
      <c r="F5" s="17"/>
      <c r="G5" s="17"/>
    </row>
    <row r="6" spans="1:255" ht="15" customHeight="1" x14ac:dyDescent="0.25">
      <c r="A6" s="2"/>
      <c r="B6" s="2"/>
      <c r="C6" s="2"/>
      <c r="D6" s="16"/>
      <c r="E6" s="16"/>
      <c r="F6" s="17"/>
      <c r="G6" s="17"/>
    </row>
    <row r="7" spans="1:255" ht="15" customHeight="1" x14ac:dyDescent="0.25">
      <c r="A7" s="2"/>
      <c r="B7" s="2"/>
      <c r="C7" s="2"/>
      <c r="D7" s="16"/>
      <c r="E7" s="16"/>
      <c r="F7" s="17"/>
      <c r="G7" s="17"/>
    </row>
    <row r="8" spans="1:255" ht="15" customHeight="1" x14ac:dyDescent="0.25">
      <c r="A8" s="2"/>
      <c r="B8" s="19"/>
      <c r="C8" s="3"/>
      <c r="D8" s="16"/>
      <c r="E8" s="22"/>
      <c r="F8" s="20"/>
      <c r="G8" s="20"/>
    </row>
    <row r="9" spans="1:255" s="77" customFormat="1" ht="27.75" customHeight="1" x14ac:dyDescent="0.25">
      <c r="A9" s="71"/>
      <c r="B9" s="21" t="s">
        <v>0</v>
      </c>
      <c r="C9" s="72" t="s">
        <v>167</v>
      </c>
      <c r="D9" s="73"/>
      <c r="E9" s="74" t="s">
        <v>118</v>
      </c>
      <c r="F9" s="75"/>
      <c r="G9" s="72">
        <v>140000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 x14ac:dyDescent="0.25">
      <c r="A10" s="71"/>
      <c r="B10" s="1" t="s">
        <v>1</v>
      </c>
      <c r="C10" s="78" t="s">
        <v>54</v>
      </c>
      <c r="D10" s="73"/>
      <c r="E10" s="79" t="s">
        <v>2</v>
      </c>
      <c r="F10" s="80"/>
      <c r="G10" s="78" t="s">
        <v>154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 x14ac:dyDescent="0.25">
      <c r="A11" s="71"/>
      <c r="B11" s="1" t="s">
        <v>3</v>
      </c>
      <c r="C11" s="81" t="s">
        <v>4</v>
      </c>
      <c r="D11" s="73"/>
      <c r="E11" s="79" t="s">
        <v>108</v>
      </c>
      <c r="F11" s="80"/>
      <c r="G11" s="81">
        <v>700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 x14ac:dyDescent="0.25">
      <c r="A12" s="71"/>
      <c r="B12" s="1" t="s">
        <v>5</v>
      </c>
      <c r="C12" s="81" t="s">
        <v>6</v>
      </c>
      <c r="D12" s="73"/>
      <c r="E12" s="67" t="s">
        <v>7</v>
      </c>
      <c r="F12" s="68"/>
      <c r="G12" s="72">
        <f>(G9*G11)</f>
        <v>98000000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5" customHeight="1" x14ac:dyDescent="0.25">
      <c r="A13" s="71"/>
      <c r="B13" s="1" t="s">
        <v>8</v>
      </c>
      <c r="C13" s="82" t="s">
        <v>55</v>
      </c>
      <c r="D13" s="73"/>
      <c r="E13" s="79" t="s">
        <v>9</v>
      </c>
      <c r="F13" s="80"/>
      <c r="G13" s="82" t="s">
        <v>56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 x14ac:dyDescent="0.25">
      <c r="A14" s="71"/>
      <c r="B14" s="1" t="s">
        <v>10</v>
      </c>
      <c r="C14" s="78" t="s">
        <v>132</v>
      </c>
      <c r="D14" s="73"/>
      <c r="E14" s="79" t="s">
        <v>11</v>
      </c>
      <c r="F14" s="80"/>
      <c r="G14" s="78" t="s">
        <v>154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 x14ac:dyDescent="0.25">
      <c r="A15" s="71"/>
      <c r="B15" s="1" t="s">
        <v>12</v>
      </c>
      <c r="C15" s="82" t="s">
        <v>146</v>
      </c>
      <c r="D15" s="73"/>
      <c r="E15" s="83" t="s">
        <v>13</v>
      </c>
      <c r="F15" s="84"/>
      <c r="G15" s="85" t="s">
        <v>155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customFormat="1" ht="12" customHeight="1" x14ac:dyDescent="0.25">
      <c r="A16" s="86"/>
      <c r="B16" s="87"/>
      <c r="C16" s="88"/>
      <c r="D16" s="89"/>
      <c r="E16" s="90"/>
      <c r="F16" s="90"/>
      <c r="G16" s="91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</row>
    <row r="17" spans="1:255" customFormat="1" ht="12" customHeight="1" x14ac:dyDescent="0.25">
      <c r="A17" s="93"/>
      <c r="B17" s="94" t="s">
        <v>14</v>
      </c>
      <c r="C17" s="95"/>
      <c r="D17" s="95"/>
      <c r="E17" s="95"/>
      <c r="F17" s="95"/>
      <c r="G17" s="95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</row>
    <row r="18" spans="1:255" customFormat="1" ht="12" customHeight="1" x14ac:dyDescent="0.25">
      <c r="A18" s="86"/>
      <c r="B18" s="96"/>
      <c r="C18" s="97"/>
      <c r="D18" s="97"/>
      <c r="E18" s="97"/>
      <c r="F18" s="98"/>
      <c r="G18" s="99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</row>
    <row r="19" spans="1:255" customFormat="1" ht="12" customHeight="1" x14ac:dyDescent="0.25">
      <c r="A19" s="100"/>
      <c r="B19" s="24" t="s">
        <v>15</v>
      </c>
      <c r="C19" s="4"/>
      <c r="D19" s="25"/>
      <c r="E19" s="25"/>
      <c r="F19" s="101"/>
      <c r="G19" s="10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</row>
    <row r="20" spans="1:255" customFormat="1" ht="24" customHeight="1" x14ac:dyDescent="0.25">
      <c r="A20" s="100"/>
      <c r="B20" s="26" t="s">
        <v>16</v>
      </c>
      <c r="C20" s="5" t="s">
        <v>17</v>
      </c>
      <c r="D20" s="5" t="s">
        <v>18</v>
      </c>
      <c r="E20" s="26" t="s">
        <v>19</v>
      </c>
      <c r="F20" s="5" t="s">
        <v>20</v>
      </c>
      <c r="G20" s="26" t="s">
        <v>21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</row>
    <row r="21" spans="1:255" s="109" customFormat="1" ht="12" customHeight="1" x14ac:dyDescent="0.25">
      <c r="A21" s="103"/>
      <c r="B21" s="104" t="s">
        <v>57</v>
      </c>
      <c r="C21" s="105" t="s">
        <v>22</v>
      </c>
      <c r="D21" s="105">
        <v>2</v>
      </c>
      <c r="E21" s="105" t="s">
        <v>71</v>
      </c>
      <c r="F21" s="106">
        <v>25000</v>
      </c>
      <c r="G21" s="107">
        <f>D21*F21</f>
        <v>50000</v>
      </c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</row>
    <row r="22" spans="1:255" s="109" customFormat="1" ht="12" customHeight="1" x14ac:dyDescent="0.25">
      <c r="A22" s="103"/>
      <c r="B22" s="104" t="s">
        <v>70</v>
      </c>
      <c r="C22" s="105" t="s">
        <v>22</v>
      </c>
      <c r="D22" s="105">
        <v>2</v>
      </c>
      <c r="E22" s="105" t="s">
        <v>71</v>
      </c>
      <c r="F22" s="106">
        <v>25000</v>
      </c>
      <c r="G22" s="107">
        <f t="shared" ref="G22:G33" si="0">D22*F22</f>
        <v>50000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</row>
    <row r="23" spans="1:255" s="109" customFormat="1" ht="12" customHeight="1" x14ac:dyDescent="0.25">
      <c r="A23" s="103"/>
      <c r="B23" s="104" t="s">
        <v>58</v>
      </c>
      <c r="C23" s="105" t="s">
        <v>22</v>
      </c>
      <c r="D23" s="105">
        <v>2</v>
      </c>
      <c r="E23" s="105" t="s">
        <v>71</v>
      </c>
      <c r="F23" s="106">
        <v>25000</v>
      </c>
      <c r="G23" s="107">
        <f t="shared" si="0"/>
        <v>50000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  <c r="IU23" s="108"/>
    </row>
    <row r="24" spans="1:255" s="109" customFormat="1" ht="12" customHeight="1" x14ac:dyDescent="0.25">
      <c r="A24" s="103"/>
      <c r="B24" s="104" t="s">
        <v>69</v>
      </c>
      <c r="C24" s="105" t="s">
        <v>22</v>
      </c>
      <c r="D24" s="105">
        <v>2</v>
      </c>
      <c r="E24" s="105" t="s">
        <v>71</v>
      </c>
      <c r="F24" s="106">
        <v>25000</v>
      </c>
      <c r="G24" s="107">
        <f t="shared" si="0"/>
        <v>50000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</row>
    <row r="25" spans="1:255" s="109" customFormat="1" ht="12" customHeight="1" x14ac:dyDescent="0.25">
      <c r="A25" s="103"/>
      <c r="B25" s="104" t="s">
        <v>59</v>
      </c>
      <c r="C25" s="105" t="s">
        <v>22</v>
      </c>
      <c r="D25" s="105">
        <v>10</v>
      </c>
      <c r="E25" s="105" t="s">
        <v>72</v>
      </c>
      <c r="F25" s="106">
        <v>25000</v>
      </c>
      <c r="G25" s="107">
        <f t="shared" si="0"/>
        <v>250000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</row>
    <row r="26" spans="1:255" s="109" customFormat="1" ht="12" customHeight="1" x14ac:dyDescent="0.25">
      <c r="A26" s="103"/>
      <c r="B26" s="104" t="s">
        <v>60</v>
      </c>
      <c r="C26" s="105" t="s">
        <v>22</v>
      </c>
      <c r="D26" s="105">
        <v>30</v>
      </c>
      <c r="E26" s="105" t="s">
        <v>73</v>
      </c>
      <c r="F26" s="106">
        <v>25000</v>
      </c>
      <c r="G26" s="107">
        <f t="shared" si="0"/>
        <v>750000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</row>
    <row r="27" spans="1:255" s="109" customFormat="1" ht="12" customHeight="1" x14ac:dyDescent="0.25">
      <c r="A27" s="103"/>
      <c r="B27" s="104" t="s">
        <v>61</v>
      </c>
      <c r="C27" s="105" t="s">
        <v>22</v>
      </c>
      <c r="D27" s="105">
        <v>120</v>
      </c>
      <c r="E27" s="105" t="s">
        <v>85</v>
      </c>
      <c r="F27" s="106">
        <v>25000</v>
      </c>
      <c r="G27" s="107">
        <f t="shared" si="0"/>
        <v>3000000</v>
      </c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</row>
    <row r="28" spans="1:255" s="109" customFormat="1" ht="12" customHeight="1" x14ac:dyDescent="0.25">
      <c r="A28" s="103"/>
      <c r="B28" s="104" t="s">
        <v>62</v>
      </c>
      <c r="C28" s="105" t="s">
        <v>22</v>
      </c>
      <c r="D28" s="105">
        <v>50</v>
      </c>
      <c r="E28" s="105" t="s">
        <v>86</v>
      </c>
      <c r="F28" s="106">
        <v>25000</v>
      </c>
      <c r="G28" s="107">
        <f t="shared" si="0"/>
        <v>1250000</v>
      </c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</row>
    <row r="29" spans="1:255" s="109" customFormat="1" ht="12" customHeight="1" x14ac:dyDescent="0.25">
      <c r="A29" s="103"/>
      <c r="B29" s="104" t="s">
        <v>63</v>
      </c>
      <c r="C29" s="105" t="s">
        <v>22</v>
      </c>
      <c r="D29" s="105">
        <v>20</v>
      </c>
      <c r="E29" s="105" t="s">
        <v>85</v>
      </c>
      <c r="F29" s="106">
        <v>25000</v>
      </c>
      <c r="G29" s="107">
        <f t="shared" si="0"/>
        <v>500000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</row>
    <row r="30" spans="1:255" s="109" customFormat="1" ht="12" customHeight="1" x14ac:dyDescent="0.25">
      <c r="A30" s="103"/>
      <c r="B30" s="104" t="s">
        <v>64</v>
      </c>
      <c r="C30" s="105" t="s">
        <v>22</v>
      </c>
      <c r="D30" s="105">
        <v>20</v>
      </c>
      <c r="E30" s="105" t="s">
        <v>111</v>
      </c>
      <c r="F30" s="106">
        <v>25000</v>
      </c>
      <c r="G30" s="107">
        <f t="shared" si="0"/>
        <v>500000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</row>
    <row r="31" spans="1:255" s="109" customFormat="1" ht="12" customHeight="1" x14ac:dyDescent="0.25">
      <c r="A31" s="103"/>
      <c r="B31" s="104" t="s">
        <v>65</v>
      </c>
      <c r="C31" s="105" t="s">
        <v>22</v>
      </c>
      <c r="D31" s="105">
        <v>30</v>
      </c>
      <c r="E31" s="105" t="s">
        <v>74</v>
      </c>
      <c r="F31" s="106">
        <v>25000</v>
      </c>
      <c r="G31" s="107">
        <f t="shared" si="0"/>
        <v>750000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</row>
    <row r="32" spans="1:255" s="109" customFormat="1" ht="12" customHeight="1" x14ac:dyDescent="0.25">
      <c r="A32" s="103"/>
      <c r="B32" s="104" t="s">
        <v>100</v>
      </c>
      <c r="C32" s="105" t="s">
        <v>22</v>
      </c>
      <c r="D32" s="105">
        <v>4</v>
      </c>
      <c r="E32" s="105" t="s">
        <v>73</v>
      </c>
      <c r="F32" s="106">
        <v>25000</v>
      </c>
      <c r="G32" s="107">
        <f t="shared" si="0"/>
        <v>100000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</row>
    <row r="33" spans="1:255" s="109" customFormat="1" ht="12" customHeight="1" x14ac:dyDescent="0.25">
      <c r="A33" s="103"/>
      <c r="B33" s="104" t="s">
        <v>122</v>
      </c>
      <c r="C33" s="105" t="s">
        <v>22</v>
      </c>
      <c r="D33" s="105">
        <v>38</v>
      </c>
      <c r="E33" s="105" t="s">
        <v>75</v>
      </c>
      <c r="F33" s="106">
        <v>25000</v>
      </c>
      <c r="G33" s="107">
        <f t="shared" si="0"/>
        <v>950000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</row>
    <row r="34" spans="1:255" s="109" customFormat="1" ht="12" customHeight="1" x14ac:dyDescent="0.25">
      <c r="A34" s="103"/>
      <c r="B34" s="104" t="s">
        <v>66</v>
      </c>
      <c r="C34" s="105" t="s">
        <v>22</v>
      </c>
      <c r="D34" s="105">
        <v>100</v>
      </c>
      <c r="E34" s="105" t="s">
        <v>76</v>
      </c>
      <c r="F34" s="106">
        <v>25000</v>
      </c>
      <c r="G34" s="107">
        <f>D34*F34</f>
        <v>2500000</v>
      </c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</row>
    <row r="35" spans="1:255" s="109" customFormat="1" ht="12" customHeight="1" x14ac:dyDescent="0.25">
      <c r="A35" s="103"/>
      <c r="B35" s="104" t="s">
        <v>87</v>
      </c>
      <c r="C35" s="105" t="s">
        <v>22</v>
      </c>
      <c r="D35" s="105">
        <v>100</v>
      </c>
      <c r="E35" s="105" t="s">
        <v>76</v>
      </c>
      <c r="F35" s="106">
        <v>25000</v>
      </c>
      <c r="G35" s="107">
        <f>D35*F35</f>
        <v>2500000</v>
      </c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</row>
    <row r="36" spans="1:255" customFormat="1" ht="11.25" customHeight="1" x14ac:dyDescent="0.25">
      <c r="A36" s="92"/>
      <c r="B36" s="110" t="s">
        <v>23</v>
      </c>
      <c r="C36" s="111"/>
      <c r="D36" s="111"/>
      <c r="E36" s="111"/>
      <c r="F36" s="112"/>
      <c r="G36" s="113">
        <f>SUM(G21:G35)</f>
        <v>13250000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  <c r="IU36" s="92"/>
    </row>
    <row r="37" spans="1:255" customFormat="1" ht="15.75" customHeight="1" x14ac:dyDescent="0.25">
      <c r="A37" s="100"/>
      <c r="B37" s="114"/>
      <c r="C37" s="115"/>
      <c r="D37" s="115"/>
      <c r="E37" s="115"/>
      <c r="F37" s="116"/>
      <c r="G37" s="116"/>
      <c r="H37" s="92"/>
      <c r="I37" s="92"/>
      <c r="J37" s="92"/>
      <c r="K37" s="117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  <c r="IU37" s="92"/>
    </row>
    <row r="38" spans="1:255" customFormat="1" ht="12" customHeight="1" x14ac:dyDescent="0.25">
      <c r="A38" s="100"/>
      <c r="B38" s="24" t="s">
        <v>24</v>
      </c>
      <c r="C38" s="4"/>
      <c r="D38" s="25"/>
      <c r="E38" s="25"/>
      <c r="F38" s="101"/>
      <c r="G38" s="10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  <c r="IU38" s="92"/>
    </row>
    <row r="39" spans="1:255" customFormat="1" ht="24" customHeight="1" x14ac:dyDescent="0.25">
      <c r="A39" s="100"/>
      <c r="B39" s="26" t="s">
        <v>16</v>
      </c>
      <c r="C39" s="5" t="s">
        <v>17</v>
      </c>
      <c r="D39" s="5" t="s">
        <v>18</v>
      </c>
      <c r="E39" s="26" t="s">
        <v>19</v>
      </c>
      <c r="F39" s="5" t="s">
        <v>20</v>
      </c>
      <c r="G39" s="26" t="s">
        <v>21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92"/>
      <c r="IM39" s="92"/>
      <c r="IN39" s="92"/>
      <c r="IO39" s="92"/>
      <c r="IP39" s="92"/>
      <c r="IQ39" s="92"/>
      <c r="IR39" s="92"/>
      <c r="IS39" s="92"/>
      <c r="IT39" s="92"/>
      <c r="IU39" s="92"/>
    </row>
    <row r="40" spans="1:255" s="109" customFormat="1" ht="12" customHeight="1" x14ac:dyDescent="0.25">
      <c r="A40" s="103"/>
      <c r="B40" s="104"/>
      <c r="C40" s="105"/>
      <c r="D40" s="105"/>
      <c r="E40" s="105"/>
      <c r="F40" s="106"/>
      <c r="G40" s="107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</row>
    <row r="41" spans="1:255" customFormat="1" ht="11.25" customHeight="1" x14ac:dyDescent="0.25">
      <c r="A41" s="92"/>
      <c r="B41" s="110" t="s">
        <v>25</v>
      </c>
      <c r="C41" s="111"/>
      <c r="D41" s="111"/>
      <c r="E41" s="111"/>
      <c r="F41" s="112"/>
      <c r="G41" s="113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  <c r="IR41" s="92"/>
      <c r="IS41" s="92"/>
      <c r="IT41" s="92"/>
      <c r="IU41" s="92"/>
    </row>
    <row r="42" spans="1:255" customFormat="1" ht="15.75" customHeight="1" x14ac:dyDescent="0.25">
      <c r="A42" s="100"/>
      <c r="B42" s="114"/>
      <c r="C42" s="115"/>
      <c r="D42" s="115"/>
      <c r="E42" s="115"/>
      <c r="F42" s="116"/>
      <c r="G42" s="116"/>
      <c r="H42" s="92"/>
      <c r="I42" s="92"/>
      <c r="J42" s="92"/>
      <c r="K42" s="117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  <c r="IR42" s="92"/>
      <c r="IS42" s="92"/>
      <c r="IT42" s="92"/>
      <c r="IU42" s="92"/>
    </row>
    <row r="43" spans="1:255" customFormat="1" ht="12" customHeight="1" x14ac:dyDescent="0.25">
      <c r="A43" s="100"/>
      <c r="B43" s="24" t="s">
        <v>26</v>
      </c>
      <c r="C43" s="4"/>
      <c r="D43" s="25"/>
      <c r="E43" s="25"/>
      <c r="F43" s="101"/>
      <c r="G43" s="10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2"/>
      <c r="IQ43" s="92"/>
      <c r="IR43" s="92"/>
      <c r="IS43" s="92"/>
      <c r="IT43" s="92"/>
      <c r="IU43" s="92"/>
    </row>
    <row r="44" spans="1:255" customFormat="1" ht="24" customHeight="1" x14ac:dyDescent="0.25">
      <c r="A44" s="100"/>
      <c r="B44" s="26" t="s">
        <v>16</v>
      </c>
      <c r="C44" s="5" t="s">
        <v>17</v>
      </c>
      <c r="D44" s="5" t="s">
        <v>18</v>
      </c>
      <c r="E44" s="26" t="s">
        <v>19</v>
      </c>
      <c r="F44" s="5" t="s">
        <v>20</v>
      </c>
      <c r="G44" s="26" t="s">
        <v>21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  <c r="IL44" s="92"/>
      <c r="IM44" s="92"/>
      <c r="IN44" s="92"/>
      <c r="IO44" s="92"/>
      <c r="IP44" s="92"/>
      <c r="IQ44" s="92"/>
      <c r="IR44" s="92"/>
      <c r="IS44" s="92"/>
      <c r="IT44" s="92"/>
      <c r="IU44" s="92"/>
    </row>
    <row r="45" spans="1:255" s="109" customFormat="1" ht="12" customHeight="1" x14ac:dyDescent="0.25">
      <c r="A45" s="103"/>
      <c r="B45" s="104" t="s">
        <v>67</v>
      </c>
      <c r="C45" s="105" t="s">
        <v>92</v>
      </c>
      <c r="D45" s="105">
        <v>1</v>
      </c>
      <c r="E45" s="105" t="s">
        <v>93</v>
      </c>
      <c r="F45" s="106">
        <v>126000</v>
      </c>
      <c r="G45" s="107">
        <f>D45*F45</f>
        <v>126000</v>
      </c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  <c r="IR45" s="108"/>
      <c r="IS45" s="108"/>
      <c r="IT45" s="108"/>
      <c r="IU45" s="108"/>
    </row>
    <row r="46" spans="1:255" s="109" customFormat="1" ht="12" customHeight="1" x14ac:dyDescent="0.25">
      <c r="A46" s="103"/>
      <c r="B46" s="104" t="s">
        <v>68</v>
      </c>
      <c r="C46" s="105" t="s">
        <v>92</v>
      </c>
      <c r="D46" s="105">
        <v>2</v>
      </c>
      <c r="E46" s="105" t="s">
        <v>93</v>
      </c>
      <c r="F46" s="106">
        <v>31500</v>
      </c>
      <c r="G46" s="107">
        <f>D46*F46</f>
        <v>63000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  <c r="IR46" s="108"/>
      <c r="IS46" s="108"/>
      <c r="IT46" s="108"/>
      <c r="IU46" s="108"/>
    </row>
    <row r="47" spans="1:255" s="109" customFormat="1" ht="12" customHeight="1" x14ac:dyDescent="0.25">
      <c r="A47" s="103"/>
      <c r="B47" s="104" t="s">
        <v>94</v>
      </c>
      <c r="C47" s="105" t="s">
        <v>92</v>
      </c>
      <c r="D47" s="105">
        <v>2</v>
      </c>
      <c r="E47" s="105" t="s">
        <v>93</v>
      </c>
      <c r="F47" s="106">
        <v>126000</v>
      </c>
      <c r="G47" s="107">
        <f>D47*F47</f>
        <v>252000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8"/>
      <c r="IS47" s="108"/>
      <c r="IT47" s="108"/>
      <c r="IU47" s="108"/>
    </row>
    <row r="48" spans="1:255" customFormat="1" ht="11.25" customHeight="1" x14ac:dyDescent="0.25">
      <c r="A48" s="92"/>
      <c r="B48" s="110" t="s">
        <v>27</v>
      </c>
      <c r="C48" s="111"/>
      <c r="D48" s="111"/>
      <c r="E48" s="111"/>
      <c r="F48" s="112"/>
      <c r="G48" s="113">
        <f>SUM(G45:G47)</f>
        <v>441000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</row>
    <row r="49" spans="1:255" customFormat="1" ht="15.75" customHeight="1" x14ac:dyDescent="0.25">
      <c r="A49" s="100"/>
      <c r="B49" s="114"/>
      <c r="C49" s="115"/>
      <c r="D49" s="115"/>
      <c r="E49" s="115"/>
      <c r="F49" s="116"/>
      <c r="G49" s="116"/>
      <c r="H49" s="92"/>
      <c r="I49" s="92"/>
      <c r="J49" s="92"/>
      <c r="K49" s="117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  <c r="IL49" s="92"/>
      <c r="IM49" s="92"/>
      <c r="IN49" s="92"/>
      <c r="IO49" s="92"/>
      <c r="IP49" s="92"/>
      <c r="IQ49" s="92"/>
      <c r="IR49" s="92"/>
      <c r="IS49" s="92"/>
      <c r="IT49" s="92"/>
      <c r="IU49" s="92"/>
    </row>
    <row r="50" spans="1:255" customFormat="1" ht="12" customHeight="1" x14ac:dyDescent="0.25">
      <c r="A50" s="100"/>
      <c r="B50" s="24" t="s">
        <v>28</v>
      </c>
      <c r="C50" s="4"/>
      <c r="D50" s="25"/>
      <c r="E50" s="25"/>
      <c r="F50" s="101"/>
      <c r="G50" s="10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92"/>
      <c r="GJ50" s="92"/>
      <c r="GK50" s="92"/>
      <c r="GL50" s="92"/>
      <c r="GM50" s="92"/>
      <c r="GN50" s="92"/>
      <c r="GO50" s="92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2"/>
      <c r="HC50" s="92"/>
      <c r="HD50" s="92"/>
      <c r="HE50" s="92"/>
      <c r="HF50" s="92"/>
      <c r="HG50" s="92"/>
      <c r="HH50" s="92"/>
      <c r="HI50" s="92"/>
      <c r="HJ50" s="92"/>
      <c r="HK50" s="92"/>
      <c r="HL50" s="92"/>
      <c r="HM50" s="92"/>
      <c r="HN50" s="92"/>
      <c r="HO50" s="92"/>
      <c r="HP50" s="92"/>
      <c r="HQ50" s="92"/>
      <c r="HR50" s="92"/>
      <c r="HS50" s="92"/>
      <c r="HT50" s="92"/>
      <c r="HU50" s="92"/>
      <c r="HV50" s="92"/>
      <c r="HW50" s="92"/>
      <c r="HX50" s="92"/>
      <c r="HY50" s="92"/>
      <c r="HZ50" s="92"/>
      <c r="IA50" s="92"/>
      <c r="IB50" s="92"/>
      <c r="IC50" s="92"/>
      <c r="ID50" s="92"/>
      <c r="IE50" s="92"/>
      <c r="IF50" s="92"/>
      <c r="IG50" s="92"/>
      <c r="IH50" s="92"/>
      <c r="II50" s="92"/>
      <c r="IJ50" s="92"/>
      <c r="IK50" s="92"/>
      <c r="IL50" s="92"/>
      <c r="IM50" s="92"/>
      <c r="IN50" s="92"/>
      <c r="IO50" s="92"/>
      <c r="IP50" s="92"/>
      <c r="IQ50" s="92"/>
      <c r="IR50" s="92"/>
      <c r="IS50" s="92"/>
      <c r="IT50" s="92"/>
      <c r="IU50" s="92"/>
    </row>
    <row r="51" spans="1:255" customFormat="1" ht="24" customHeight="1" x14ac:dyDescent="0.25">
      <c r="A51" s="100"/>
      <c r="B51" s="26" t="s">
        <v>29</v>
      </c>
      <c r="C51" s="5" t="s">
        <v>30</v>
      </c>
      <c r="D51" s="5" t="s">
        <v>31</v>
      </c>
      <c r="E51" s="26" t="s">
        <v>19</v>
      </c>
      <c r="F51" s="5" t="s">
        <v>20</v>
      </c>
      <c r="G51" s="26" t="s">
        <v>21</v>
      </c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  <c r="IQ51" s="92"/>
      <c r="IR51" s="92"/>
      <c r="IS51" s="92"/>
      <c r="IT51" s="92"/>
      <c r="IU51" s="92"/>
    </row>
    <row r="52" spans="1:255" s="109" customFormat="1" ht="12" customHeight="1" x14ac:dyDescent="0.25">
      <c r="A52" s="103"/>
      <c r="B52" s="104" t="s">
        <v>166</v>
      </c>
      <c r="C52" s="105"/>
      <c r="D52" s="105"/>
      <c r="E52" s="105"/>
      <c r="F52" s="106"/>
      <c r="G52" s="107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</row>
    <row r="53" spans="1:255" s="109" customFormat="1" ht="12" customHeight="1" x14ac:dyDescent="0.25">
      <c r="A53" s="103"/>
      <c r="B53" s="104" t="s">
        <v>133</v>
      </c>
      <c r="C53" s="105" t="s">
        <v>150</v>
      </c>
      <c r="D53" s="105">
        <v>33000</v>
      </c>
      <c r="E53" s="105" t="s">
        <v>156</v>
      </c>
      <c r="F53" s="106">
        <v>250</v>
      </c>
      <c r="G53" s="107">
        <f>(D53*F53)</f>
        <v>8250000</v>
      </c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</row>
    <row r="54" spans="1:255" s="109" customFormat="1" ht="12" customHeight="1" x14ac:dyDescent="0.25">
      <c r="A54" s="103"/>
      <c r="B54" s="132" t="s">
        <v>149</v>
      </c>
      <c r="C54" s="105"/>
      <c r="D54" s="105"/>
      <c r="E54" s="105"/>
      <c r="F54" s="106"/>
      <c r="G54" s="107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</row>
    <row r="55" spans="1:255" s="109" customFormat="1" ht="12" customHeight="1" x14ac:dyDescent="0.25">
      <c r="A55" s="103"/>
      <c r="B55" s="104" t="s">
        <v>103</v>
      </c>
      <c r="C55" s="105" t="s">
        <v>32</v>
      </c>
      <c r="D55" s="105">
        <v>7500</v>
      </c>
      <c r="E55" s="105" t="s">
        <v>71</v>
      </c>
      <c r="F55" s="106">
        <v>113</v>
      </c>
      <c r="G55" s="107">
        <f>D55*F55</f>
        <v>847500</v>
      </c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8"/>
      <c r="IS55" s="108"/>
      <c r="IT55" s="108"/>
      <c r="IU55" s="108"/>
    </row>
    <row r="56" spans="1:255" s="109" customFormat="1" ht="12" customHeight="1" x14ac:dyDescent="0.25">
      <c r="A56" s="103"/>
      <c r="B56" s="104" t="s">
        <v>104</v>
      </c>
      <c r="C56" s="105" t="s">
        <v>32</v>
      </c>
      <c r="D56" s="105">
        <v>350</v>
      </c>
      <c r="E56" s="105" t="s">
        <v>71</v>
      </c>
      <c r="F56" s="106">
        <v>1282.8</v>
      </c>
      <c r="G56" s="107">
        <f>(D56*F56)</f>
        <v>448980</v>
      </c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/>
      <c r="FX56" s="108"/>
      <c r="FY56" s="108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08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108"/>
      <c r="HV56" s="108"/>
      <c r="HW56" s="108"/>
      <c r="HX56" s="108"/>
      <c r="HY56" s="108"/>
      <c r="HZ56" s="108"/>
      <c r="IA56" s="108"/>
      <c r="IB56" s="108"/>
      <c r="IC56" s="108"/>
      <c r="ID56" s="108"/>
      <c r="IE56" s="108"/>
      <c r="IF56" s="108"/>
      <c r="IG56" s="108"/>
      <c r="IH56" s="108"/>
      <c r="II56" s="108"/>
      <c r="IJ56" s="108"/>
      <c r="IK56" s="108"/>
      <c r="IL56" s="108"/>
      <c r="IM56" s="108"/>
      <c r="IN56" s="108"/>
      <c r="IO56" s="108"/>
      <c r="IP56" s="108"/>
      <c r="IQ56" s="108"/>
      <c r="IR56" s="108"/>
      <c r="IS56" s="108"/>
      <c r="IT56" s="108"/>
      <c r="IU56" s="108"/>
    </row>
    <row r="57" spans="1:255" s="109" customFormat="1" ht="12" customHeight="1" x14ac:dyDescent="0.25">
      <c r="A57" s="103"/>
      <c r="B57" s="104" t="s">
        <v>134</v>
      </c>
      <c r="C57" s="105" t="s">
        <v>32</v>
      </c>
      <c r="D57" s="105">
        <v>900</v>
      </c>
      <c r="E57" s="105" t="s">
        <v>79</v>
      </c>
      <c r="F57" s="106">
        <v>1566</v>
      </c>
      <c r="G57" s="107">
        <f t="shared" ref="G57:G89" si="1">(D57*F57)</f>
        <v>1409400</v>
      </c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/>
      <c r="FR57" s="108"/>
      <c r="FS57" s="108"/>
      <c r="FT57" s="108"/>
      <c r="FU57" s="108"/>
      <c r="FV57" s="108"/>
      <c r="FW57" s="108"/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  <c r="GH57" s="108"/>
      <c r="GI57" s="108"/>
      <c r="GJ57" s="108"/>
      <c r="GK57" s="108"/>
      <c r="GL57" s="108"/>
      <c r="GM57" s="108"/>
      <c r="GN57" s="108"/>
      <c r="GO57" s="108"/>
      <c r="GP57" s="108"/>
      <c r="GQ57" s="108"/>
      <c r="GR57" s="108"/>
      <c r="GS57" s="108"/>
      <c r="GT57" s="108"/>
      <c r="GU57" s="108"/>
      <c r="GV57" s="108"/>
      <c r="GW57" s="108"/>
      <c r="GX57" s="108"/>
      <c r="GY57" s="108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08"/>
      <c r="HL57" s="108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08"/>
      <c r="HY57" s="108"/>
      <c r="HZ57" s="108"/>
      <c r="IA57" s="108"/>
      <c r="IB57" s="108"/>
      <c r="IC57" s="108"/>
      <c r="ID57" s="108"/>
      <c r="IE57" s="108"/>
      <c r="IF57" s="108"/>
      <c r="IG57" s="108"/>
      <c r="IH57" s="108"/>
      <c r="II57" s="108"/>
      <c r="IJ57" s="108"/>
      <c r="IK57" s="108"/>
      <c r="IL57" s="108"/>
      <c r="IM57" s="108"/>
      <c r="IN57" s="108"/>
      <c r="IO57" s="108"/>
      <c r="IP57" s="108"/>
      <c r="IQ57" s="108"/>
      <c r="IR57" s="108"/>
      <c r="IS57" s="108"/>
      <c r="IT57" s="108"/>
      <c r="IU57" s="108"/>
    </row>
    <row r="58" spans="1:255" s="109" customFormat="1" ht="12" customHeight="1" x14ac:dyDescent="0.25">
      <c r="A58" s="103"/>
      <c r="B58" s="104" t="s">
        <v>135</v>
      </c>
      <c r="C58" s="105" t="s">
        <v>32</v>
      </c>
      <c r="D58" s="105">
        <v>400</v>
      </c>
      <c r="E58" s="105" t="s">
        <v>79</v>
      </c>
      <c r="F58" s="106">
        <v>871.2</v>
      </c>
      <c r="G58" s="107">
        <f t="shared" si="1"/>
        <v>348480</v>
      </c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  <c r="II58" s="108"/>
      <c r="IJ58" s="108"/>
      <c r="IK58" s="108"/>
      <c r="IL58" s="108"/>
      <c r="IM58" s="108"/>
      <c r="IN58" s="108"/>
      <c r="IO58" s="108"/>
      <c r="IP58" s="108"/>
      <c r="IQ58" s="108"/>
      <c r="IR58" s="108"/>
      <c r="IS58" s="108"/>
      <c r="IT58" s="108"/>
      <c r="IU58" s="108"/>
    </row>
    <row r="59" spans="1:255" s="109" customFormat="1" ht="12" customHeight="1" x14ac:dyDescent="0.25">
      <c r="A59" s="103"/>
      <c r="B59" s="104" t="s">
        <v>136</v>
      </c>
      <c r="C59" s="105" t="s">
        <v>32</v>
      </c>
      <c r="D59" s="105">
        <v>780</v>
      </c>
      <c r="E59" s="105" t="s">
        <v>79</v>
      </c>
      <c r="F59" s="106">
        <v>1711.2</v>
      </c>
      <c r="G59" s="107">
        <f t="shared" si="1"/>
        <v>1334736</v>
      </c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8"/>
      <c r="HI59" s="108"/>
      <c r="HJ59" s="108"/>
      <c r="HK59" s="108"/>
      <c r="HL59" s="108"/>
      <c r="HM59" s="108"/>
      <c r="HN59" s="108"/>
      <c r="HO59" s="108"/>
      <c r="HP59" s="108"/>
      <c r="HQ59" s="108"/>
      <c r="HR59" s="108"/>
      <c r="HS59" s="108"/>
      <c r="HT59" s="108"/>
      <c r="HU59" s="108"/>
      <c r="HV59" s="108"/>
      <c r="HW59" s="108"/>
      <c r="HX59" s="108"/>
      <c r="HY59" s="108"/>
      <c r="HZ59" s="108"/>
      <c r="IA59" s="108"/>
      <c r="IB59" s="108"/>
      <c r="IC59" s="108"/>
      <c r="ID59" s="108"/>
      <c r="IE59" s="108"/>
      <c r="IF59" s="108"/>
      <c r="IG59" s="108"/>
      <c r="IH59" s="108"/>
      <c r="II59" s="108"/>
      <c r="IJ59" s="108"/>
      <c r="IK59" s="108"/>
      <c r="IL59" s="108"/>
      <c r="IM59" s="108"/>
      <c r="IN59" s="108"/>
      <c r="IO59" s="108"/>
      <c r="IP59" s="108"/>
      <c r="IQ59" s="108"/>
      <c r="IR59" s="108"/>
      <c r="IS59" s="108"/>
      <c r="IT59" s="108"/>
      <c r="IU59" s="108"/>
    </row>
    <row r="60" spans="1:255" s="109" customFormat="1" ht="12" customHeight="1" x14ac:dyDescent="0.25">
      <c r="A60" s="103"/>
      <c r="B60" s="104" t="s">
        <v>137</v>
      </c>
      <c r="C60" s="105" t="s">
        <v>32</v>
      </c>
      <c r="D60" s="105">
        <v>200</v>
      </c>
      <c r="E60" s="105" t="s">
        <v>157</v>
      </c>
      <c r="F60" s="106">
        <v>2330</v>
      </c>
      <c r="G60" s="107">
        <f t="shared" si="1"/>
        <v>466000</v>
      </c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  <c r="HB60" s="108"/>
      <c r="HC60" s="108"/>
      <c r="HD60" s="108"/>
      <c r="HE60" s="108"/>
      <c r="HF60" s="108"/>
      <c r="HG60" s="108"/>
      <c r="HH60" s="108"/>
      <c r="HI60" s="108"/>
      <c r="HJ60" s="108"/>
      <c r="HK60" s="108"/>
      <c r="HL60" s="108"/>
      <c r="HM60" s="108"/>
      <c r="HN60" s="108"/>
      <c r="HO60" s="108"/>
      <c r="HP60" s="108"/>
      <c r="HQ60" s="108"/>
      <c r="HR60" s="108"/>
      <c r="HS60" s="108"/>
      <c r="HT60" s="108"/>
      <c r="HU60" s="108"/>
      <c r="HV60" s="108"/>
      <c r="HW60" s="108"/>
      <c r="HX60" s="108"/>
      <c r="HY60" s="108"/>
      <c r="HZ60" s="108"/>
      <c r="IA60" s="108"/>
      <c r="IB60" s="108"/>
      <c r="IC60" s="108"/>
      <c r="ID60" s="108"/>
      <c r="IE60" s="108"/>
      <c r="IF60" s="108"/>
      <c r="IG60" s="108"/>
      <c r="IH60" s="108"/>
      <c r="II60" s="108"/>
      <c r="IJ60" s="108"/>
      <c r="IK60" s="108"/>
      <c r="IL60" s="108"/>
      <c r="IM60" s="108"/>
      <c r="IN60" s="108"/>
      <c r="IO60" s="108"/>
      <c r="IP60" s="108"/>
      <c r="IQ60" s="108"/>
      <c r="IR60" s="108"/>
      <c r="IS60" s="108"/>
      <c r="IT60" s="108"/>
      <c r="IU60" s="108"/>
    </row>
    <row r="61" spans="1:255" s="109" customFormat="1" ht="12" customHeight="1" x14ac:dyDescent="0.25">
      <c r="A61" s="103"/>
      <c r="B61" s="104" t="s">
        <v>138</v>
      </c>
      <c r="C61" s="105" t="s">
        <v>32</v>
      </c>
      <c r="D61" s="105">
        <v>380</v>
      </c>
      <c r="E61" s="105" t="s">
        <v>79</v>
      </c>
      <c r="F61" s="106">
        <v>1932.4</v>
      </c>
      <c r="G61" s="107">
        <f t="shared" si="1"/>
        <v>734312</v>
      </c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  <c r="IE61" s="108"/>
      <c r="IF61" s="108"/>
      <c r="IG61" s="108"/>
      <c r="IH61" s="108"/>
      <c r="II61" s="108"/>
      <c r="IJ61" s="108"/>
      <c r="IK61" s="108"/>
      <c r="IL61" s="108"/>
      <c r="IM61" s="108"/>
      <c r="IN61" s="108"/>
      <c r="IO61" s="108"/>
      <c r="IP61" s="108"/>
      <c r="IQ61" s="108"/>
      <c r="IR61" s="108"/>
      <c r="IS61" s="108"/>
      <c r="IT61" s="108"/>
      <c r="IU61" s="108"/>
    </row>
    <row r="62" spans="1:255" s="109" customFormat="1" ht="12" customHeight="1" x14ac:dyDescent="0.25">
      <c r="A62" s="103"/>
      <c r="B62" s="132" t="s">
        <v>77</v>
      </c>
      <c r="C62" s="105"/>
      <c r="D62" s="105"/>
      <c r="E62" s="105"/>
      <c r="F62" s="106"/>
      <c r="G62" s="107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  <c r="IB62" s="108"/>
      <c r="IC62" s="108"/>
      <c r="ID62" s="108"/>
      <c r="IE62" s="108"/>
      <c r="IF62" s="108"/>
      <c r="IG62" s="108"/>
      <c r="IH62" s="108"/>
      <c r="II62" s="108"/>
      <c r="IJ62" s="108"/>
      <c r="IK62" s="108"/>
      <c r="IL62" s="108"/>
      <c r="IM62" s="108"/>
      <c r="IN62" s="108"/>
      <c r="IO62" s="108"/>
      <c r="IP62" s="108"/>
      <c r="IQ62" s="108"/>
      <c r="IR62" s="108"/>
      <c r="IS62" s="108"/>
      <c r="IT62" s="108"/>
      <c r="IU62" s="108"/>
    </row>
    <row r="63" spans="1:255" s="109" customFormat="1" ht="12" customHeight="1" x14ac:dyDescent="0.25">
      <c r="A63" s="103"/>
      <c r="B63" s="104" t="s">
        <v>139</v>
      </c>
      <c r="C63" s="105" t="s">
        <v>125</v>
      </c>
      <c r="D63" s="105">
        <v>0.5</v>
      </c>
      <c r="E63" s="105" t="s">
        <v>156</v>
      </c>
      <c r="F63" s="106">
        <v>86690</v>
      </c>
      <c r="G63" s="107">
        <f t="shared" si="1"/>
        <v>43345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  <c r="HB63" s="108"/>
      <c r="HC63" s="108"/>
      <c r="HD63" s="108"/>
      <c r="HE63" s="108"/>
      <c r="HF63" s="108"/>
      <c r="HG63" s="108"/>
      <c r="HH63" s="108"/>
      <c r="HI63" s="108"/>
      <c r="HJ63" s="108"/>
      <c r="HK63" s="108"/>
      <c r="HL63" s="108"/>
      <c r="HM63" s="108"/>
      <c r="HN63" s="108"/>
      <c r="HO63" s="108"/>
      <c r="HP63" s="108"/>
      <c r="HQ63" s="108"/>
      <c r="HR63" s="108"/>
      <c r="HS63" s="108"/>
      <c r="HT63" s="108"/>
      <c r="HU63" s="108"/>
      <c r="HV63" s="108"/>
      <c r="HW63" s="108"/>
      <c r="HX63" s="108"/>
      <c r="HY63" s="108"/>
      <c r="HZ63" s="108"/>
      <c r="IA63" s="108"/>
      <c r="IB63" s="108"/>
      <c r="IC63" s="108"/>
      <c r="ID63" s="108"/>
      <c r="IE63" s="108"/>
      <c r="IF63" s="108"/>
      <c r="IG63" s="108"/>
      <c r="IH63" s="108"/>
      <c r="II63" s="108"/>
      <c r="IJ63" s="108"/>
      <c r="IK63" s="108"/>
      <c r="IL63" s="108"/>
      <c r="IM63" s="108"/>
      <c r="IN63" s="108"/>
      <c r="IO63" s="108"/>
      <c r="IP63" s="108"/>
      <c r="IQ63" s="108"/>
      <c r="IR63" s="108"/>
      <c r="IS63" s="108"/>
      <c r="IT63" s="108"/>
      <c r="IU63" s="108"/>
    </row>
    <row r="64" spans="1:255" s="109" customFormat="1" ht="12" customHeight="1" x14ac:dyDescent="0.25">
      <c r="A64" s="103"/>
      <c r="B64" s="104" t="s">
        <v>95</v>
      </c>
      <c r="C64" s="105" t="s">
        <v>80</v>
      </c>
      <c r="D64" s="105">
        <v>0.6</v>
      </c>
      <c r="E64" s="105" t="s">
        <v>158</v>
      </c>
      <c r="F64" s="106">
        <v>93490</v>
      </c>
      <c r="G64" s="107">
        <f t="shared" si="1"/>
        <v>56094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  <c r="HB64" s="108"/>
      <c r="HC64" s="108"/>
      <c r="HD64" s="108"/>
      <c r="HE64" s="108"/>
      <c r="HF64" s="108"/>
      <c r="HG64" s="108"/>
      <c r="HH64" s="108"/>
      <c r="HI64" s="108"/>
      <c r="HJ64" s="108"/>
      <c r="HK64" s="108"/>
      <c r="HL64" s="108"/>
      <c r="HM64" s="108"/>
      <c r="HN64" s="108"/>
      <c r="HO64" s="108"/>
      <c r="HP64" s="108"/>
      <c r="HQ64" s="108"/>
      <c r="HR64" s="108"/>
      <c r="HS64" s="108"/>
      <c r="HT64" s="108"/>
      <c r="HU64" s="108"/>
      <c r="HV64" s="108"/>
      <c r="HW64" s="108"/>
      <c r="HX64" s="108"/>
      <c r="HY64" s="108"/>
      <c r="HZ64" s="108"/>
      <c r="IA64" s="108"/>
      <c r="IB64" s="108"/>
      <c r="IC64" s="108"/>
      <c r="ID64" s="108"/>
      <c r="IE64" s="108"/>
      <c r="IF64" s="108"/>
      <c r="IG64" s="108"/>
      <c r="IH64" s="108"/>
      <c r="II64" s="108"/>
      <c r="IJ64" s="108"/>
      <c r="IK64" s="108"/>
      <c r="IL64" s="108"/>
      <c r="IM64" s="108"/>
      <c r="IN64" s="108"/>
      <c r="IO64" s="108"/>
      <c r="IP64" s="108"/>
      <c r="IQ64" s="108"/>
      <c r="IR64" s="108"/>
      <c r="IS64" s="108"/>
      <c r="IT64" s="108"/>
      <c r="IU64" s="108"/>
    </row>
    <row r="65" spans="1:255" s="109" customFormat="1" ht="12" customHeight="1" x14ac:dyDescent="0.25">
      <c r="A65" s="103"/>
      <c r="B65" s="104" t="s">
        <v>140</v>
      </c>
      <c r="C65" s="105" t="s">
        <v>80</v>
      </c>
      <c r="D65" s="105">
        <v>1</v>
      </c>
      <c r="E65" s="105" t="s">
        <v>79</v>
      </c>
      <c r="F65" s="106">
        <v>36850</v>
      </c>
      <c r="G65" s="107">
        <f t="shared" si="1"/>
        <v>36850</v>
      </c>
      <c r="H65" s="108"/>
      <c r="I65" s="108" t="s">
        <v>114</v>
      </c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108"/>
      <c r="GG65" s="108"/>
      <c r="GH65" s="108"/>
      <c r="GI65" s="108"/>
      <c r="GJ65" s="108"/>
      <c r="GK65" s="108"/>
      <c r="GL65" s="108"/>
      <c r="GM65" s="108"/>
      <c r="GN65" s="108"/>
      <c r="GO65" s="108"/>
      <c r="GP65" s="108"/>
      <c r="GQ65" s="108"/>
      <c r="GR65" s="108"/>
      <c r="GS65" s="108"/>
      <c r="GT65" s="108"/>
      <c r="GU65" s="108"/>
      <c r="GV65" s="108"/>
      <c r="GW65" s="108"/>
      <c r="GX65" s="108"/>
      <c r="GY65" s="108"/>
      <c r="GZ65" s="108"/>
      <c r="HA65" s="108"/>
      <c r="HB65" s="108"/>
      <c r="HC65" s="108"/>
      <c r="HD65" s="108"/>
      <c r="HE65" s="108"/>
      <c r="HF65" s="108"/>
      <c r="HG65" s="108"/>
      <c r="HH65" s="108"/>
      <c r="HI65" s="108"/>
      <c r="HJ65" s="108"/>
      <c r="HK65" s="108"/>
      <c r="HL65" s="108"/>
      <c r="HM65" s="108"/>
      <c r="HN65" s="108"/>
      <c r="HO65" s="108"/>
      <c r="HP65" s="108"/>
      <c r="HQ65" s="108"/>
      <c r="HR65" s="108"/>
      <c r="HS65" s="108"/>
      <c r="HT65" s="108"/>
      <c r="HU65" s="108"/>
      <c r="HV65" s="108"/>
      <c r="HW65" s="108"/>
      <c r="HX65" s="108"/>
      <c r="HY65" s="108"/>
      <c r="HZ65" s="108"/>
      <c r="IA65" s="108"/>
      <c r="IB65" s="108"/>
      <c r="IC65" s="108"/>
      <c r="ID65" s="108"/>
      <c r="IE65" s="108"/>
      <c r="IF65" s="108"/>
      <c r="IG65" s="108"/>
      <c r="IH65" s="108"/>
      <c r="II65" s="108"/>
      <c r="IJ65" s="108"/>
      <c r="IK65" s="108"/>
      <c r="IL65" s="108"/>
      <c r="IM65" s="108"/>
      <c r="IN65" s="108"/>
      <c r="IO65" s="108"/>
      <c r="IP65" s="108"/>
      <c r="IQ65" s="108"/>
      <c r="IR65" s="108"/>
      <c r="IS65" s="108"/>
      <c r="IT65" s="108"/>
      <c r="IU65" s="108"/>
    </row>
    <row r="66" spans="1:255" s="109" customFormat="1" ht="12" customHeight="1" x14ac:dyDescent="0.25">
      <c r="A66" s="103"/>
      <c r="B66" s="104" t="s">
        <v>141</v>
      </c>
      <c r="C66" s="105" t="s">
        <v>125</v>
      </c>
      <c r="D66" s="105">
        <v>0.5</v>
      </c>
      <c r="E66" s="105" t="s">
        <v>79</v>
      </c>
      <c r="F66" s="106">
        <v>94450</v>
      </c>
      <c r="G66" s="107">
        <f t="shared" si="1"/>
        <v>47225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8"/>
      <c r="FM66" s="108"/>
      <c r="FN66" s="108"/>
      <c r="FO66" s="108"/>
      <c r="FP66" s="108"/>
      <c r="FQ66" s="108"/>
      <c r="FR66" s="108"/>
      <c r="FS66" s="108"/>
      <c r="FT66" s="108"/>
      <c r="FU66" s="108"/>
      <c r="FV66" s="108"/>
      <c r="FW66" s="108"/>
      <c r="FX66" s="108"/>
      <c r="FY66" s="108"/>
      <c r="FZ66" s="108"/>
      <c r="GA66" s="108"/>
      <c r="GB66" s="108"/>
      <c r="GC66" s="108"/>
      <c r="GD66" s="108"/>
      <c r="GE66" s="108"/>
      <c r="GF66" s="108"/>
      <c r="GG66" s="108"/>
      <c r="GH66" s="108"/>
      <c r="GI66" s="108"/>
      <c r="GJ66" s="108"/>
      <c r="GK66" s="108"/>
      <c r="GL66" s="108"/>
      <c r="GM66" s="108"/>
      <c r="GN66" s="108"/>
      <c r="GO66" s="108"/>
      <c r="GP66" s="108"/>
      <c r="GQ66" s="108"/>
      <c r="GR66" s="108"/>
      <c r="GS66" s="108"/>
      <c r="GT66" s="108"/>
      <c r="GU66" s="108"/>
      <c r="GV66" s="108"/>
      <c r="GW66" s="108"/>
      <c r="GX66" s="108"/>
      <c r="GY66" s="108"/>
      <c r="GZ66" s="108"/>
      <c r="HA66" s="108"/>
      <c r="HB66" s="108"/>
      <c r="HC66" s="108"/>
      <c r="HD66" s="108"/>
      <c r="HE66" s="108"/>
      <c r="HF66" s="108"/>
      <c r="HG66" s="108"/>
      <c r="HH66" s="108"/>
      <c r="HI66" s="108"/>
      <c r="HJ66" s="108"/>
      <c r="HK66" s="108"/>
      <c r="HL66" s="108"/>
      <c r="HM66" s="108"/>
      <c r="HN66" s="108"/>
      <c r="HO66" s="108"/>
      <c r="HP66" s="108"/>
      <c r="HQ66" s="108"/>
      <c r="HR66" s="108"/>
      <c r="HS66" s="108"/>
      <c r="HT66" s="108"/>
      <c r="HU66" s="108"/>
      <c r="HV66" s="108"/>
      <c r="HW66" s="108"/>
      <c r="HX66" s="108"/>
      <c r="HY66" s="108"/>
      <c r="HZ66" s="108"/>
      <c r="IA66" s="108"/>
      <c r="IB66" s="108"/>
      <c r="IC66" s="108"/>
      <c r="ID66" s="108"/>
      <c r="IE66" s="108"/>
      <c r="IF66" s="108"/>
      <c r="IG66" s="108"/>
      <c r="IH66" s="108"/>
      <c r="II66" s="108"/>
      <c r="IJ66" s="108"/>
      <c r="IK66" s="108"/>
      <c r="IL66" s="108"/>
      <c r="IM66" s="108"/>
      <c r="IN66" s="108"/>
      <c r="IO66" s="108"/>
      <c r="IP66" s="108"/>
      <c r="IQ66" s="108"/>
      <c r="IR66" s="108"/>
      <c r="IS66" s="108"/>
      <c r="IT66" s="108"/>
      <c r="IU66" s="108"/>
    </row>
    <row r="67" spans="1:255" s="109" customFormat="1" ht="12" customHeight="1" x14ac:dyDescent="0.25">
      <c r="A67" s="103"/>
      <c r="B67" s="104" t="s">
        <v>78</v>
      </c>
      <c r="C67" s="105" t="s">
        <v>125</v>
      </c>
      <c r="D67" s="105">
        <v>5</v>
      </c>
      <c r="E67" s="105" t="s">
        <v>159</v>
      </c>
      <c r="F67" s="106">
        <v>16240</v>
      </c>
      <c r="G67" s="107">
        <f t="shared" si="1"/>
        <v>81200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08"/>
      <c r="FT67" s="108"/>
      <c r="FU67" s="108"/>
      <c r="FV67" s="108"/>
      <c r="FW67" s="108"/>
      <c r="FX67" s="108"/>
      <c r="FY67" s="108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8"/>
      <c r="GN67" s="108"/>
      <c r="GO67" s="108"/>
      <c r="GP67" s="108"/>
      <c r="GQ67" s="108"/>
      <c r="GR67" s="108"/>
      <c r="GS67" s="108"/>
      <c r="GT67" s="108"/>
      <c r="GU67" s="108"/>
      <c r="GV67" s="108"/>
      <c r="GW67" s="108"/>
      <c r="GX67" s="108"/>
      <c r="GY67" s="108"/>
      <c r="GZ67" s="108"/>
      <c r="HA67" s="108"/>
      <c r="HB67" s="108"/>
      <c r="HC67" s="108"/>
      <c r="HD67" s="108"/>
      <c r="HE67" s="108"/>
      <c r="HF67" s="108"/>
      <c r="HG67" s="108"/>
      <c r="HH67" s="108"/>
      <c r="HI67" s="108"/>
      <c r="HJ67" s="108"/>
      <c r="HK67" s="108"/>
      <c r="HL67" s="108"/>
      <c r="HM67" s="108"/>
      <c r="HN67" s="108"/>
      <c r="HO67" s="108"/>
      <c r="HP67" s="108"/>
      <c r="HQ67" s="108"/>
      <c r="HR67" s="108"/>
      <c r="HS67" s="108"/>
      <c r="HT67" s="108"/>
      <c r="HU67" s="108"/>
      <c r="HV67" s="108"/>
      <c r="HW67" s="108"/>
      <c r="HX67" s="108"/>
      <c r="HY67" s="108"/>
      <c r="HZ67" s="108"/>
      <c r="IA67" s="108"/>
      <c r="IB67" s="108"/>
      <c r="IC67" s="108"/>
      <c r="ID67" s="108"/>
      <c r="IE67" s="108"/>
      <c r="IF67" s="108"/>
      <c r="IG67" s="108"/>
      <c r="IH67" s="108"/>
      <c r="II67" s="108"/>
      <c r="IJ67" s="108"/>
      <c r="IK67" s="108"/>
      <c r="IL67" s="108"/>
      <c r="IM67" s="108"/>
      <c r="IN67" s="108"/>
      <c r="IO67" s="108"/>
      <c r="IP67" s="108"/>
      <c r="IQ67" s="108"/>
      <c r="IR67" s="108"/>
      <c r="IS67" s="108"/>
      <c r="IT67" s="108"/>
      <c r="IU67" s="108"/>
    </row>
    <row r="68" spans="1:255" s="109" customFormat="1" ht="12" customHeight="1" x14ac:dyDescent="0.25">
      <c r="A68" s="103"/>
      <c r="B68" s="132" t="s">
        <v>33</v>
      </c>
      <c r="C68" s="105"/>
      <c r="D68" s="105"/>
      <c r="E68" s="105"/>
      <c r="F68" s="106"/>
      <c r="G68" s="107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8"/>
      <c r="FM68" s="108"/>
      <c r="FN68" s="108"/>
      <c r="FO68" s="108"/>
      <c r="FP68" s="108"/>
      <c r="FQ68" s="108"/>
      <c r="FR68" s="108"/>
      <c r="FS68" s="108"/>
      <c r="FT68" s="108"/>
      <c r="FU68" s="108"/>
      <c r="FV68" s="108"/>
      <c r="FW68" s="108"/>
      <c r="FX68" s="108"/>
      <c r="FY68" s="108"/>
      <c r="FZ68" s="108"/>
      <c r="GA68" s="108"/>
      <c r="GB68" s="108"/>
      <c r="GC68" s="108"/>
      <c r="GD68" s="108"/>
      <c r="GE68" s="108"/>
      <c r="GF68" s="108"/>
      <c r="GG68" s="108"/>
      <c r="GH68" s="108"/>
      <c r="GI68" s="108"/>
      <c r="GJ68" s="108"/>
      <c r="GK68" s="108"/>
      <c r="GL68" s="108"/>
      <c r="GM68" s="108"/>
      <c r="GN68" s="108"/>
      <c r="GO68" s="108"/>
      <c r="GP68" s="108"/>
      <c r="GQ68" s="108"/>
      <c r="GR68" s="108"/>
      <c r="GS68" s="108"/>
      <c r="GT68" s="108"/>
      <c r="GU68" s="108"/>
      <c r="GV68" s="108"/>
      <c r="GW68" s="108"/>
      <c r="GX68" s="108"/>
      <c r="GY68" s="108"/>
      <c r="GZ68" s="108"/>
      <c r="HA68" s="108"/>
      <c r="HB68" s="108"/>
      <c r="HC68" s="108"/>
      <c r="HD68" s="108"/>
      <c r="HE68" s="108"/>
      <c r="HF68" s="108"/>
      <c r="HG68" s="108"/>
      <c r="HH68" s="108"/>
      <c r="HI68" s="108"/>
      <c r="HJ68" s="108"/>
      <c r="HK68" s="108"/>
      <c r="HL68" s="108"/>
      <c r="HM68" s="108"/>
      <c r="HN68" s="108"/>
      <c r="HO68" s="108"/>
      <c r="HP68" s="108"/>
      <c r="HQ68" s="108"/>
      <c r="HR68" s="108"/>
      <c r="HS68" s="108"/>
      <c r="HT68" s="108"/>
      <c r="HU68" s="108"/>
      <c r="HV68" s="108"/>
      <c r="HW68" s="108"/>
      <c r="HX68" s="108"/>
      <c r="HY68" s="108"/>
      <c r="HZ68" s="108"/>
      <c r="IA68" s="108"/>
      <c r="IB68" s="108"/>
      <c r="IC68" s="108"/>
      <c r="ID68" s="108"/>
      <c r="IE68" s="108"/>
      <c r="IF68" s="108"/>
      <c r="IG68" s="108"/>
      <c r="IH68" s="108"/>
      <c r="II68" s="108"/>
      <c r="IJ68" s="108"/>
      <c r="IK68" s="108"/>
      <c r="IL68" s="108"/>
      <c r="IM68" s="108"/>
      <c r="IN68" s="108"/>
      <c r="IO68" s="108"/>
      <c r="IP68" s="108"/>
      <c r="IQ68" s="108"/>
      <c r="IR68" s="108"/>
      <c r="IS68" s="108"/>
      <c r="IT68" s="108"/>
      <c r="IU68" s="108"/>
    </row>
    <row r="69" spans="1:255" s="109" customFormat="1" ht="12" customHeight="1" x14ac:dyDescent="0.25">
      <c r="A69" s="103"/>
      <c r="B69" s="104" t="s">
        <v>81</v>
      </c>
      <c r="C69" s="105" t="s">
        <v>32</v>
      </c>
      <c r="D69" s="105">
        <v>0.5</v>
      </c>
      <c r="E69" s="105" t="s">
        <v>85</v>
      </c>
      <c r="F69" s="106">
        <v>218600</v>
      </c>
      <c r="G69" s="107">
        <f t="shared" si="1"/>
        <v>109300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8"/>
      <c r="FM69" s="108"/>
      <c r="FN69" s="108"/>
      <c r="FO69" s="108"/>
      <c r="FP69" s="108"/>
      <c r="FQ69" s="108"/>
      <c r="FR69" s="108"/>
      <c r="FS69" s="108"/>
      <c r="FT69" s="108"/>
      <c r="FU69" s="108"/>
      <c r="FV69" s="108"/>
      <c r="FW69" s="108"/>
      <c r="FX69" s="108"/>
      <c r="FY69" s="108"/>
      <c r="FZ69" s="108"/>
      <c r="GA69" s="108"/>
      <c r="GB69" s="108"/>
      <c r="GC69" s="108"/>
      <c r="GD69" s="108"/>
      <c r="GE69" s="108"/>
      <c r="GF69" s="108"/>
      <c r="GG69" s="108"/>
      <c r="GH69" s="108"/>
      <c r="GI69" s="108"/>
      <c r="GJ69" s="108"/>
      <c r="GK69" s="108"/>
      <c r="GL69" s="108"/>
      <c r="GM69" s="108"/>
      <c r="GN69" s="108"/>
      <c r="GO69" s="108"/>
      <c r="GP69" s="108"/>
      <c r="GQ69" s="108"/>
      <c r="GR69" s="108"/>
      <c r="GS69" s="108"/>
      <c r="GT69" s="108"/>
      <c r="GU69" s="108"/>
      <c r="GV69" s="108"/>
      <c r="GW69" s="108"/>
      <c r="GX69" s="108"/>
      <c r="GY69" s="108"/>
      <c r="GZ69" s="108"/>
      <c r="HA69" s="108"/>
      <c r="HB69" s="108"/>
      <c r="HC69" s="108"/>
      <c r="HD69" s="108"/>
      <c r="HE69" s="108"/>
      <c r="HF69" s="108"/>
      <c r="HG69" s="108"/>
      <c r="HH69" s="108"/>
      <c r="HI69" s="108"/>
      <c r="HJ69" s="108"/>
      <c r="HK69" s="108"/>
      <c r="HL69" s="108"/>
      <c r="HM69" s="108"/>
      <c r="HN69" s="108"/>
      <c r="HO69" s="108"/>
      <c r="HP69" s="108"/>
      <c r="HQ69" s="108"/>
      <c r="HR69" s="108"/>
      <c r="HS69" s="108"/>
      <c r="HT69" s="108"/>
      <c r="HU69" s="108"/>
      <c r="HV69" s="108"/>
      <c r="HW69" s="108"/>
      <c r="HX69" s="108"/>
      <c r="HY69" s="108"/>
      <c r="HZ69" s="108"/>
      <c r="IA69" s="108"/>
      <c r="IB69" s="108"/>
      <c r="IC69" s="108"/>
      <c r="ID69" s="108"/>
      <c r="IE69" s="108"/>
      <c r="IF69" s="108"/>
      <c r="IG69" s="108"/>
      <c r="IH69" s="108"/>
      <c r="II69" s="108"/>
      <c r="IJ69" s="108"/>
      <c r="IK69" s="108"/>
      <c r="IL69" s="108"/>
      <c r="IM69" s="108"/>
      <c r="IN69" s="108"/>
      <c r="IO69" s="108"/>
      <c r="IP69" s="108"/>
      <c r="IQ69" s="108"/>
      <c r="IR69" s="108"/>
      <c r="IS69" s="108"/>
      <c r="IT69" s="108"/>
      <c r="IU69" s="108"/>
    </row>
    <row r="70" spans="1:255" s="109" customFormat="1" ht="12" customHeight="1" x14ac:dyDescent="0.25">
      <c r="A70" s="103"/>
      <c r="B70" s="104" t="s">
        <v>82</v>
      </c>
      <c r="C70" s="105" t="s">
        <v>32</v>
      </c>
      <c r="D70" s="105">
        <v>2</v>
      </c>
      <c r="E70" s="105" t="s">
        <v>85</v>
      </c>
      <c r="F70" s="106">
        <v>34920</v>
      </c>
      <c r="G70" s="107">
        <f t="shared" si="1"/>
        <v>69840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  <c r="FH70" s="108"/>
      <c r="FI70" s="108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T70" s="108"/>
      <c r="FU70" s="108"/>
      <c r="FV70" s="108"/>
      <c r="FW70" s="108"/>
      <c r="FX70" s="108"/>
      <c r="FY70" s="108"/>
      <c r="FZ70" s="108"/>
      <c r="GA70" s="108"/>
      <c r="GB70" s="108"/>
      <c r="GC70" s="108"/>
      <c r="GD70" s="108"/>
      <c r="GE70" s="108"/>
      <c r="GF70" s="108"/>
      <c r="GG70" s="108"/>
      <c r="GH70" s="108"/>
      <c r="GI70" s="108"/>
      <c r="GJ70" s="108"/>
      <c r="GK70" s="108"/>
      <c r="GL70" s="108"/>
      <c r="GM70" s="108"/>
      <c r="GN70" s="108"/>
      <c r="GO70" s="108"/>
      <c r="GP70" s="108"/>
      <c r="GQ70" s="108"/>
      <c r="GR70" s="108"/>
      <c r="GS70" s="108"/>
      <c r="GT70" s="108"/>
      <c r="GU70" s="108"/>
      <c r="GV70" s="108"/>
      <c r="GW70" s="108"/>
      <c r="GX70" s="108"/>
      <c r="GY70" s="108"/>
      <c r="GZ70" s="108"/>
      <c r="HA70" s="108"/>
      <c r="HB70" s="108"/>
      <c r="HC70" s="108"/>
      <c r="HD70" s="108"/>
      <c r="HE70" s="108"/>
      <c r="HF70" s="108"/>
      <c r="HG70" s="108"/>
      <c r="HH70" s="108"/>
      <c r="HI70" s="108"/>
      <c r="HJ70" s="108"/>
      <c r="HK70" s="108"/>
      <c r="HL70" s="108"/>
      <c r="HM70" s="108"/>
      <c r="HN70" s="108"/>
      <c r="HO70" s="108"/>
      <c r="HP70" s="108"/>
      <c r="HQ70" s="108"/>
      <c r="HR70" s="108"/>
      <c r="HS70" s="108"/>
      <c r="HT70" s="108"/>
      <c r="HU70" s="108"/>
      <c r="HV70" s="108"/>
      <c r="HW70" s="108"/>
      <c r="HX70" s="108"/>
      <c r="HY70" s="108"/>
      <c r="HZ70" s="108"/>
      <c r="IA70" s="108"/>
      <c r="IB70" s="108"/>
      <c r="IC70" s="108"/>
      <c r="ID70" s="108"/>
      <c r="IE70" s="108"/>
      <c r="IF70" s="108"/>
      <c r="IG70" s="108"/>
      <c r="IH70" s="108"/>
      <c r="II70" s="108"/>
      <c r="IJ70" s="108"/>
      <c r="IK70" s="108"/>
      <c r="IL70" s="108"/>
      <c r="IM70" s="108"/>
      <c r="IN70" s="108"/>
      <c r="IO70" s="108"/>
      <c r="IP70" s="108"/>
      <c r="IQ70" s="108"/>
      <c r="IR70" s="108"/>
      <c r="IS70" s="108"/>
      <c r="IT70" s="108"/>
      <c r="IU70" s="108"/>
    </row>
    <row r="71" spans="1:255" s="109" customFormat="1" ht="12" customHeight="1" x14ac:dyDescent="0.25">
      <c r="A71" s="103"/>
      <c r="B71" s="104" t="s">
        <v>151</v>
      </c>
      <c r="C71" s="105" t="s">
        <v>32</v>
      </c>
      <c r="D71" s="105">
        <v>1</v>
      </c>
      <c r="E71" s="105" t="s">
        <v>86</v>
      </c>
      <c r="F71" s="106">
        <v>42325</v>
      </c>
      <c r="G71" s="107">
        <f t="shared" si="1"/>
        <v>42325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108"/>
      <c r="FW71" s="108"/>
      <c r="FX71" s="108"/>
      <c r="FY71" s="108"/>
      <c r="FZ71" s="108"/>
      <c r="GA71" s="108"/>
      <c r="GB71" s="108"/>
      <c r="GC71" s="108"/>
      <c r="GD71" s="108"/>
      <c r="GE71" s="108"/>
      <c r="GF71" s="108"/>
      <c r="GG71" s="108"/>
      <c r="GH71" s="108"/>
      <c r="GI71" s="108"/>
      <c r="GJ71" s="108"/>
      <c r="GK71" s="108"/>
      <c r="GL71" s="108"/>
      <c r="GM71" s="108"/>
      <c r="GN71" s="108"/>
      <c r="GO71" s="108"/>
      <c r="GP71" s="108"/>
      <c r="GQ71" s="108"/>
      <c r="GR71" s="108"/>
      <c r="GS71" s="108"/>
      <c r="GT71" s="108"/>
      <c r="GU71" s="108"/>
      <c r="GV71" s="108"/>
      <c r="GW71" s="108"/>
      <c r="GX71" s="108"/>
      <c r="GY71" s="108"/>
      <c r="GZ71" s="108"/>
      <c r="HA71" s="108"/>
      <c r="HB71" s="108"/>
      <c r="HC71" s="108"/>
      <c r="HD71" s="108"/>
      <c r="HE71" s="108"/>
      <c r="HF71" s="108"/>
      <c r="HG71" s="108"/>
      <c r="HH71" s="108"/>
      <c r="HI71" s="108"/>
      <c r="HJ71" s="108"/>
      <c r="HK71" s="108"/>
      <c r="HL71" s="108"/>
      <c r="HM71" s="108"/>
      <c r="HN71" s="108"/>
      <c r="HO71" s="108"/>
      <c r="HP71" s="108"/>
      <c r="HQ71" s="108"/>
      <c r="HR71" s="108"/>
      <c r="HS71" s="108"/>
      <c r="HT71" s="108"/>
      <c r="HU71" s="108"/>
      <c r="HV71" s="108"/>
      <c r="HW71" s="108"/>
      <c r="HX71" s="108"/>
      <c r="HY71" s="108"/>
      <c r="HZ71" s="108"/>
      <c r="IA71" s="108"/>
      <c r="IB71" s="108"/>
      <c r="IC71" s="108"/>
      <c r="ID71" s="108"/>
      <c r="IE71" s="108"/>
      <c r="IF71" s="108"/>
      <c r="IG71" s="108"/>
      <c r="IH71" s="108"/>
      <c r="II71" s="108"/>
      <c r="IJ71" s="108"/>
      <c r="IK71" s="108"/>
      <c r="IL71" s="108"/>
      <c r="IM71" s="108"/>
      <c r="IN71" s="108"/>
      <c r="IO71" s="108"/>
      <c r="IP71" s="108"/>
      <c r="IQ71" s="108"/>
      <c r="IR71" s="108"/>
      <c r="IS71" s="108"/>
      <c r="IT71" s="108"/>
      <c r="IU71" s="108"/>
    </row>
    <row r="72" spans="1:255" s="109" customFormat="1" ht="12" customHeight="1" x14ac:dyDescent="0.25">
      <c r="A72" s="103"/>
      <c r="B72" s="104" t="s">
        <v>142</v>
      </c>
      <c r="C72" s="105" t="s">
        <v>125</v>
      </c>
      <c r="D72" s="105">
        <v>0.4</v>
      </c>
      <c r="E72" s="105" t="s">
        <v>128</v>
      </c>
      <c r="F72" s="106">
        <v>81170</v>
      </c>
      <c r="G72" s="107">
        <f>F72*D72</f>
        <v>32468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108"/>
      <c r="FX72" s="108"/>
      <c r="FY72" s="108"/>
      <c r="FZ72" s="108"/>
      <c r="GA72" s="108"/>
      <c r="GB72" s="108"/>
      <c r="GC72" s="108"/>
      <c r="GD72" s="108"/>
      <c r="GE72" s="108"/>
      <c r="GF72" s="108"/>
      <c r="GG72" s="108"/>
      <c r="GH72" s="108"/>
      <c r="GI72" s="108"/>
      <c r="GJ72" s="108"/>
      <c r="GK72" s="108"/>
      <c r="GL72" s="108"/>
      <c r="GM72" s="108"/>
      <c r="GN72" s="108"/>
      <c r="GO72" s="108"/>
      <c r="GP72" s="108"/>
      <c r="GQ72" s="108"/>
      <c r="GR72" s="108"/>
      <c r="GS72" s="108"/>
      <c r="GT72" s="108"/>
      <c r="GU72" s="108"/>
      <c r="GV72" s="108"/>
      <c r="GW72" s="108"/>
      <c r="GX72" s="108"/>
      <c r="GY72" s="108"/>
      <c r="GZ72" s="108"/>
      <c r="HA72" s="108"/>
      <c r="HB72" s="108"/>
      <c r="HC72" s="108"/>
      <c r="HD72" s="108"/>
      <c r="HE72" s="108"/>
      <c r="HF72" s="108"/>
      <c r="HG72" s="108"/>
      <c r="HH72" s="108"/>
      <c r="HI72" s="108"/>
      <c r="HJ72" s="108"/>
      <c r="HK72" s="108"/>
      <c r="HL72" s="108"/>
      <c r="HM72" s="108"/>
      <c r="HN72" s="108"/>
      <c r="HO72" s="108"/>
      <c r="HP72" s="108"/>
      <c r="HQ72" s="108"/>
      <c r="HR72" s="108"/>
      <c r="HS72" s="108"/>
      <c r="HT72" s="108"/>
      <c r="HU72" s="108"/>
      <c r="HV72" s="108"/>
      <c r="HW72" s="108"/>
      <c r="HX72" s="108"/>
      <c r="HY72" s="108"/>
      <c r="HZ72" s="108"/>
      <c r="IA72" s="108"/>
      <c r="IB72" s="108"/>
      <c r="IC72" s="108"/>
      <c r="ID72" s="108"/>
      <c r="IE72" s="108"/>
      <c r="IF72" s="108"/>
      <c r="IG72" s="108"/>
      <c r="IH72" s="108"/>
      <c r="II72" s="108"/>
      <c r="IJ72" s="108"/>
      <c r="IK72" s="108"/>
      <c r="IL72" s="108"/>
      <c r="IM72" s="108"/>
      <c r="IN72" s="108"/>
      <c r="IO72" s="108"/>
      <c r="IP72" s="108"/>
      <c r="IQ72" s="108"/>
      <c r="IR72" s="108"/>
      <c r="IS72" s="108"/>
      <c r="IT72" s="108"/>
      <c r="IU72" s="108"/>
    </row>
    <row r="73" spans="1:255" s="109" customFormat="1" ht="12" customHeight="1" x14ac:dyDescent="0.25">
      <c r="A73" s="103"/>
      <c r="B73" s="104" t="s">
        <v>129</v>
      </c>
      <c r="C73" s="105" t="s">
        <v>125</v>
      </c>
      <c r="D73" s="105">
        <v>1</v>
      </c>
      <c r="E73" s="105" t="s">
        <v>130</v>
      </c>
      <c r="F73" s="106">
        <v>87417</v>
      </c>
      <c r="G73" s="107">
        <f>F73*D73</f>
        <v>87417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8"/>
      <c r="GN73" s="108"/>
      <c r="GO73" s="108"/>
      <c r="GP73" s="108"/>
      <c r="GQ73" s="108"/>
      <c r="GR73" s="108"/>
      <c r="GS73" s="108"/>
      <c r="GT73" s="108"/>
      <c r="GU73" s="108"/>
      <c r="GV73" s="108"/>
      <c r="GW73" s="108"/>
      <c r="GX73" s="108"/>
      <c r="GY73" s="108"/>
      <c r="GZ73" s="108"/>
      <c r="HA73" s="108"/>
      <c r="HB73" s="108"/>
      <c r="HC73" s="108"/>
      <c r="HD73" s="108"/>
      <c r="HE73" s="108"/>
      <c r="HF73" s="108"/>
      <c r="HG73" s="108"/>
      <c r="HH73" s="108"/>
      <c r="HI73" s="108"/>
      <c r="HJ73" s="108"/>
      <c r="HK73" s="108"/>
      <c r="HL73" s="108"/>
      <c r="HM73" s="108"/>
      <c r="HN73" s="108"/>
      <c r="HO73" s="108"/>
      <c r="HP73" s="108"/>
      <c r="HQ73" s="108"/>
      <c r="HR73" s="108"/>
      <c r="HS73" s="108"/>
      <c r="HT73" s="108"/>
      <c r="HU73" s="108"/>
      <c r="HV73" s="108"/>
      <c r="HW73" s="108"/>
      <c r="HX73" s="108"/>
      <c r="HY73" s="108"/>
      <c r="HZ73" s="108"/>
      <c r="IA73" s="108"/>
      <c r="IB73" s="108"/>
      <c r="IC73" s="108"/>
      <c r="ID73" s="108"/>
      <c r="IE73" s="108"/>
      <c r="IF73" s="108"/>
      <c r="IG73" s="108"/>
      <c r="IH73" s="108"/>
      <c r="II73" s="108"/>
      <c r="IJ73" s="108"/>
      <c r="IK73" s="108"/>
      <c r="IL73" s="108"/>
      <c r="IM73" s="108"/>
      <c r="IN73" s="108"/>
      <c r="IO73" s="108"/>
      <c r="IP73" s="108"/>
      <c r="IQ73" s="108"/>
      <c r="IR73" s="108"/>
      <c r="IS73" s="108"/>
      <c r="IT73" s="108"/>
      <c r="IU73" s="108"/>
    </row>
    <row r="74" spans="1:255" s="109" customFormat="1" ht="12" customHeight="1" x14ac:dyDescent="0.25">
      <c r="A74" s="103"/>
      <c r="B74" s="132" t="s">
        <v>147</v>
      </c>
      <c r="C74" s="105"/>
      <c r="D74" s="105"/>
      <c r="E74" s="105"/>
      <c r="F74" s="106"/>
      <c r="G74" s="107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  <c r="FQ74" s="108"/>
      <c r="FR74" s="108"/>
      <c r="FS74" s="108"/>
      <c r="FT74" s="108"/>
      <c r="FU74" s="108"/>
      <c r="FV74" s="108"/>
      <c r="FW74" s="108"/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  <c r="GI74" s="108"/>
      <c r="GJ74" s="108"/>
      <c r="GK74" s="108"/>
      <c r="GL74" s="108"/>
      <c r="GM74" s="108"/>
      <c r="GN74" s="108"/>
      <c r="GO74" s="108"/>
      <c r="GP74" s="108"/>
      <c r="GQ74" s="108"/>
      <c r="GR74" s="108"/>
      <c r="GS74" s="108"/>
      <c r="GT74" s="108"/>
      <c r="GU74" s="108"/>
      <c r="GV74" s="108"/>
      <c r="GW74" s="108"/>
      <c r="GX74" s="108"/>
      <c r="GY74" s="108"/>
      <c r="GZ74" s="108"/>
      <c r="HA74" s="108"/>
      <c r="HB74" s="108"/>
      <c r="HC74" s="108"/>
      <c r="HD74" s="108"/>
      <c r="HE74" s="108"/>
      <c r="HF74" s="108"/>
      <c r="HG74" s="108"/>
      <c r="HH74" s="108"/>
      <c r="HI74" s="108"/>
      <c r="HJ74" s="108"/>
      <c r="HK74" s="108"/>
      <c r="HL74" s="108"/>
      <c r="HM74" s="108"/>
      <c r="HN74" s="108"/>
      <c r="HO74" s="108"/>
      <c r="HP74" s="108"/>
      <c r="HQ74" s="108"/>
      <c r="HR74" s="108"/>
      <c r="HS74" s="108"/>
      <c r="HT74" s="108"/>
      <c r="HU74" s="108"/>
      <c r="HV74" s="108"/>
      <c r="HW74" s="108"/>
      <c r="HX74" s="108"/>
      <c r="HY74" s="108"/>
      <c r="HZ74" s="108"/>
      <c r="IA74" s="108"/>
      <c r="IB74" s="108"/>
      <c r="IC74" s="108"/>
      <c r="ID74" s="108"/>
      <c r="IE74" s="108"/>
      <c r="IF74" s="108"/>
      <c r="IG74" s="108"/>
      <c r="IH74" s="108"/>
      <c r="II74" s="108"/>
      <c r="IJ74" s="108"/>
      <c r="IK74" s="108"/>
      <c r="IL74" s="108"/>
      <c r="IM74" s="108"/>
      <c r="IN74" s="108"/>
      <c r="IO74" s="108"/>
      <c r="IP74" s="108"/>
      <c r="IQ74" s="108"/>
      <c r="IR74" s="108"/>
      <c r="IS74" s="108"/>
      <c r="IT74" s="108"/>
      <c r="IU74" s="108"/>
    </row>
    <row r="75" spans="1:255" s="109" customFormat="1" ht="12" customHeight="1" x14ac:dyDescent="0.25">
      <c r="A75" s="103"/>
      <c r="B75" s="104" t="s">
        <v>153</v>
      </c>
      <c r="C75" s="105" t="s">
        <v>125</v>
      </c>
      <c r="D75" s="105">
        <v>0.5</v>
      </c>
      <c r="E75" s="105" t="s">
        <v>73</v>
      </c>
      <c r="F75" s="106">
        <v>21875</v>
      </c>
      <c r="G75" s="107">
        <f t="shared" si="1"/>
        <v>10937.5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  <c r="HQ75" s="108"/>
      <c r="HR75" s="108"/>
      <c r="HS75" s="108"/>
      <c r="HT75" s="108"/>
      <c r="HU75" s="108"/>
      <c r="HV75" s="108"/>
      <c r="HW75" s="108"/>
      <c r="HX75" s="108"/>
      <c r="HY75" s="108"/>
      <c r="HZ75" s="108"/>
      <c r="IA75" s="108"/>
      <c r="IB75" s="108"/>
      <c r="IC75" s="108"/>
      <c r="ID75" s="108"/>
      <c r="IE75" s="108"/>
      <c r="IF75" s="108"/>
      <c r="IG75" s="108"/>
      <c r="IH75" s="108"/>
      <c r="II75" s="108"/>
      <c r="IJ75" s="108"/>
      <c r="IK75" s="108"/>
      <c r="IL75" s="108"/>
      <c r="IM75" s="108"/>
      <c r="IN75" s="108"/>
      <c r="IO75" s="108"/>
      <c r="IP75" s="108"/>
      <c r="IQ75" s="108"/>
      <c r="IR75" s="108"/>
      <c r="IS75" s="108"/>
      <c r="IT75" s="108"/>
      <c r="IU75" s="108"/>
    </row>
    <row r="76" spans="1:255" s="109" customFormat="1" ht="12" customHeight="1" x14ac:dyDescent="0.25">
      <c r="A76" s="103"/>
      <c r="B76" s="104" t="s">
        <v>143</v>
      </c>
      <c r="C76" s="105" t="s">
        <v>32</v>
      </c>
      <c r="D76" s="105">
        <v>5</v>
      </c>
      <c r="E76" s="105" t="s">
        <v>85</v>
      </c>
      <c r="F76" s="106">
        <v>4828.8</v>
      </c>
      <c r="G76" s="107">
        <f t="shared" si="1"/>
        <v>24144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8"/>
      <c r="IT76" s="108"/>
      <c r="IU76" s="108"/>
    </row>
    <row r="77" spans="1:255" s="109" customFormat="1" ht="12" customHeight="1" x14ac:dyDescent="0.25">
      <c r="A77" s="103"/>
      <c r="B77" s="132" t="s">
        <v>148</v>
      </c>
      <c r="C77" s="105"/>
      <c r="D77" s="105"/>
      <c r="E77" s="105"/>
      <c r="F77" s="106"/>
      <c r="G77" s="107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108"/>
      <c r="FG77" s="108"/>
      <c r="FH77" s="108"/>
      <c r="FI77" s="108"/>
      <c r="FJ77" s="108"/>
      <c r="FK77" s="108"/>
      <c r="FL77" s="108"/>
      <c r="FM77" s="108"/>
      <c r="FN77" s="108"/>
      <c r="FO77" s="108"/>
      <c r="FP77" s="108"/>
      <c r="FQ77" s="108"/>
      <c r="FR77" s="108"/>
      <c r="FS77" s="108"/>
      <c r="FT77" s="108"/>
      <c r="FU77" s="108"/>
      <c r="FV77" s="108"/>
      <c r="FW77" s="108"/>
      <c r="FX77" s="108"/>
      <c r="FY77" s="108"/>
      <c r="FZ77" s="108"/>
      <c r="GA77" s="108"/>
      <c r="GB77" s="108"/>
      <c r="GC77" s="108"/>
      <c r="GD77" s="108"/>
      <c r="GE77" s="108"/>
      <c r="GF77" s="108"/>
      <c r="GG77" s="108"/>
      <c r="GH77" s="108"/>
      <c r="GI77" s="108"/>
      <c r="GJ77" s="108"/>
      <c r="GK77" s="108"/>
      <c r="GL77" s="108"/>
      <c r="GM77" s="108"/>
      <c r="GN77" s="108"/>
      <c r="GO77" s="108"/>
      <c r="GP77" s="108"/>
      <c r="GQ77" s="108"/>
      <c r="GR77" s="108"/>
      <c r="GS77" s="108"/>
      <c r="GT77" s="108"/>
      <c r="GU77" s="108"/>
      <c r="GV77" s="108"/>
      <c r="GW77" s="108"/>
      <c r="GX77" s="108"/>
      <c r="GY77" s="108"/>
      <c r="GZ77" s="108"/>
      <c r="HA77" s="108"/>
      <c r="HB77" s="108"/>
      <c r="HC77" s="108"/>
      <c r="HD77" s="108"/>
      <c r="HE77" s="108"/>
      <c r="HF77" s="108"/>
      <c r="HG77" s="108"/>
      <c r="HH77" s="108"/>
      <c r="HI77" s="108"/>
      <c r="HJ77" s="108"/>
      <c r="HK77" s="108"/>
      <c r="HL77" s="108"/>
      <c r="HM77" s="108"/>
      <c r="HN77" s="108"/>
      <c r="HO77" s="108"/>
      <c r="HP77" s="108"/>
      <c r="HQ77" s="108"/>
      <c r="HR77" s="108"/>
      <c r="HS77" s="108"/>
      <c r="HT77" s="108"/>
      <c r="HU77" s="108"/>
      <c r="HV77" s="108"/>
      <c r="HW77" s="108"/>
      <c r="HX77" s="108"/>
      <c r="HY77" s="108"/>
      <c r="HZ77" s="108"/>
      <c r="IA77" s="108"/>
      <c r="IB77" s="108"/>
      <c r="IC77" s="108"/>
      <c r="ID77" s="108"/>
      <c r="IE77" s="108"/>
      <c r="IF77" s="108"/>
      <c r="IG77" s="108"/>
      <c r="IH77" s="108"/>
      <c r="II77" s="108"/>
      <c r="IJ77" s="108"/>
      <c r="IK77" s="108"/>
      <c r="IL77" s="108"/>
      <c r="IM77" s="108"/>
      <c r="IN77" s="108"/>
      <c r="IO77" s="108"/>
      <c r="IP77" s="108"/>
      <c r="IQ77" s="108"/>
      <c r="IR77" s="108"/>
      <c r="IS77" s="108"/>
      <c r="IT77" s="108"/>
      <c r="IU77" s="108"/>
    </row>
    <row r="78" spans="1:255" s="109" customFormat="1" ht="12" customHeight="1" x14ac:dyDescent="0.25">
      <c r="A78" s="103"/>
      <c r="B78" s="104" t="s">
        <v>84</v>
      </c>
      <c r="C78" s="105" t="s">
        <v>125</v>
      </c>
      <c r="D78" s="105">
        <v>10</v>
      </c>
      <c r="E78" s="105" t="s">
        <v>79</v>
      </c>
      <c r="F78" s="106">
        <v>16000</v>
      </c>
      <c r="G78" s="107">
        <f t="shared" si="1"/>
        <v>160000</v>
      </c>
      <c r="H78" s="108"/>
      <c r="I78" s="108" t="s">
        <v>114</v>
      </c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8"/>
      <c r="FM78" s="108"/>
      <c r="FN78" s="108"/>
      <c r="FO78" s="108"/>
      <c r="FP78" s="108"/>
      <c r="FQ78" s="108"/>
      <c r="FR78" s="108"/>
      <c r="FS78" s="108"/>
      <c r="FT78" s="108"/>
      <c r="FU78" s="108"/>
      <c r="FV78" s="108"/>
      <c r="FW78" s="108"/>
      <c r="FX78" s="108"/>
      <c r="FY78" s="108"/>
      <c r="FZ78" s="108"/>
      <c r="GA78" s="108"/>
      <c r="GB78" s="108"/>
      <c r="GC78" s="108"/>
      <c r="GD78" s="108"/>
      <c r="GE78" s="108"/>
      <c r="GF78" s="108"/>
      <c r="GG78" s="108"/>
      <c r="GH78" s="108"/>
      <c r="GI78" s="108"/>
      <c r="GJ78" s="108"/>
      <c r="GK78" s="108"/>
      <c r="GL78" s="108"/>
      <c r="GM78" s="108"/>
      <c r="GN78" s="108"/>
      <c r="GO78" s="108"/>
      <c r="GP78" s="108"/>
      <c r="GQ78" s="108"/>
      <c r="GR78" s="108"/>
      <c r="GS78" s="108"/>
      <c r="GT78" s="108"/>
      <c r="GU78" s="108"/>
      <c r="GV78" s="108"/>
      <c r="GW78" s="108"/>
      <c r="GX78" s="108"/>
      <c r="GY78" s="108"/>
      <c r="GZ78" s="108"/>
      <c r="HA78" s="108"/>
      <c r="HB78" s="108"/>
      <c r="HC78" s="108"/>
      <c r="HD78" s="108"/>
      <c r="HE78" s="108"/>
      <c r="HF78" s="108"/>
      <c r="HG78" s="108"/>
      <c r="HH78" s="108"/>
      <c r="HI78" s="108"/>
      <c r="HJ78" s="108"/>
      <c r="HK78" s="108"/>
      <c r="HL78" s="108"/>
      <c r="HM78" s="108"/>
      <c r="HN78" s="108"/>
      <c r="HO78" s="108"/>
      <c r="HP78" s="108"/>
      <c r="HQ78" s="108"/>
      <c r="HR78" s="108"/>
      <c r="HS78" s="108"/>
      <c r="HT78" s="108"/>
      <c r="HU78" s="108"/>
      <c r="HV78" s="108"/>
      <c r="HW78" s="108"/>
      <c r="HX78" s="108"/>
      <c r="HY78" s="108"/>
      <c r="HZ78" s="108"/>
      <c r="IA78" s="108"/>
      <c r="IB78" s="108"/>
      <c r="IC78" s="108"/>
      <c r="ID78" s="108"/>
      <c r="IE78" s="108"/>
      <c r="IF78" s="108"/>
      <c r="IG78" s="108"/>
      <c r="IH78" s="108"/>
      <c r="II78" s="108"/>
      <c r="IJ78" s="108"/>
      <c r="IK78" s="108"/>
      <c r="IL78" s="108"/>
      <c r="IM78" s="108"/>
      <c r="IN78" s="108"/>
      <c r="IO78" s="108"/>
      <c r="IP78" s="108"/>
      <c r="IQ78" s="108"/>
      <c r="IR78" s="108"/>
      <c r="IS78" s="108"/>
      <c r="IT78" s="108"/>
      <c r="IU78" s="108"/>
    </row>
    <row r="79" spans="1:255" s="109" customFormat="1" ht="12" customHeight="1" x14ac:dyDescent="0.25">
      <c r="A79" s="103"/>
      <c r="B79" s="104" t="s">
        <v>101</v>
      </c>
      <c r="C79" s="105" t="s">
        <v>125</v>
      </c>
      <c r="D79" s="105">
        <v>5</v>
      </c>
      <c r="E79" s="105" t="s">
        <v>73</v>
      </c>
      <c r="F79" s="106">
        <v>14448</v>
      </c>
      <c r="G79" s="107">
        <f t="shared" si="1"/>
        <v>72240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8"/>
      <c r="FM79" s="108"/>
      <c r="FN79" s="108"/>
      <c r="FO79" s="108"/>
      <c r="FP79" s="108"/>
      <c r="FQ79" s="108"/>
      <c r="FR79" s="108"/>
      <c r="FS79" s="108"/>
      <c r="FT79" s="108"/>
      <c r="FU79" s="108"/>
      <c r="FV79" s="108"/>
      <c r="FW79" s="108"/>
      <c r="FX79" s="108"/>
      <c r="FY79" s="108"/>
      <c r="FZ79" s="108"/>
      <c r="GA79" s="108"/>
      <c r="GB79" s="108"/>
      <c r="GC79" s="108"/>
      <c r="GD79" s="108"/>
      <c r="GE79" s="108"/>
      <c r="GF79" s="108"/>
      <c r="GG79" s="108"/>
      <c r="GH79" s="108"/>
      <c r="GI79" s="108"/>
      <c r="GJ79" s="108"/>
      <c r="GK79" s="108"/>
      <c r="GL79" s="108"/>
      <c r="GM79" s="108"/>
      <c r="GN79" s="108"/>
      <c r="GO79" s="108"/>
      <c r="GP79" s="108"/>
      <c r="GQ79" s="108"/>
      <c r="GR79" s="108"/>
      <c r="GS79" s="108"/>
      <c r="GT79" s="108"/>
      <c r="GU79" s="108"/>
      <c r="GV79" s="108"/>
      <c r="GW79" s="108"/>
      <c r="GX79" s="108"/>
      <c r="GY79" s="108"/>
      <c r="GZ79" s="108"/>
      <c r="HA79" s="108"/>
      <c r="HB79" s="108"/>
      <c r="HC79" s="108"/>
      <c r="HD79" s="108"/>
      <c r="HE79" s="108"/>
      <c r="HF79" s="108"/>
      <c r="HG79" s="108"/>
      <c r="HH79" s="108"/>
      <c r="HI79" s="108"/>
      <c r="HJ79" s="108"/>
      <c r="HK79" s="108"/>
      <c r="HL79" s="108"/>
      <c r="HM79" s="108"/>
      <c r="HN79" s="108"/>
      <c r="HO79" s="108"/>
      <c r="HP79" s="108"/>
      <c r="HQ79" s="108"/>
      <c r="HR79" s="108"/>
      <c r="HS79" s="108"/>
      <c r="HT79" s="108"/>
      <c r="HU79" s="108"/>
      <c r="HV79" s="108"/>
      <c r="HW79" s="108"/>
      <c r="HX79" s="108"/>
      <c r="HY79" s="108"/>
      <c r="HZ79" s="108"/>
      <c r="IA79" s="108"/>
      <c r="IB79" s="108"/>
      <c r="IC79" s="108"/>
      <c r="ID79" s="108"/>
      <c r="IE79" s="108"/>
      <c r="IF79" s="108"/>
      <c r="IG79" s="108"/>
      <c r="IH79" s="108"/>
      <c r="II79" s="108"/>
      <c r="IJ79" s="108"/>
      <c r="IK79" s="108"/>
      <c r="IL79" s="108"/>
      <c r="IM79" s="108"/>
      <c r="IN79" s="108"/>
      <c r="IO79" s="108"/>
      <c r="IP79" s="108"/>
      <c r="IQ79" s="108"/>
      <c r="IR79" s="108"/>
      <c r="IS79" s="108"/>
      <c r="IT79" s="108"/>
      <c r="IU79" s="108"/>
    </row>
    <row r="80" spans="1:255" s="109" customFormat="1" ht="12" customHeight="1" x14ac:dyDescent="0.25">
      <c r="A80" s="103"/>
      <c r="B80" s="104" t="s">
        <v>83</v>
      </c>
      <c r="C80" s="105" t="s">
        <v>125</v>
      </c>
      <c r="D80" s="105">
        <v>5</v>
      </c>
      <c r="E80" s="105" t="s">
        <v>79</v>
      </c>
      <c r="F80" s="106">
        <v>11208</v>
      </c>
      <c r="G80" s="107">
        <f t="shared" si="1"/>
        <v>56040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  <c r="HR80" s="108"/>
      <c r="HS80" s="108"/>
      <c r="HT80" s="108"/>
      <c r="HU80" s="108"/>
      <c r="HV80" s="108"/>
      <c r="HW80" s="108"/>
      <c r="HX80" s="108"/>
      <c r="HY80" s="108"/>
      <c r="HZ80" s="108"/>
      <c r="IA80" s="108"/>
      <c r="IB80" s="108"/>
      <c r="IC80" s="108"/>
      <c r="ID80" s="108"/>
      <c r="IE80" s="108"/>
      <c r="IF80" s="108"/>
      <c r="IG80" s="108"/>
      <c r="IH80" s="108"/>
      <c r="II80" s="108"/>
      <c r="IJ80" s="108"/>
      <c r="IK80" s="108"/>
      <c r="IL80" s="108"/>
      <c r="IM80" s="108"/>
      <c r="IN80" s="108"/>
      <c r="IO80" s="108"/>
      <c r="IP80" s="108"/>
      <c r="IQ80" s="108"/>
      <c r="IR80" s="108"/>
      <c r="IS80" s="108"/>
      <c r="IT80" s="108"/>
      <c r="IU80" s="108"/>
    </row>
    <row r="81" spans="1:255" s="109" customFormat="1" ht="12" customHeight="1" x14ac:dyDescent="0.25">
      <c r="A81" s="103"/>
      <c r="B81" s="104" t="s">
        <v>144</v>
      </c>
      <c r="C81" s="105" t="s">
        <v>126</v>
      </c>
      <c r="D81" s="105">
        <v>20</v>
      </c>
      <c r="E81" s="105" t="s">
        <v>127</v>
      </c>
      <c r="F81" s="106">
        <v>16900</v>
      </c>
      <c r="G81" s="107">
        <f t="shared" ref="G81" si="2">F81*D81</f>
        <v>338000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8"/>
      <c r="FH81" s="108"/>
      <c r="FI81" s="108"/>
      <c r="FJ81" s="108"/>
      <c r="FK81" s="108"/>
      <c r="FL81" s="108"/>
      <c r="FM81" s="108"/>
      <c r="FN81" s="108"/>
      <c r="FO81" s="108"/>
      <c r="FP81" s="108"/>
      <c r="FQ81" s="108"/>
      <c r="FR81" s="108"/>
      <c r="FS81" s="108"/>
      <c r="FT81" s="108"/>
      <c r="FU81" s="108"/>
      <c r="FV81" s="108"/>
      <c r="FW81" s="108"/>
      <c r="FX81" s="108"/>
      <c r="FY81" s="108"/>
      <c r="FZ81" s="108"/>
      <c r="GA81" s="108"/>
      <c r="GB81" s="108"/>
      <c r="GC81" s="108"/>
      <c r="GD81" s="108"/>
      <c r="GE81" s="108"/>
      <c r="GF81" s="108"/>
      <c r="GG81" s="108"/>
      <c r="GH81" s="108"/>
      <c r="GI81" s="108"/>
      <c r="GJ81" s="108"/>
      <c r="GK81" s="108"/>
      <c r="GL81" s="108"/>
      <c r="GM81" s="108"/>
      <c r="GN81" s="108"/>
      <c r="GO81" s="108"/>
      <c r="GP81" s="108"/>
      <c r="GQ81" s="108"/>
      <c r="GR81" s="108"/>
      <c r="GS81" s="108"/>
      <c r="GT81" s="108"/>
      <c r="GU81" s="108"/>
      <c r="GV81" s="108"/>
      <c r="GW81" s="108"/>
      <c r="GX81" s="108"/>
      <c r="GY81" s="108"/>
      <c r="GZ81" s="108"/>
      <c r="HA81" s="108"/>
      <c r="HB81" s="108"/>
      <c r="HC81" s="108"/>
      <c r="HD81" s="108"/>
      <c r="HE81" s="108"/>
      <c r="HF81" s="108"/>
      <c r="HG81" s="108"/>
      <c r="HH81" s="108"/>
      <c r="HI81" s="108"/>
      <c r="HJ81" s="108"/>
      <c r="HK81" s="108"/>
      <c r="HL81" s="108"/>
      <c r="HM81" s="108"/>
      <c r="HN81" s="108"/>
      <c r="HO81" s="108"/>
      <c r="HP81" s="108"/>
      <c r="HQ81" s="108"/>
      <c r="HR81" s="108"/>
      <c r="HS81" s="108"/>
      <c r="HT81" s="108"/>
      <c r="HU81" s="108"/>
      <c r="HV81" s="108"/>
      <c r="HW81" s="108"/>
      <c r="HX81" s="108"/>
      <c r="HY81" s="108"/>
      <c r="HZ81" s="108"/>
      <c r="IA81" s="108"/>
      <c r="IB81" s="108"/>
      <c r="IC81" s="108"/>
      <c r="ID81" s="108"/>
      <c r="IE81" s="108"/>
      <c r="IF81" s="108"/>
      <c r="IG81" s="108"/>
      <c r="IH81" s="108"/>
      <c r="II81" s="108"/>
      <c r="IJ81" s="108"/>
      <c r="IK81" s="108"/>
      <c r="IL81" s="108"/>
      <c r="IM81" s="108"/>
      <c r="IN81" s="108"/>
      <c r="IO81" s="108"/>
      <c r="IP81" s="108"/>
      <c r="IQ81" s="108"/>
      <c r="IR81" s="108"/>
      <c r="IS81" s="108"/>
      <c r="IT81" s="108"/>
      <c r="IU81" s="108"/>
    </row>
    <row r="82" spans="1:255" s="109" customFormat="1" ht="12" customHeight="1" x14ac:dyDescent="0.25">
      <c r="A82" s="103"/>
      <c r="B82" s="132" t="s">
        <v>35</v>
      </c>
      <c r="C82" s="105"/>
      <c r="D82" s="105"/>
      <c r="E82" s="105"/>
      <c r="F82" s="106"/>
      <c r="G82" s="107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/>
      <c r="FW82" s="108"/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  <c r="GH82" s="108"/>
      <c r="GI82" s="108"/>
      <c r="GJ82" s="108"/>
      <c r="GK82" s="108"/>
      <c r="GL82" s="108"/>
      <c r="GM82" s="108"/>
      <c r="GN82" s="108"/>
      <c r="GO82" s="108"/>
      <c r="GP82" s="108"/>
      <c r="GQ82" s="108"/>
      <c r="GR82" s="108"/>
      <c r="GS82" s="108"/>
      <c r="GT82" s="108"/>
      <c r="GU82" s="108"/>
      <c r="GV82" s="108"/>
      <c r="GW82" s="108"/>
      <c r="GX82" s="108"/>
      <c r="GY82" s="108"/>
      <c r="GZ82" s="108"/>
      <c r="HA82" s="108"/>
      <c r="HB82" s="108"/>
      <c r="HC82" s="108"/>
      <c r="HD82" s="108"/>
      <c r="HE82" s="108"/>
      <c r="HF82" s="108"/>
      <c r="HG82" s="108"/>
      <c r="HH82" s="108"/>
      <c r="HI82" s="108"/>
      <c r="HJ82" s="108"/>
      <c r="HK82" s="108"/>
      <c r="HL82" s="108"/>
      <c r="HM82" s="108"/>
      <c r="HN82" s="108"/>
      <c r="HO82" s="108"/>
      <c r="HP82" s="108"/>
      <c r="HQ82" s="108"/>
      <c r="HR82" s="108"/>
      <c r="HS82" s="108"/>
      <c r="HT82" s="108"/>
      <c r="HU82" s="108"/>
      <c r="HV82" s="108"/>
      <c r="HW82" s="108"/>
      <c r="HX82" s="108"/>
      <c r="HY82" s="108"/>
      <c r="HZ82" s="108"/>
      <c r="IA82" s="108"/>
      <c r="IB82" s="108"/>
      <c r="IC82" s="108"/>
      <c r="ID82" s="108"/>
      <c r="IE82" s="108"/>
      <c r="IF82" s="108"/>
      <c r="IG82" s="108"/>
      <c r="IH82" s="108"/>
      <c r="II82" s="108"/>
      <c r="IJ82" s="108"/>
      <c r="IK82" s="108"/>
      <c r="IL82" s="108"/>
      <c r="IM82" s="108"/>
      <c r="IN82" s="108"/>
      <c r="IO82" s="108"/>
      <c r="IP82" s="108"/>
      <c r="IQ82" s="108"/>
      <c r="IR82" s="108"/>
      <c r="IS82" s="108"/>
      <c r="IT82" s="108"/>
      <c r="IU82" s="108"/>
    </row>
    <row r="83" spans="1:255" s="109" customFormat="1" ht="12" customHeight="1" x14ac:dyDescent="0.25">
      <c r="A83" s="103"/>
      <c r="B83" s="104" t="s">
        <v>89</v>
      </c>
      <c r="C83" s="105" t="s">
        <v>152</v>
      </c>
      <c r="D83" s="105">
        <v>6</v>
      </c>
      <c r="E83" s="105" t="s">
        <v>88</v>
      </c>
      <c r="F83" s="106">
        <v>158700</v>
      </c>
      <c r="G83" s="107">
        <f>D83*F83</f>
        <v>952200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8"/>
      <c r="FH83" s="108"/>
      <c r="FI83" s="108"/>
      <c r="FJ83" s="108"/>
      <c r="FK83" s="108"/>
      <c r="FL83" s="108"/>
      <c r="FM83" s="108"/>
      <c r="FN83" s="108"/>
      <c r="FO83" s="108"/>
      <c r="FP83" s="108"/>
      <c r="FQ83" s="108"/>
      <c r="FR83" s="108"/>
      <c r="FS83" s="108"/>
      <c r="FT83" s="108"/>
      <c r="FU83" s="108"/>
      <c r="FV83" s="108"/>
      <c r="FW83" s="108"/>
      <c r="FX83" s="108"/>
      <c r="FY83" s="108"/>
      <c r="FZ83" s="108"/>
      <c r="GA83" s="108"/>
      <c r="GB83" s="108"/>
      <c r="GC83" s="108"/>
      <c r="GD83" s="108"/>
      <c r="GE83" s="108"/>
      <c r="GF83" s="108"/>
      <c r="GG83" s="108"/>
      <c r="GH83" s="108"/>
      <c r="GI83" s="108"/>
      <c r="GJ83" s="108"/>
      <c r="GK83" s="108"/>
      <c r="GL83" s="108"/>
      <c r="GM83" s="108"/>
      <c r="GN83" s="108"/>
      <c r="GO83" s="108"/>
      <c r="GP83" s="108"/>
      <c r="GQ83" s="108"/>
      <c r="GR83" s="108"/>
      <c r="GS83" s="108"/>
      <c r="GT83" s="108"/>
      <c r="GU83" s="108"/>
      <c r="GV83" s="108"/>
      <c r="GW83" s="108"/>
      <c r="GX83" s="108"/>
      <c r="GY83" s="108"/>
      <c r="GZ83" s="108"/>
      <c r="HA83" s="108"/>
      <c r="HB83" s="108"/>
      <c r="HC83" s="108"/>
      <c r="HD83" s="108"/>
      <c r="HE83" s="108"/>
      <c r="HF83" s="108"/>
      <c r="HG83" s="108"/>
      <c r="HH83" s="108"/>
      <c r="HI83" s="108"/>
      <c r="HJ83" s="108"/>
      <c r="HK83" s="108"/>
      <c r="HL83" s="108"/>
      <c r="HM83" s="108"/>
      <c r="HN83" s="108"/>
      <c r="HO83" s="108"/>
      <c r="HP83" s="108"/>
      <c r="HQ83" s="108"/>
      <c r="HR83" s="108"/>
      <c r="HS83" s="108"/>
      <c r="HT83" s="108"/>
      <c r="HU83" s="108"/>
      <c r="HV83" s="108"/>
      <c r="HW83" s="108"/>
      <c r="HX83" s="108"/>
      <c r="HY83" s="108"/>
      <c r="HZ83" s="108"/>
      <c r="IA83" s="108"/>
      <c r="IB83" s="108"/>
      <c r="IC83" s="108"/>
      <c r="ID83" s="108"/>
      <c r="IE83" s="108"/>
      <c r="IF83" s="108"/>
      <c r="IG83" s="108"/>
      <c r="IH83" s="108"/>
      <c r="II83" s="108"/>
      <c r="IJ83" s="108"/>
      <c r="IK83" s="108"/>
      <c r="IL83" s="108"/>
      <c r="IM83" s="108"/>
      <c r="IN83" s="108"/>
      <c r="IO83" s="108"/>
      <c r="IP83" s="108"/>
      <c r="IQ83" s="108"/>
      <c r="IR83" s="108"/>
      <c r="IS83" s="108"/>
      <c r="IT83" s="108"/>
      <c r="IU83" s="108"/>
    </row>
    <row r="84" spans="1:255" s="109" customFormat="1" ht="12" customHeight="1" x14ac:dyDescent="0.25">
      <c r="A84" s="103"/>
      <c r="B84" s="104" t="s">
        <v>90</v>
      </c>
      <c r="C84" s="105" t="s">
        <v>152</v>
      </c>
      <c r="D84" s="105">
        <v>90</v>
      </c>
      <c r="E84" s="105" t="s">
        <v>91</v>
      </c>
      <c r="F84" s="106">
        <v>7810</v>
      </c>
      <c r="G84" s="107">
        <f>D84*F84</f>
        <v>702900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8"/>
      <c r="FM84" s="108"/>
      <c r="FN84" s="108"/>
      <c r="FO84" s="108"/>
      <c r="FP84" s="108"/>
      <c r="FQ84" s="108"/>
      <c r="FR84" s="108"/>
      <c r="FS84" s="108"/>
      <c r="FT84" s="108"/>
      <c r="FU84" s="108"/>
      <c r="FV84" s="108"/>
      <c r="FW84" s="108"/>
      <c r="FX84" s="108"/>
      <c r="FY84" s="108"/>
      <c r="FZ84" s="108"/>
      <c r="GA84" s="108"/>
      <c r="GB84" s="108"/>
      <c r="GC84" s="108"/>
      <c r="GD84" s="108"/>
      <c r="GE84" s="108"/>
      <c r="GF84" s="108"/>
      <c r="GG84" s="108"/>
      <c r="GH84" s="108"/>
      <c r="GI84" s="108"/>
      <c r="GJ84" s="108"/>
      <c r="GK84" s="108"/>
      <c r="GL84" s="108"/>
      <c r="GM84" s="108"/>
      <c r="GN84" s="108"/>
      <c r="GO84" s="108"/>
      <c r="GP84" s="108"/>
      <c r="GQ84" s="108"/>
      <c r="GR84" s="108"/>
      <c r="GS84" s="108"/>
      <c r="GT84" s="108"/>
      <c r="GU84" s="108"/>
      <c r="GV84" s="108"/>
      <c r="GW84" s="108"/>
      <c r="GX84" s="108"/>
      <c r="GY84" s="108"/>
      <c r="GZ84" s="108"/>
      <c r="HA84" s="108"/>
      <c r="HB84" s="108"/>
      <c r="HC84" s="108"/>
      <c r="HD84" s="108"/>
      <c r="HE84" s="108"/>
      <c r="HF84" s="108"/>
      <c r="HG84" s="108"/>
      <c r="HH84" s="108"/>
      <c r="HI84" s="108"/>
      <c r="HJ84" s="108"/>
      <c r="HK84" s="108"/>
      <c r="HL84" s="108"/>
      <c r="HM84" s="108"/>
      <c r="HN84" s="108"/>
      <c r="HO84" s="108"/>
      <c r="HP84" s="108"/>
      <c r="HQ84" s="108"/>
      <c r="HR84" s="108"/>
      <c r="HS84" s="108"/>
      <c r="HT84" s="108"/>
      <c r="HU84" s="108"/>
      <c r="HV84" s="108"/>
      <c r="HW84" s="108"/>
      <c r="HX84" s="108"/>
      <c r="HY84" s="108"/>
      <c r="HZ84" s="108"/>
      <c r="IA84" s="108"/>
      <c r="IB84" s="108"/>
      <c r="IC84" s="108"/>
      <c r="ID84" s="108"/>
      <c r="IE84" s="108"/>
      <c r="IF84" s="108"/>
      <c r="IG84" s="108"/>
      <c r="IH84" s="108"/>
      <c r="II84" s="108"/>
      <c r="IJ84" s="108"/>
      <c r="IK84" s="108"/>
      <c r="IL84" s="108"/>
      <c r="IM84" s="108"/>
      <c r="IN84" s="108"/>
      <c r="IO84" s="108"/>
      <c r="IP84" s="108"/>
      <c r="IQ84" s="108"/>
      <c r="IR84" s="108"/>
      <c r="IS84" s="108"/>
      <c r="IT84" s="108"/>
      <c r="IU84" s="108"/>
    </row>
    <row r="85" spans="1:255" s="109" customFormat="1" ht="12" customHeight="1" x14ac:dyDescent="0.25">
      <c r="A85" s="103"/>
      <c r="B85" s="104" t="s">
        <v>96</v>
      </c>
      <c r="C85" s="105" t="s">
        <v>125</v>
      </c>
      <c r="D85" s="105">
        <v>20</v>
      </c>
      <c r="E85" s="105" t="s">
        <v>79</v>
      </c>
      <c r="F85" s="106">
        <v>3712.8</v>
      </c>
      <c r="G85" s="107">
        <f>F85*D85</f>
        <v>74256</v>
      </c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108"/>
      <c r="FI85" s="108"/>
      <c r="FJ85" s="108"/>
      <c r="FK85" s="108"/>
      <c r="FL85" s="108"/>
      <c r="FM85" s="108"/>
      <c r="FN85" s="108"/>
      <c r="FO85" s="108"/>
      <c r="FP85" s="108"/>
      <c r="FQ85" s="108"/>
      <c r="FR85" s="108"/>
      <c r="FS85" s="108"/>
      <c r="FT85" s="108"/>
      <c r="FU85" s="108"/>
      <c r="FV85" s="108"/>
      <c r="FW85" s="108"/>
      <c r="FX85" s="108"/>
      <c r="FY85" s="108"/>
      <c r="FZ85" s="108"/>
      <c r="GA85" s="108"/>
      <c r="GB85" s="108"/>
      <c r="GC85" s="108"/>
      <c r="GD85" s="108"/>
      <c r="GE85" s="108"/>
      <c r="GF85" s="108"/>
      <c r="GG85" s="108"/>
      <c r="GH85" s="108"/>
      <c r="GI85" s="108"/>
      <c r="GJ85" s="108"/>
      <c r="GK85" s="108"/>
      <c r="GL85" s="108"/>
      <c r="GM85" s="108"/>
      <c r="GN85" s="108"/>
      <c r="GO85" s="108"/>
      <c r="GP85" s="108"/>
      <c r="GQ85" s="108"/>
      <c r="GR85" s="108"/>
      <c r="GS85" s="108"/>
      <c r="GT85" s="108"/>
      <c r="GU85" s="108"/>
      <c r="GV85" s="108"/>
      <c r="GW85" s="108"/>
      <c r="GX85" s="108"/>
      <c r="GY85" s="108"/>
      <c r="GZ85" s="108"/>
      <c r="HA85" s="108"/>
      <c r="HB85" s="108"/>
      <c r="HC85" s="108"/>
      <c r="HD85" s="108"/>
      <c r="HE85" s="108"/>
      <c r="HF85" s="108"/>
      <c r="HG85" s="108"/>
      <c r="HH85" s="108"/>
      <c r="HI85" s="108"/>
      <c r="HJ85" s="108"/>
      <c r="HK85" s="108"/>
      <c r="HL85" s="108"/>
      <c r="HM85" s="108"/>
      <c r="HN85" s="108"/>
      <c r="HO85" s="108"/>
      <c r="HP85" s="108"/>
      <c r="HQ85" s="108"/>
      <c r="HR85" s="108"/>
      <c r="HS85" s="108"/>
      <c r="HT85" s="108"/>
      <c r="HU85" s="108"/>
      <c r="HV85" s="108"/>
      <c r="HW85" s="108"/>
      <c r="HX85" s="108"/>
      <c r="HY85" s="108"/>
      <c r="HZ85" s="108"/>
      <c r="IA85" s="108"/>
      <c r="IB85" s="108"/>
      <c r="IC85" s="108"/>
      <c r="ID85" s="108"/>
      <c r="IE85" s="108"/>
      <c r="IF85" s="108"/>
      <c r="IG85" s="108"/>
      <c r="IH85" s="108"/>
      <c r="II85" s="108"/>
      <c r="IJ85" s="108"/>
      <c r="IK85" s="108"/>
      <c r="IL85" s="108"/>
      <c r="IM85" s="108"/>
      <c r="IN85" s="108"/>
      <c r="IO85" s="108"/>
      <c r="IP85" s="108"/>
      <c r="IQ85" s="108"/>
      <c r="IR85" s="108"/>
      <c r="IS85" s="108"/>
      <c r="IT85" s="108"/>
      <c r="IU85" s="108"/>
    </row>
    <row r="86" spans="1:255" s="109" customFormat="1" ht="12" customHeight="1" x14ac:dyDescent="0.25">
      <c r="A86" s="103"/>
      <c r="B86" s="104" t="s">
        <v>145</v>
      </c>
      <c r="C86" s="105" t="s">
        <v>150</v>
      </c>
      <c r="D86" s="105">
        <v>5</v>
      </c>
      <c r="E86" s="105" t="s">
        <v>160</v>
      </c>
      <c r="F86" s="106">
        <v>9140</v>
      </c>
      <c r="G86" s="107">
        <f>F86*D86</f>
        <v>45700</v>
      </c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08"/>
      <c r="FE86" s="108"/>
      <c r="FF86" s="108"/>
      <c r="FG86" s="108"/>
      <c r="FH86" s="108"/>
      <c r="FI86" s="108"/>
      <c r="FJ86" s="108"/>
      <c r="FK86" s="108"/>
      <c r="FL86" s="108"/>
      <c r="FM86" s="108"/>
      <c r="FN86" s="108"/>
      <c r="FO86" s="108"/>
      <c r="FP86" s="108"/>
      <c r="FQ86" s="108"/>
      <c r="FR86" s="108"/>
      <c r="FS86" s="108"/>
      <c r="FT86" s="108"/>
      <c r="FU86" s="108"/>
      <c r="FV86" s="108"/>
      <c r="FW86" s="108"/>
      <c r="FX86" s="108"/>
      <c r="FY86" s="108"/>
      <c r="FZ86" s="108"/>
      <c r="GA86" s="108"/>
      <c r="GB86" s="108"/>
      <c r="GC86" s="108"/>
      <c r="GD86" s="108"/>
      <c r="GE86" s="108"/>
      <c r="GF86" s="108"/>
      <c r="GG86" s="108"/>
      <c r="GH86" s="108"/>
      <c r="GI86" s="108"/>
      <c r="GJ86" s="108"/>
      <c r="GK86" s="108"/>
      <c r="GL86" s="108"/>
      <c r="GM86" s="108"/>
      <c r="GN86" s="108"/>
      <c r="GO86" s="108"/>
      <c r="GP86" s="108"/>
      <c r="GQ86" s="108"/>
      <c r="GR86" s="108"/>
      <c r="GS86" s="108"/>
      <c r="GT86" s="108"/>
      <c r="GU86" s="108"/>
      <c r="GV86" s="108"/>
      <c r="GW86" s="108"/>
      <c r="GX86" s="108"/>
      <c r="GY86" s="108"/>
      <c r="GZ86" s="108"/>
      <c r="HA86" s="108"/>
      <c r="HB86" s="108"/>
      <c r="HC86" s="108"/>
      <c r="HD86" s="108"/>
      <c r="HE86" s="108"/>
      <c r="HF86" s="108"/>
      <c r="HG86" s="108"/>
      <c r="HH86" s="108"/>
      <c r="HI86" s="108"/>
      <c r="HJ86" s="108"/>
      <c r="HK86" s="108"/>
      <c r="HL86" s="108"/>
      <c r="HM86" s="108"/>
      <c r="HN86" s="108"/>
      <c r="HO86" s="108"/>
      <c r="HP86" s="108"/>
      <c r="HQ86" s="108"/>
      <c r="HR86" s="108"/>
      <c r="HS86" s="108"/>
      <c r="HT86" s="108"/>
      <c r="HU86" s="108"/>
      <c r="HV86" s="108"/>
      <c r="HW86" s="108"/>
      <c r="HX86" s="108"/>
      <c r="HY86" s="108"/>
      <c r="HZ86" s="108"/>
      <c r="IA86" s="108"/>
      <c r="IB86" s="108"/>
      <c r="IC86" s="108"/>
      <c r="ID86" s="108"/>
      <c r="IE86" s="108"/>
      <c r="IF86" s="108"/>
      <c r="IG86" s="108"/>
      <c r="IH86" s="108"/>
      <c r="II86" s="108"/>
      <c r="IJ86" s="108"/>
      <c r="IK86" s="108"/>
      <c r="IL86" s="108"/>
      <c r="IM86" s="108"/>
      <c r="IN86" s="108"/>
      <c r="IO86" s="108"/>
      <c r="IP86" s="108"/>
      <c r="IQ86" s="108"/>
      <c r="IR86" s="108"/>
      <c r="IS86" s="108"/>
      <c r="IT86" s="108"/>
      <c r="IU86" s="108"/>
    </row>
    <row r="87" spans="1:255" s="109" customFormat="1" ht="12" customHeight="1" x14ac:dyDescent="0.25">
      <c r="A87" s="103"/>
      <c r="B87" s="104" t="s">
        <v>102</v>
      </c>
      <c r="C87" s="105" t="s">
        <v>152</v>
      </c>
      <c r="D87" s="105">
        <v>1</v>
      </c>
      <c r="E87" s="105" t="s">
        <v>79</v>
      </c>
      <c r="F87" s="106">
        <v>58880</v>
      </c>
      <c r="G87" s="107">
        <f>D87*F87</f>
        <v>58880</v>
      </c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08"/>
      <c r="FF87" s="108"/>
      <c r="FG87" s="108"/>
      <c r="FH87" s="108"/>
      <c r="FI87" s="108"/>
      <c r="FJ87" s="108"/>
      <c r="FK87" s="108"/>
      <c r="FL87" s="108"/>
      <c r="FM87" s="108"/>
      <c r="FN87" s="108"/>
      <c r="FO87" s="108"/>
      <c r="FP87" s="108"/>
      <c r="FQ87" s="108"/>
      <c r="FR87" s="108"/>
      <c r="FS87" s="108"/>
      <c r="FT87" s="108"/>
      <c r="FU87" s="108"/>
      <c r="FV87" s="108"/>
      <c r="FW87" s="108"/>
      <c r="FX87" s="108"/>
      <c r="FY87" s="108"/>
      <c r="FZ87" s="108"/>
      <c r="GA87" s="108"/>
      <c r="GB87" s="108"/>
      <c r="GC87" s="108"/>
      <c r="GD87" s="108"/>
      <c r="GE87" s="108"/>
      <c r="GF87" s="108"/>
      <c r="GG87" s="108"/>
      <c r="GH87" s="108"/>
      <c r="GI87" s="108"/>
      <c r="GJ87" s="108"/>
      <c r="GK87" s="108"/>
      <c r="GL87" s="108"/>
      <c r="GM87" s="108"/>
      <c r="GN87" s="108"/>
      <c r="GO87" s="108"/>
      <c r="GP87" s="108"/>
      <c r="GQ87" s="108"/>
      <c r="GR87" s="108"/>
      <c r="GS87" s="108"/>
      <c r="GT87" s="108"/>
      <c r="GU87" s="108"/>
      <c r="GV87" s="108"/>
      <c r="GW87" s="108"/>
      <c r="GX87" s="108"/>
      <c r="GY87" s="108"/>
      <c r="GZ87" s="108"/>
      <c r="HA87" s="108"/>
      <c r="HB87" s="108"/>
      <c r="HC87" s="108"/>
      <c r="HD87" s="108"/>
      <c r="HE87" s="108"/>
      <c r="HF87" s="108"/>
      <c r="HG87" s="108"/>
      <c r="HH87" s="108"/>
      <c r="HI87" s="108"/>
      <c r="HJ87" s="108"/>
      <c r="HK87" s="108"/>
      <c r="HL87" s="108"/>
      <c r="HM87" s="108"/>
      <c r="HN87" s="108"/>
      <c r="HO87" s="108"/>
      <c r="HP87" s="108"/>
      <c r="HQ87" s="108"/>
      <c r="HR87" s="108"/>
      <c r="HS87" s="108"/>
      <c r="HT87" s="108"/>
      <c r="HU87" s="108"/>
      <c r="HV87" s="108"/>
      <c r="HW87" s="108"/>
      <c r="HX87" s="108"/>
      <c r="HY87" s="108"/>
      <c r="HZ87" s="108"/>
      <c r="IA87" s="108"/>
      <c r="IB87" s="108"/>
      <c r="IC87" s="108"/>
      <c r="ID87" s="108"/>
      <c r="IE87" s="108"/>
      <c r="IF87" s="108"/>
      <c r="IG87" s="108"/>
      <c r="IH87" s="108"/>
      <c r="II87" s="108"/>
      <c r="IJ87" s="108"/>
      <c r="IK87" s="108"/>
      <c r="IL87" s="108"/>
      <c r="IM87" s="108"/>
      <c r="IN87" s="108"/>
      <c r="IO87" s="108"/>
      <c r="IP87" s="108"/>
      <c r="IQ87" s="108"/>
      <c r="IR87" s="108"/>
      <c r="IS87" s="108"/>
      <c r="IT87" s="108"/>
      <c r="IU87" s="108"/>
    </row>
    <row r="88" spans="1:255" s="109" customFormat="1" ht="12" customHeight="1" x14ac:dyDescent="0.25">
      <c r="A88" s="103"/>
      <c r="B88" s="104" t="s">
        <v>97</v>
      </c>
      <c r="C88" s="105" t="s">
        <v>98</v>
      </c>
      <c r="D88" s="105">
        <v>8</v>
      </c>
      <c r="E88" s="105" t="s">
        <v>85</v>
      </c>
      <c r="F88" s="106">
        <v>40220</v>
      </c>
      <c r="G88" s="107">
        <f>F88*D88</f>
        <v>321760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08"/>
      <c r="FF88" s="108"/>
      <c r="FG88" s="108"/>
      <c r="FH88" s="108"/>
      <c r="FI88" s="108"/>
      <c r="FJ88" s="108"/>
      <c r="FK88" s="108"/>
      <c r="FL88" s="108"/>
      <c r="FM88" s="108"/>
      <c r="FN88" s="108"/>
      <c r="FO88" s="108"/>
      <c r="FP88" s="108"/>
      <c r="FQ88" s="108"/>
      <c r="FR88" s="108"/>
      <c r="FS88" s="108"/>
      <c r="FT88" s="108"/>
      <c r="FU88" s="108"/>
      <c r="FV88" s="108"/>
      <c r="FW88" s="108"/>
      <c r="FX88" s="108"/>
      <c r="FY88" s="108"/>
      <c r="FZ88" s="108"/>
      <c r="GA88" s="108"/>
      <c r="GB88" s="108"/>
      <c r="GC88" s="108"/>
      <c r="GD88" s="108"/>
      <c r="GE88" s="108"/>
      <c r="GF88" s="108"/>
      <c r="GG88" s="108"/>
      <c r="GH88" s="108"/>
      <c r="GI88" s="108"/>
      <c r="GJ88" s="108"/>
      <c r="GK88" s="108"/>
      <c r="GL88" s="108"/>
      <c r="GM88" s="108"/>
      <c r="GN88" s="108"/>
      <c r="GO88" s="108"/>
      <c r="GP88" s="108"/>
      <c r="GQ88" s="108"/>
      <c r="GR88" s="108"/>
      <c r="GS88" s="108"/>
      <c r="GT88" s="108"/>
      <c r="GU88" s="108"/>
      <c r="GV88" s="108"/>
      <c r="GW88" s="108"/>
      <c r="GX88" s="108"/>
      <c r="GY88" s="108"/>
      <c r="GZ88" s="108"/>
      <c r="HA88" s="108"/>
      <c r="HB88" s="108"/>
      <c r="HC88" s="108"/>
      <c r="HD88" s="108"/>
      <c r="HE88" s="108"/>
      <c r="HF88" s="108"/>
      <c r="HG88" s="108"/>
      <c r="HH88" s="108"/>
      <c r="HI88" s="108"/>
      <c r="HJ88" s="108"/>
      <c r="HK88" s="108"/>
      <c r="HL88" s="108"/>
      <c r="HM88" s="108"/>
      <c r="HN88" s="108"/>
      <c r="HO88" s="108"/>
      <c r="HP88" s="108"/>
      <c r="HQ88" s="108"/>
      <c r="HR88" s="108"/>
      <c r="HS88" s="108"/>
      <c r="HT88" s="108"/>
      <c r="HU88" s="108"/>
      <c r="HV88" s="108"/>
      <c r="HW88" s="108"/>
      <c r="HX88" s="108"/>
      <c r="HY88" s="108"/>
      <c r="HZ88" s="108"/>
      <c r="IA88" s="108"/>
      <c r="IB88" s="108"/>
      <c r="IC88" s="108"/>
      <c r="ID88" s="108"/>
      <c r="IE88" s="108"/>
      <c r="IF88" s="108"/>
      <c r="IG88" s="108"/>
      <c r="IH88" s="108"/>
      <c r="II88" s="108"/>
      <c r="IJ88" s="108"/>
      <c r="IK88" s="108"/>
      <c r="IL88" s="108"/>
      <c r="IM88" s="108"/>
      <c r="IN88" s="108"/>
      <c r="IO88" s="108"/>
      <c r="IP88" s="108"/>
      <c r="IQ88" s="108"/>
      <c r="IR88" s="108"/>
      <c r="IS88" s="108"/>
      <c r="IT88" s="108"/>
      <c r="IU88" s="108"/>
    </row>
    <row r="89" spans="1:255" s="109" customFormat="1" ht="12" customHeight="1" x14ac:dyDescent="0.25">
      <c r="A89" s="103"/>
      <c r="B89" s="104" t="s">
        <v>131</v>
      </c>
      <c r="C89" s="105" t="s">
        <v>152</v>
      </c>
      <c r="D89" s="105">
        <v>6</v>
      </c>
      <c r="E89" s="105" t="s">
        <v>88</v>
      </c>
      <c r="F89" s="106">
        <v>112000</v>
      </c>
      <c r="G89" s="107">
        <f t="shared" si="1"/>
        <v>672000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108"/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/>
      <c r="FR89" s="108"/>
      <c r="FS89" s="108"/>
      <c r="FT89" s="108"/>
      <c r="FU89" s="108"/>
      <c r="FV89" s="108"/>
      <c r="FW89" s="108"/>
      <c r="FX89" s="108"/>
      <c r="FY89" s="108"/>
      <c r="FZ89" s="108"/>
      <c r="GA89" s="108"/>
      <c r="GB89" s="108"/>
      <c r="GC89" s="108"/>
      <c r="GD89" s="108"/>
      <c r="GE89" s="108"/>
      <c r="GF89" s="108"/>
      <c r="GG89" s="108"/>
      <c r="GH89" s="108"/>
      <c r="GI89" s="108"/>
      <c r="GJ89" s="108"/>
      <c r="GK89" s="108"/>
      <c r="GL89" s="108"/>
      <c r="GM89" s="108"/>
      <c r="GN89" s="108"/>
      <c r="GO89" s="108"/>
      <c r="GP89" s="108"/>
      <c r="GQ89" s="108"/>
      <c r="GR89" s="108"/>
      <c r="GS89" s="108"/>
      <c r="GT89" s="108"/>
      <c r="GU89" s="108"/>
      <c r="GV89" s="108"/>
      <c r="GW89" s="108"/>
      <c r="GX89" s="108"/>
      <c r="GY89" s="108"/>
      <c r="GZ89" s="108"/>
      <c r="HA89" s="108"/>
      <c r="HB89" s="108"/>
      <c r="HC89" s="108"/>
      <c r="HD89" s="108"/>
      <c r="HE89" s="108"/>
      <c r="HF89" s="108"/>
      <c r="HG89" s="108"/>
      <c r="HH89" s="108"/>
      <c r="HI89" s="108"/>
      <c r="HJ89" s="108"/>
      <c r="HK89" s="108"/>
      <c r="HL89" s="108"/>
      <c r="HM89" s="108"/>
      <c r="HN89" s="108"/>
      <c r="HO89" s="108"/>
      <c r="HP89" s="108"/>
      <c r="HQ89" s="108"/>
      <c r="HR89" s="108"/>
      <c r="HS89" s="108"/>
      <c r="HT89" s="108"/>
      <c r="HU89" s="108"/>
      <c r="HV89" s="108"/>
      <c r="HW89" s="108"/>
      <c r="HX89" s="108"/>
      <c r="HY89" s="108"/>
      <c r="HZ89" s="108"/>
      <c r="IA89" s="108"/>
      <c r="IB89" s="108"/>
      <c r="IC89" s="108"/>
      <c r="ID89" s="108"/>
      <c r="IE89" s="108"/>
      <c r="IF89" s="108"/>
      <c r="IG89" s="108"/>
      <c r="IH89" s="108"/>
      <c r="II89" s="108"/>
      <c r="IJ89" s="108"/>
      <c r="IK89" s="108"/>
      <c r="IL89" s="108"/>
      <c r="IM89" s="108"/>
      <c r="IN89" s="108"/>
      <c r="IO89" s="108"/>
      <c r="IP89" s="108"/>
      <c r="IQ89" s="108"/>
      <c r="IR89" s="108"/>
      <c r="IS89" s="108"/>
      <c r="IT89" s="108"/>
      <c r="IU89" s="108"/>
    </row>
    <row r="90" spans="1:255" customFormat="1" ht="11.25" customHeight="1" x14ac:dyDescent="0.25">
      <c r="A90" s="92"/>
      <c r="B90" s="110" t="s">
        <v>34</v>
      </c>
      <c r="C90" s="111"/>
      <c r="D90" s="111"/>
      <c r="E90" s="111"/>
      <c r="F90" s="112"/>
      <c r="G90" s="113">
        <f>SUM(G52:G89)</f>
        <v>17934529.5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2"/>
      <c r="HT90" s="92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  <c r="IU90" s="92"/>
    </row>
    <row r="91" spans="1:255" customFormat="1" ht="15.75" customHeight="1" x14ac:dyDescent="0.25">
      <c r="A91" s="100"/>
      <c r="B91" s="114"/>
      <c r="C91" s="115"/>
      <c r="D91" s="115"/>
      <c r="E91" s="115"/>
      <c r="F91" s="116"/>
      <c r="G91" s="116"/>
      <c r="H91" s="92"/>
      <c r="I91" s="92"/>
      <c r="J91" s="92"/>
      <c r="K91" s="117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2"/>
      <c r="HT91" s="92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  <c r="IU91" s="92"/>
    </row>
    <row r="92" spans="1:255" customFormat="1" ht="12" customHeight="1" x14ac:dyDescent="0.25">
      <c r="A92" s="100"/>
      <c r="B92" s="24" t="s">
        <v>35</v>
      </c>
      <c r="C92" s="4"/>
      <c r="D92" s="25"/>
      <c r="E92" s="25"/>
      <c r="F92" s="101"/>
      <c r="G92" s="10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2"/>
      <c r="HT92" s="92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  <c r="IU92" s="92"/>
    </row>
    <row r="93" spans="1:255" customFormat="1" ht="24" customHeight="1" x14ac:dyDescent="0.25">
      <c r="A93" s="100"/>
      <c r="B93" s="26" t="s">
        <v>36</v>
      </c>
      <c r="C93" s="5" t="s">
        <v>30</v>
      </c>
      <c r="D93" s="5" t="s">
        <v>114</v>
      </c>
      <c r="E93" s="26" t="s">
        <v>19</v>
      </c>
      <c r="F93" s="5" t="s">
        <v>20</v>
      </c>
      <c r="G93" s="26" t="s">
        <v>21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2"/>
      <c r="HT93" s="92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  <c r="IU93" s="92"/>
    </row>
    <row r="94" spans="1:255" s="109" customFormat="1" ht="12" customHeight="1" x14ac:dyDescent="0.25">
      <c r="A94" s="103"/>
      <c r="B94" s="104" t="s">
        <v>99</v>
      </c>
      <c r="C94" s="105" t="s">
        <v>105</v>
      </c>
      <c r="D94" s="105">
        <v>6</v>
      </c>
      <c r="E94" s="105" t="s">
        <v>106</v>
      </c>
      <c r="F94" s="106">
        <v>30000</v>
      </c>
      <c r="G94" s="107">
        <f>D94*F94</f>
        <v>180000</v>
      </c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/>
      <c r="EJ94" s="108"/>
      <c r="EK94" s="108"/>
      <c r="EL94" s="108"/>
      <c r="EM94" s="108"/>
      <c r="EN94" s="108"/>
      <c r="EO94" s="108"/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/>
      <c r="FC94" s="108"/>
      <c r="FD94" s="108"/>
      <c r="FE94" s="108"/>
      <c r="FF94" s="108"/>
      <c r="FG94" s="108"/>
      <c r="FH94" s="108"/>
      <c r="FI94" s="108"/>
      <c r="FJ94" s="108"/>
      <c r="FK94" s="108"/>
      <c r="FL94" s="108"/>
      <c r="FM94" s="108"/>
      <c r="FN94" s="108"/>
      <c r="FO94" s="108"/>
      <c r="FP94" s="108"/>
      <c r="FQ94" s="108"/>
      <c r="FR94" s="108"/>
      <c r="FS94" s="108"/>
      <c r="FT94" s="108"/>
      <c r="FU94" s="108"/>
      <c r="FV94" s="108"/>
      <c r="FW94" s="108"/>
      <c r="FX94" s="108"/>
      <c r="FY94" s="108"/>
      <c r="FZ94" s="108"/>
      <c r="GA94" s="108"/>
      <c r="GB94" s="108"/>
      <c r="GC94" s="108"/>
      <c r="GD94" s="108"/>
      <c r="GE94" s="108"/>
      <c r="GF94" s="108"/>
      <c r="GG94" s="108"/>
      <c r="GH94" s="108"/>
      <c r="GI94" s="108"/>
      <c r="GJ94" s="108"/>
      <c r="GK94" s="108"/>
      <c r="GL94" s="108"/>
      <c r="GM94" s="108"/>
      <c r="GN94" s="108"/>
      <c r="GO94" s="108"/>
      <c r="GP94" s="108"/>
      <c r="GQ94" s="108"/>
      <c r="GR94" s="108"/>
      <c r="GS94" s="108"/>
      <c r="GT94" s="108"/>
      <c r="GU94" s="108"/>
      <c r="GV94" s="108"/>
      <c r="GW94" s="108"/>
      <c r="GX94" s="108"/>
      <c r="GY94" s="108"/>
      <c r="GZ94" s="108"/>
      <c r="HA94" s="108"/>
      <c r="HB94" s="108"/>
      <c r="HC94" s="108"/>
      <c r="HD94" s="108"/>
      <c r="HE94" s="108"/>
      <c r="HF94" s="108"/>
      <c r="HG94" s="108"/>
      <c r="HH94" s="108"/>
      <c r="HI94" s="108"/>
      <c r="HJ94" s="108"/>
      <c r="HK94" s="108"/>
      <c r="HL94" s="108"/>
      <c r="HM94" s="108"/>
      <c r="HN94" s="108"/>
      <c r="HO94" s="108"/>
      <c r="HP94" s="108"/>
      <c r="HQ94" s="108"/>
      <c r="HR94" s="108"/>
      <c r="HS94" s="108"/>
      <c r="HT94" s="108"/>
      <c r="HU94" s="108"/>
      <c r="HV94" s="108"/>
      <c r="HW94" s="108"/>
      <c r="HX94" s="108"/>
      <c r="HY94" s="108"/>
      <c r="HZ94" s="108"/>
      <c r="IA94" s="108"/>
      <c r="IB94" s="108"/>
      <c r="IC94" s="108"/>
      <c r="ID94" s="108"/>
      <c r="IE94" s="108"/>
      <c r="IF94" s="108"/>
      <c r="IG94" s="108"/>
      <c r="IH94" s="108"/>
      <c r="II94" s="108"/>
      <c r="IJ94" s="108"/>
      <c r="IK94" s="108"/>
      <c r="IL94" s="108"/>
      <c r="IM94" s="108"/>
      <c r="IN94" s="108"/>
      <c r="IO94" s="108"/>
      <c r="IP94" s="108"/>
      <c r="IQ94" s="108"/>
      <c r="IR94" s="108"/>
      <c r="IS94" s="108"/>
      <c r="IT94" s="108"/>
      <c r="IU94" s="108"/>
    </row>
    <row r="95" spans="1:255" s="109" customFormat="1" ht="12" customHeight="1" x14ac:dyDescent="0.25">
      <c r="A95" s="103"/>
      <c r="B95" s="104" t="s">
        <v>115</v>
      </c>
      <c r="C95" s="105" t="s">
        <v>32</v>
      </c>
      <c r="D95" s="105">
        <v>1100</v>
      </c>
      <c r="E95" s="105" t="s">
        <v>116</v>
      </c>
      <c r="F95" s="106">
        <v>3048</v>
      </c>
      <c r="G95" s="107">
        <f t="shared" ref="G95:G96" si="3">+D95*F95</f>
        <v>3352800</v>
      </c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8"/>
      <c r="ED95" s="108"/>
      <c r="EE95" s="108"/>
      <c r="EF95" s="108"/>
      <c r="EG95" s="108"/>
      <c r="EH95" s="108"/>
      <c r="EI95" s="108"/>
      <c r="EJ95" s="108"/>
      <c r="EK95" s="108"/>
      <c r="EL95" s="108"/>
      <c r="EM95" s="108"/>
      <c r="EN95" s="108"/>
      <c r="EO95" s="108"/>
      <c r="EP95" s="108"/>
      <c r="EQ95" s="108"/>
      <c r="ER95" s="108"/>
      <c r="ES95" s="108"/>
      <c r="ET95" s="108"/>
      <c r="EU95" s="108"/>
      <c r="EV95" s="108"/>
      <c r="EW95" s="108"/>
      <c r="EX95" s="108"/>
      <c r="EY95" s="108"/>
      <c r="EZ95" s="108"/>
      <c r="FA95" s="108"/>
      <c r="FB95" s="108"/>
      <c r="FC95" s="108"/>
      <c r="FD95" s="108"/>
      <c r="FE95" s="108"/>
      <c r="FF95" s="108"/>
      <c r="FG95" s="108"/>
      <c r="FH95" s="108"/>
      <c r="FI95" s="108"/>
      <c r="FJ95" s="108"/>
      <c r="FK95" s="108"/>
      <c r="FL95" s="108"/>
      <c r="FM95" s="108"/>
      <c r="FN95" s="108"/>
      <c r="FO95" s="108"/>
      <c r="FP95" s="108"/>
      <c r="FQ95" s="108"/>
      <c r="FR95" s="108"/>
      <c r="FS95" s="108"/>
      <c r="FT95" s="108"/>
      <c r="FU95" s="108"/>
      <c r="FV95" s="108"/>
      <c r="FW95" s="108"/>
      <c r="FX95" s="108"/>
      <c r="FY95" s="108"/>
      <c r="FZ95" s="108"/>
      <c r="GA95" s="108"/>
      <c r="GB95" s="108"/>
      <c r="GC95" s="108"/>
      <c r="GD95" s="108"/>
      <c r="GE95" s="108"/>
      <c r="GF95" s="108"/>
      <c r="GG95" s="108"/>
      <c r="GH95" s="108"/>
      <c r="GI95" s="108"/>
      <c r="GJ95" s="108"/>
      <c r="GK95" s="108"/>
      <c r="GL95" s="108"/>
      <c r="GM95" s="108"/>
      <c r="GN95" s="108"/>
      <c r="GO95" s="108"/>
      <c r="GP95" s="108"/>
      <c r="GQ95" s="108"/>
      <c r="GR95" s="108"/>
      <c r="GS95" s="108"/>
      <c r="GT95" s="108"/>
      <c r="GU95" s="108"/>
      <c r="GV95" s="108"/>
      <c r="GW95" s="108"/>
      <c r="GX95" s="108"/>
      <c r="GY95" s="108"/>
      <c r="GZ95" s="108"/>
      <c r="HA95" s="108"/>
      <c r="HB95" s="108"/>
      <c r="HC95" s="108"/>
      <c r="HD95" s="108"/>
      <c r="HE95" s="108"/>
      <c r="HF95" s="108"/>
      <c r="HG95" s="108"/>
      <c r="HH95" s="108"/>
      <c r="HI95" s="108"/>
      <c r="HJ95" s="108"/>
      <c r="HK95" s="108"/>
      <c r="HL95" s="108"/>
      <c r="HM95" s="108"/>
      <c r="HN95" s="108"/>
      <c r="HO95" s="108"/>
      <c r="HP95" s="108"/>
      <c r="HQ95" s="108"/>
      <c r="HR95" s="108"/>
      <c r="HS95" s="108"/>
      <c r="HT95" s="108"/>
      <c r="HU95" s="108"/>
      <c r="HV95" s="108"/>
      <c r="HW95" s="108"/>
      <c r="HX95" s="108"/>
      <c r="HY95" s="108"/>
      <c r="HZ95" s="108"/>
      <c r="IA95" s="108"/>
      <c r="IB95" s="108"/>
      <c r="IC95" s="108"/>
      <c r="ID95" s="108"/>
      <c r="IE95" s="108"/>
      <c r="IF95" s="108"/>
      <c r="IG95" s="108"/>
      <c r="IH95" s="108"/>
      <c r="II95" s="108"/>
      <c r="IJ95" s="108"/>
      <c r="IK95" s="108"/>
      <c r="IL95" s="108"/>
      <c r="IM95" s="108"/>
      <c r="IN95" s="108"/>
      <c r="IO95" s="108"/>
      <c r="IP95" s="108"/>
      <c r="IQ95" s="108"/>
      <c r="IR95" s="108"/>
      <c r="IS95" s="108"/>
      <c r="IT95" s="108"/>
      <c r="IU95" s="108"/>
    </row>
    <row r="96" spans="1:255" s="109" customFormat="1" ht="12" customHeight="1" x14ac:dyDescent="0.25">
      <c r="A96" s="103"/>
      <c r="B96" s="104" t="s">
        <v>117</v>
      </c>
      <c r="C96" s="105" t="s">
        <v>32</v>
      </c>
      <c r="D96" s="105">
        <v>500</v>
      </c>
      <c r="E96" s="105" t="s">
        <v>116</v>
      </c>
      <c r="F96" s="106">
        <v>3048</v>
      </c>
      <c r="G96" s="107">
        <f t="shared" si="3"/>
        <v>1524000</v>
      </c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8"/>
      <c r="GN96" s="108"/>
      <c r="GO96" s="108"/>
      <c r="GP96" s="108"/>
      <c r="GQ96" s="108"/>
      <c r="GR96" s="108"/>
      <c r="GS96" s="108"/>
      <c r="GT96" s="108"/>
      <c r="GU96" s="108"/>
      <c r="GV96" s="108"/>
      <c r="GW96" s="108"/>
      <c r="GX96" s="108"/>
      <c r="GY96" s="108"/>
      <c r="GZ96" s="108"/>
      <c r="HA96" s="108"/>
      <c r="HB96" s="108"/>
      <c r="HC96" s="108"/>
      <c r="HD96" s="108"/>
      <c r="HE96" s="108"/>
      <c r="HF96" s="108"/>
      <c r="HG96" s="108"/>
      <c r="HH96" s="108"/>
      <c r="HI96" s="108"/>
      <c r="HJ96" s="108"/>
      <c r="HK96" s="108"/>
      <c r="HL96" s="108"/>
      <c r="HM96" s="108"/>
      <c r="HN96" s="108"/>
      <c r="HO96" s="108"/>
      <c r="HP96" s="108"/>
      <c r="HQ96" s="108"/>
      <c r="HR96" s="108"/>
      <c r="HS96" s="108"/>
      <c r="HT96" s="108"/>
      <c r="HU96" s="108"/>
      <c r="HV96" s="108"/>
      <c r="HW96" s="108"/>
      <c r="HX96" s="108"/>
      <c r="HY96" s="108"/>
      <c r="HZ96" s="108"/>
      <c r="IA96" s="108"/>
      <c r="IB96" s="108"/>
      <c r="IC96" s="108"/>
      <c r="ID96" s="108"/>
      <c r="IE96" s="108"/>
      <c r="IF96" s="108"/>
      <c r="IG96" s="108"/>
      <c r="IH96" s="108"/>
      <c r="II96" s="108"/>
      <c r="IJ96" s="108"/>
      <c r="IK96" s="108"/>
      <c r="IL96" s="108"/>
      <c r="IM96" s="108"/>
      <c r="IN96" s="108"/>
      <c r="IO96" s="108"/>
      <c r="IP96" s="108"/>
      <c r="IQ96" s="108"/>
      <c r="IR96" s="108"/>
      <c r="IS96" s="108"/>
      <c r="IT96" s="108"/>
      <c r="IU96" s="108"/>
    </row>
    <row r="97" spans="1:255" s="109" customFormat="1" ht="12" customHeight="1" x14ac:dyDescent="0.25">
      <c r="A97" s="103"/>
      <c r="B97" s="104" t="s">
        <v>107</v>
      </c>
      <c r="C97" s="105" t="s">
        <v>105</v>
      </c>
      <c r="D97" s="105">
        <v>6</v>
      </c>
      <c r="E97" s="105" t="s">
        <v>106</v>
      </c>
      <c r="F97" s="106">
        <v>30000</v>
      </c>
      <c r="G97" s="107">
        <f>D97*F97</f>
        <v>180000</v>
      </c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8"/>
      <c r="DQ97" s="108"/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8"/>
      <c r="ED97" s="108"/>
      <c r="EE97" s="108"/>
      <c r="EF97" s="108"/>
      <c r="EG97" s="108"/>
      <c r="EH97" s="108"/>
      <c r="EI97" s="108"/>
      <c r="EJ97" s="108"/>
      <c r="EK97" s="108"/>
      <c r="EL97" s="108"/>
      <c r="EM97" s="108"/>
      <c r="EN97" s="108"/>
      <c r="EO97" s="108"/>
      <c r="EP97" s="108"/>
      <c r="EQ97" s="108"/>
      <c r="ER97" s="108"/>
      <c r="ES97" s="108"/>
      <c r="ET97" s="108"/>
      <c r="EU97" s="108"/>
      <c r="EV97" s="108"/>
      <c r="EW97" s="108"/>
      <c r="EX97" s="108"/>
      <c r="EY97" s="108"/>
      <c r="EZ97" s="108"/>
      <c r="FA97" s="108"/>
      <c r="FB97" s="108"/>
      <c r="FC97" s="108"/>
      <c r="FD97" s="108"/>
      <c r="FE97" s="108"/>
      <c r="FF97" s="108"/>
      <c r="FG97" s="108"/>
      <c r="FH97" s="108"/>
      <c r="FI97" s="108"/>
      <c r="FJ97" s="108"/>
      <c r="FK97" s="108"/>
      <c r="FL97" s="108"/>
      <c r="FM97" s="108"/>
      <c r="FN97" s="108"/>
      <c r="FO97" s="108"/>
      <c r="FP97" s="108"/>
      <c r="FQ97" s="108"/>
      <c r="FR97" s="108"/>
      <c r="FS97" s="108"/>
      <c r="FT97" s="108"/>
      <c r="FU97" s="108"/>
      <c r="FV97" s="108"/>
      <c r="FW97" s="108"/>
      <c r="FX97" s="108"/>
      <c r="FY97" s="108"/>
      <c r="FZ97" s="108"/>
      <c r="GA97" s="108"/>
      <c r="GB97" s="108"/>
      <c r="GC97" s="108"/>
      <c r="GD97" s="108"/>
      <c r="GE97" s="108"/>
      <c r="GF97" s="108"/>
      <c r="GG97" s="108"/>
      <c r="GH97" s="108"/>
      <c r="GI97" s="108"/>
      <c r="GJ97" s="108"/>
      <c r="GK97" s="108"/>
      <c r="GL97" s="108"/>
      <c r="GM97" s="108"/>
      <c r="GN97" s="108"/>
      <c r="GO97" s="108"/>
      <c r="GP97" s="108"/>
      <c r="GQ97" s="108"/>
      <c r="GR97" s="108"/>
      <c r="GS97" s="108"/>
      <c r="GT97" s="108"/>
      <c r="GU97" s="108"/>
      <c r="GV97" s="108"/>
      <c r="GW97" s="108"/>
      <c r="GX97" s="108"/>
      <c r="GY97" s="108"/>
      <c r="GZ97" s="108"/>
      <c r="HA97" s="108"/>
      <c r="HB97" s="108"/>
      <c r="HC97" s="108"/>
      <c r="HD97" s="108"/>
      <c r="HE97" s="108"/>
      <c r="HF97" s="108"/>
      <c r="HG97" s="108"/>
      <c r="HH97" s="108"/>
      <c r="HI97" s="108"/>
      <c r="HJ97" s="108"/>
      <c r="HK97" s="108"/>
      <c r="HL97" s="108"/>
      <c r="HM97" s="108"/>
      <c r="HN97" s="108"/>
      <c r="HO97" s="108"/>
      <c r="HP97" s="108"/>
      <c r="HQ97" s="108"/>
      <c r="HR97" s="108"/>
      <c r="HS97" s="108"/>
      <c r="HT97" s="108"/>
      <c r="HU97" s="108"/>
      <c r="HV97" s="108"/>
      <c r="HW97" s="108"/>
      <c r="HX97" s="108"/>
      <c r="HY97" s="108"/>
      <c r="HZ97" s="108"/>
      <c r="IA97" s="108"/>
      <c r="IB97" s="108"/>
      <c r="IC97" s="108"/>
      <c r="ID97" s="108"/>
      <c r="IE97" s="108"/>
      <c r="IF97" s="108"/>
      <c r="IG97" s="108"/>
      <c r="IH97" s="108"/>
      <c r="II97" s="108"/>
      <c r="IJ97" s="108"/>
      <c r="IK97" s="108"/>
      <c r="IL97" s="108"/>
      <c r="IM97" s="108"/>
      <c r="IN97" s="108"/>
      <c r="IO97" s="108"/>
      <c r="IP97" s="108"/>
      <c r="IQ97" s="108"/>
      <c r="IR97" s="108"/>
      <c r="IS97" s="108"/>
      <c r="IT97" s="108"/>
      <c r="IU97" s="108"/>
    </row>
    <row r="98" spans="1:255" s="109" customFormat="1" ht="12" customHeight="1" x14ac:dyDescent="0.25">
      <c r="A98" s="103"/>
      <c r="B98" s="104" t="s">
        <v>109</v>
      </c>
      <c r="C98" s="105" t="s">
        <v>110</v>
      </c>
      <c r="D98" s="105">
        <v>8300</v>
      </c>
      <c r="E98" s="105" t="s">
        <v>111</v>
      </c>
      <c r="F98" s="106">
        <v>680</v>
      </c>
      <c r="G98" s="107">
        <f>D98*F98</f>
        <v>5644000</v>
      </c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08"/>
      <c r="FE98" s="108"/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08"/>
      <c r="GL98" s="108"/>
      <c r="GM98" s="108"/>
      <c r="GN98" s="108"/>
      <c r="GO98" s="108"/>
      <c r="GP98" s="108"/>
      <c r="GQ98" s="108"/>
      <c r="GR98" s="108"/>
      <c r="GS98" s="108"/>
      <c r="GT98" s="108"/>
      <c r="GU98" s="108"/>
      <c r="GV98" s="108"/>
      <c r="GW98" s="108"/>
      <c r="GX98" s="108"/>
      <c r="GY98" s="108"/>
      <c r="GZ98" s="108"/>
      <c r="HA98" s="108"/>
      <c r="HB98" s="108"/>
      <c r="HC98" s="108"/>
      <c r="HD98" s="108"/>
      <c r="HE98" s="108"/>
      <c r="HF98" s="108"/>
      <c r="HG98" s="108"/>
      <c r="HH98" s="108"/>
      <c r="HI98" s="108"/>
      <c r="HJ98" s="108"/>
      <c r="HK98" s="108"/>
      <c r="HL98" s="108"/>
      <c r="HM98" s="108"/>
      <c r="HN98" s="108"/>
      <c r="HO98" s="108"/>
      <c r="HP98" s="108"/>
      <c r="HQ98" s="108"/>
      <c r="HR98" s="108"/>
      <c r="HS98" s="108"/>
      <c r="HT98" s="108"/>
      <c r="HU98" s="108"/>
      <c r="HV98" s="108"/>
      <c r="HW98" s="108"/>
      <c r="HX98" s="108"/>
      <c r="HY98" s="108"/>
      <c r="HZ98" s="108"/>
      <c r="IA98" s="108"/>
      <c r="IB98" s="108"/>
      <c r="IC98" s="108"/>
      <c r="ID98" s="108"/>
      <c r="IE98" s="108"/>
      <c r="IF98" s="108"/>
      <c r="IG98" s="108"/>
      <c r="IH98" s="108"/>
      <c r="II98" s="108"/>
      <c r="IJ98" s="108"/>
      <c r="IK98" s="108"/>
      <c r="IL98" s="108"/>
      <c r="IM98" s="108"/>
      <c r="IN98" s="108"/>
      <c r="IO98" s="108"/>
      <c r="IP98" s="108"/>
      <c r="IQ98" s="108"/>
      <c r="IR98" s="108"/>
      <c r="IS98" s="108"/>
      <c r="IT98" s="108"/>
      <c r="IU98" s="108"/>
    </row>
    <row r="99" spans="1:255" s="109" customFormat="1" ht="12" customHeight="1" x14ac:dyDescent="0.25">
      <c r="A99" s="103"/>
      <c r="B99" s="104" t="s">
        <v>112</v>
      </c>
      <c r="C99" s="105" t="s">
        <v>113</v>
      </c>
      <c r="D99" s="105">
        <v>16</v>
      </c>
      <c r="E99" s="105" t="s">
        <v>111</v>
      </c>
      <c r="F99" s="106">
        <v>80000</v>
      </c>
      <c r="G99" s="107">
        <f>D99*F99</f>
        <v>1280000</v>
      </c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  <c r="ED99" s="108"/>
      <c r="EE99" s="108"/>
      <c r="EF99" s="108"/>
      <c r="EG99" s="108"/>
      <c r="EH99" s="108"/>
      <c r="EI99" s="108"/>
      <c r="EJ99" s="108"/>
      <c r="EK99" s="108"/>
      <c r="EL99" s="108"/>
      <c r="EM99" s="108"/>
      <c r="EN99" s="108"/>
      <c r="EO99" s="108"/>
      <c r="EP99" s="108"/>
      <c r="EQ99" s="108"/>
      <c r="ER99" s="108"/>
      <c r="ES99" s="108"/>
      <c r="ET99" s="108"/>
      <c r="EU99" s="108"/>
      <c r="EV99" s="108"/>
      <c r="EW99" s="108"/>
      <c r="EX99" s="108"/>
      <c r="EY99" s="108"/>
      <c r="EZ99" s="108"/>
      <c r="FA99" s="108"/>
      <c r="FB99" s="108"/>
      <c r="FC99" s="108"/>
      <c r="FD99" s="108"/>
      <c r="FE99" s="108"/>
      <c r="FF99" s="108"/>
      <c r="FG99" s="108"/>
      <c r="FH99" s="108"/>
      <c r="FI99" s="108"/>
      <c r="FJ99" s="108"/>
      <c r="FK99" s="108"/>
      <c r="FL99" s="108"/>
      <c r="FM99" s="108"/>
      <c r="FN99" s="108"/>
      <c r="FO99" s="108"/>
      <c r="FP99" s="108"/>
      <c r="FQ99" s="108"/>
      <c r="FR99" s="108"/>
      <c r="FS99" s="108"/>
      <c r="FT99" s="108"/>
      <c r="FU99" s="108"/>
      <c r="FV99" s="108"/>
      <c r="FW99" s="108"/>
      <c r="FX99" s="108"/>
      <c r="FY99" s="108"/>
      <c r="FZ99" s="108"/>
      <c r="GA99" s="108"/>
      <c r="GB99" s="108"/>
      <c r="GC99" s="108"/>
      <c r="GD99" s="108"/>
      <c r="GE99" s="108"/>
      <c r="GF99" s="108"/>
      <c r="GG99" s="108"/>
      <c r="GH99" s="108"/>
      <c r="GI99" s="108"/>
      <c r="GJ99" s="108"/>
      <c r="GK99" s="108"/>
      <c r="GL99" s="108"/>
      <c r="GM99" s="108"/>
      <c r="GN99" s="108"/>
      <c r="GO99" s="108"/>
      <c r="GP99" s="108"/>
      <c r="GQ99" s="108"/>
      <c r="GR99" s="108"/>
      <c r="GS99" s="108"/>
      <c r="GT99" s="108"/>
      <c r="GU99" s="108"/>
      <c r="GV99" s="108"/>
      <c r="GW99" s="108"/>
      <c r="GX99" s="108"/>
      <c r="GY99" s="108"/>
      <c r="GZ99" s="108"/>
      <c r="HA99" s="108"/>
      <c r="HB99" s="108"/>
      <c r="HC99" s="108"/>
      <c r="HD99" s="108"/>
      <c r="HE99" s="108"/>
      <c r="HF99" s="108"/>
      <c r="HG99" s="108"/>
      <c r="HH99" s="108"/>
      <c r="HI99" s="108"/>
      <c r="HJ99" s="108"/>
      <c r="HK99" s="108"/>
      <c r="HL99" s="108"/>
      <c r="HM99" s="108"/>
      <c r="HN99" s="108"/>
      <c r="HO99" s="108"/>
      <c r="HP99" s="108"/>
      <c r="HQ99" s="108"/>
      <c r="HR99" s="108"/>
      <c r="HS99" s="108"/>
      <c r="HT99" s="108"/>
      <c r="HU99" s="108"/>
      <c r="HV99" s="108"/>
      <c r="HW99" s="108"/>
      <c r="HX99" s="108"/>
      <c r="HY99" s="108"/>
      <c r="HZ99" s="108"/>
      <c r="IA99" s="108"/>
      <c r="IB99" s="108"/>
      <c r="IC99" s="108"/>
      <c r="ID99" s="108"/>
      <c r="IE99" s="108"/>
      <c r="IF99" s="108"/>
      <c r="IG99" s="108"/>
      <c r="IH99" s="108"/>
      <c r="II99" s="108"/>
      <c r="IJ99" s="108"/>
      <c r="IK99" s="108"/>
      <c r="IL99" s="108"/>
      <c r="IM99" s="108"/>
      <c r="IN99" s="108"/>
      <c r="IO99" s="108"/>
      <c r="IP99" s="108"/>
      <c r="IQ99" s="108"/>
      <c r="IR99" s="108"/>
      <c r="IS99" s="108"/>
      <c r="IT99" s="108"/>
      <c r="IU99" s="108"/>
    </row>
    <row r="100" spans="1:255" customFormat="1" ht="11.25" customHeight="1" x14ac:dyDescent="0.25">
      <c r="A100" s="92"/>
      <c r="B100" s="110" t="s">
        <v>37</v>
      </c>
      <c r="C100" s="111"/>
      <c r="D100" s="111"/>
      <c r="E100" s="111"/>
      <c r="F100" s="112"/>
      <c r="G100" s="113">
        <f>SUM(G94:G99)</f>
        <v>12160800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/>
      <c r="DC100" s="92"/>
      <c r="DD100" s="92"/>
      <c r="DE100" s="92"/>
      <c r="DF100" s="92"/>
      <c r="DG100" s="92"/>
      <c r="DH100" s="92"/>
      <c r="DI100" s="92"/>
      <c r="DJ100" s="92"/>
      <c r="DK100" s="92"/>
      <c r="DL100" s="92"/>
      <c r="DM100" s="92"/>
      <c r="DN100" s="92"/>
      <c r="DO100" s="92"/>
      <c r="DP100" s="92"/>
      <c r="DQ100" s="92"/>
      <c r="DR100" s="92"/>
      <c r="DS100" s="92"/>
      <c r="DT100" s="92"/>
      <c r="DU100" s="92"/>
      <c r="DV100" s="92"/>
      <c r="DW100" s="92"/>
      <c r="DX100" s="92"/>
      <c r="DY100" s="92"/>
      <c r="DZ100" s="92"/>
      <c r="EA100" s="92"/>
      <c r="EB100" s="92"/>
      <c r="EC100" s="92"/>
      <c r="ED100" s="92"/>
      <c r="EE100" s="92"/>
      <c r="EF100" s="92"/>
      <c r="EG100" s="92"/>
      <c r="EH100" s="92"/>
      <c r="EI100" s="92"/>
      <c r="EJ100" s="92"/>
      <c r="EK100" s="92"/>
      <c r="EL100" s="92"/>
      <c r="EM100" s="92"/>
      <c r="EN100" s="92"/>
      <c r="EO100" s="92"/>
      <c r="EP100" s="92"/>
      <c r="EQ100" s="92"/>
      <c r="ER100" s="92"/>
      <c r="ES100" s="92"/>
      <c r="ET100" s="92"/>
      <c r="EU100" s="92"/>
      <c r="EV100" s="92"/>
      <c r="EW100" s="92"/>
      <c r="EX100" s="92"/>
      <c r="EY100" s="92"/>
      <c r="EZ100" s="92"/>
      <c r="FA100" s="92"/>
      <c r="FB100" s="92"/>
      <c r="FC100" s="92"/>
      <c r="FD100" s="92"/>
      <c r="FE100" s="92"/>
      <c r="FF100" s="92"/>
      <c r="FG100" s="92"/>
      <c r="FH100" s="92"/>
      <c r="FI100" s="92"/>
      <c r="FJ100" s="92"/>
      <c r="FK100" s="92"/>
      <c r="FL100" s="92"/>
      <c r="FM100" s="92"/>
      <c r="FN100" s="92"/>
      <c r="FO100" s="92"/>
      <c r="FP100" s="92"/>
      <c r="FQ100" s="92"/>
      <c r="FR100" s="92"/>
      <c r="FS100" s="92"/>
      <c r="FT100" s="92"/>
      <c r="FU100" s="92"/>
      <c r="FV100" s="92"/>
      <c r="FW100" s="92"/>
      <c r="FX100" s="92"/>
      <c r="FY100" s="92"/>
      <c r="FZ100" s="92"/>
      <c r="GA100" s="92"/>
      <c r="GB100" s="92"/>
      <c r="GC100" s="92"/>
      <c r="GD100" s="92"/>
      <c r="GE100" s="92"/>
      <c r="GF100" s="92"/>
      <c r="GG100" s="92"/>
      <c r="GH100" s="92"/>
      <c r="GI100" s="92"/>
      <c r="GJ100" s="92"/>
      <c r="GK100" s="92"/>
      <c r="GL100" s="92"/>
      <c r="GM100" s="92"/>
      <c r="GN100" s="92"/>
      <c r="GO100" s="92"/>
      <c r="GP100" s="92"/>
      <c r="GQ100" s="92"/>
      <c r="GR100" s="92"/>
      <c r="GS100" s="92"/>
      <c r="GT100" s="92"/>
      <c r="GU100" s="92"/>
      <c r="GV100" s="92"/>
      <c r="GW100" s="92"/>
      <c r="GX100" s="92"/>
      <c r="GY100" s="92"/>
      <c r="GZ100" s="92"/>
      <c r="HA100" s="92"/>
      <c r="HB100" s="92"/>
      <c r="HC100" s="92"/>
      <c r="HD100" s="92"/>
      <c r="HE100" s="92"/>
      <c r="HF100" s="92"/>
      <c r="HG100" s="92"/>
      <c r="HH100" s="92"/>
      <c r="HI100" s="92"/>
      <c r="HJ100" s="92"/>
      <c r="HK100" s="92"/>
      <c r="HL100" s="92"/>
      <c r="HM100" s="92"/>
      <c r="HN100" s="92"/>
      <c r="HO100" s="92"/>
      <c r="HP100" s="92"/>
      <c r="HQ100" s="92"/>
      <c r="HR100" s="92"/>
      <c r="HS100" s="92"/>
      <c r="HT100" s="92"/>
      <c r="HU100" s="92"/>
      <c r="HV100" s="92"/>
      <c r="HW100" s="92"/>
      <c r="HX100" s="92"/>
      <c r="HY100" s="92"/>
      <c r="HZ100" s="92"/>
      <c r="IA100" s="92"/>
      <c r="IB100" s="92"/>
      <c r="IC100" s="92"/>
      <c r="ID100" s="92"/>
      <c r="IE100" s="92"/>
      <c r="IF100" s="92"/>
      <c r="IG100" s="92"/>
      <c r="IH100" s="92"/>
      <c r="II100" s="92"/>
      <c r="IJ100" s="92"/>
      <c r="IK100" s="92"/>
      <c r="IL100" s="92"/>
      <c r="IM100" s="92"/>
      <c r="IN100" s="92"/>
      <c r="IO100" s="92"/>
      <c r="IP100" s="92"/>
      <c r="IQ100" s="92"/>
      <c r="IR100" s="92"/>
      <c r="IS100" s="92"/>
      <c r="IT100" s="92"/>
      <c r="IU100" s="92"/>
    </row>
    <row r="101" spans="1:255" customFormat="1" ht="11.25" customHeight="1" x14ac:dyDescent="0.25">
      <c r="A101" s="92"/>
      <c r="B101" s="118"/>
      <c r="C101" s="118"/>
      <c r="D101" s="118"/>
      <c r="E101" s="118"/>
      <c r="F101" s="119"/>
      <c r="G101" s="119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92"/>
      <c r="DK101" s="92"/>
      <c r="DL101" s="92"/>
      <c r="DM101" s="92"/>
      <c r="DN101" s="92"/>
      <c r="DO101" s="92"/>
      <c r="DP101" s="92"/>
      <c r="DQ101" s="92"/>
      <c r="DR101" s="92"/>
      <c r="DS101" s="92"/>
      <c r="DT101" s="92"/>
      <c r="DU101" s="92"/>
      <c r="DV101" s="92"/>
      <c r="DW101" s="92"/>
      <c r="DX101" s="92"/>
      <c r="DY101" s="92"/>
      <c r="DZ101" s="92"/>
      <c r="EA101" s="92"/>
      <c r="EB101" s="92"/>
      <c r="EC101" s="92"/>
      <c r="ED101" s="92"/>
      <c r="EE101" s="92"/>
      <c r="EF101" s="92"/>
      <c r="EG101" s="92"/>
      <c r="EH101" s="92"/>
      <c r="EI101" s="92"/>
      <c r="EJ101" s="92"/>
      <c r="EK101" s="92"/>
      <c r="EL101" s="92"/>
      <c r="EM101" s="92"/>
      <c r="EN101" s="92"/>
      <c r="EO101" s="92"/>
      <c r="EP101" s="92"/>
      <c r="EQ101" s="92"/>
      <c r="ER101" s="92"/>
      <c r="ES101" s="92"/>
      <c r="ET101" s="92"/>
      <c r="EU101" s="92"/>
      <c r="EV101" s="92"/>
      <c r="EW101" s="92"/>
      <c r="EX101" s="92"/>
      <c r="EY101" s="92"/>
      <c r="EZ101" s="92"/>
      <c r="FA101" s="92"/>
      <c r="FB101" s="92"/>
      <c r="FC101" s="92"/>
      <c r="FD101" s="92"/>
      <c r="FE101" s="92"/>
      <c r="FF101" s="92"/>
      <c r="FG101" s="92"/>
      <c r="FH101" s="92"/>
      <c r="FI101" s="92"/>
      <c r="FJ101" s="92"/>
      <c r="FK101" s="92"/>
      <c r="FL101" s="92"/>
      <c r="FM101" s="92"/>
      <c r="FN101" s="92"/>
      <c r="FO101" s="92"/>
      <c r="FP101" s="92"/>
      <c r="FQ101" s="92"/>
      <c r="FR101" s="92"/>
      <c r="FS101" s="92"/>
      <c r="FT101" s="92"/>
      <c r="FU101" s="92"/>
      <c r="FV101" s="92"/>
      <c r="FW101" s="92"/>
      <c r="FX101" s="92"/>
      <c r="FY101" s="92"/>
      <c r="FZ101" s="92"/>
      <c r="GA101" s="92"/>
      <c r="GB101" s="92"/>
      <c r="GC101" s="92"/>
      <c r="GD101" s="92"/>
      <c r="GE101" s="92"/>
      <c r="GF101" s="92"/>
      <c r="GG101" s="92"/>
      <c r="GH101" s="92"/>
      <c r="GI101" s="92"/>
      <c r="GJ101" s="92"/>
      <c r="GK101" s="92"/>
      <c r="GL101" s="92"/>
      <c r="GM101" s="92"/>
      <c r="GN101" s="92"/>
      <c r="GO101" s="92"/>
      <c r="GP101" s="92"/>
      <c r="GQ101" s="92"/>
      <c r="GR101" s="92"/>
      <c r="GS101" s="92"/>
      <c r="GT101" s="92"/>
      <c r="GU101" s="92"/>
      <c r="GV101" s="92"/>
      <c r="GW101" s="92"/>
      <c r="GX101" s="92"/>
      <c r="GY101" s="92"/>
      <c r="GZ101" s="92"/>
      <c r="HA101" s="92"/>
      <c r="HB101" s="92"/>
      <c r="HC101" s="92"/>
      <c r="HD101" s="92"/>
      <c r="HE101" s="92"/>
      <c r="HF101" s="92"/>
      <c r="HG101" s="92"/>
      <c r="HH101" s="92"/>
      <c r="HI101" s="92"/>
      <c r="HJ101" s="92"/>
      <c r="HK101" s="92"/>
      <c r="HL101" s="92"/>
      <c r="HM101" s="92"/>
      <c r="HN101" s="92"/>
      <c r="HO101" s="92"/>
      <c r="HP101" s="92"/>
      <c r="HQ101" s="92"/>
      <c r="HR101" s="92"/>
      <c r="HS101" s="92"/>
      <c r="HT101" s="92"/>
      <c r="HU101" s="92"/>
      <c r="HV101" s="92"/>
      <c r="HW101" s="92"/>
      <c r="HX101" s="92"/>
      <c r="HY101" s="92"/>
      <c r="HZ101" s="92"/>
      <c r="IA101" s="92"/>
      <c r="IB101" s="92"/>
      <c r="IC101" s="92"/>
      <c r="ID101" s="92"/>
      <c r="IE101" s="92"/>
      <c r="IF101" s="92"/>
      <c r="IG101" s="92"/>
      <c r="IH101" s="92"/>
      <c r="II101" s="92"/>
      <c r="IJ101" s="92"/>
      <c r="IK101" s="92"/>
      <c r="IL101" s="92"/>
      <c r="IM101" s="92"/>
      <c r="IN101" s="92"/>
      <c r="IO101" s="92"/>
      <c r="IP101" s="92"/>
      <c r="IQ101" s="92"/>
      <c r="IR101" s="92"/>
      <c r="IS101" s="92"/>
      <c r="IT101" s="92"/>
      <c r="IU101" s="92"/>
    </row>
    <row r="102" spans="1:255" customFormat="1" ht="11.25" customHeight="1" x14ac:dyDescent="0.25">
      <c r="A102" s="92"/>
      <c r="B102" s="120" t="s">
        <v>38</v>
      </c>
      <c r="C102" s="121"/>
      <c r="D102" s="121"/>
      <c r="E102" s="121"/>
      <c r="F102" s="121"/>
      <c r="G102" s="122">
        <f>G36+G41+G48+G90+G100</f>
        <v>43786329.5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  <c r="ED102" s="92"/>
      <c r="EE102" s="92"/>
      <c r="EF102" s="92"/>
      <c r="EG102" s="92"/>
      <c r="EH102" s="92"/>
      <c r="EI102" s="92"/>
      <c r="EJ102" s="92"/>
      <c r="EK102" s="92"/>
      <c r="EL102" s="92"/>
      <c r="EM102" s="92"/>
      <c r="EN102" s="92"/>
      <c r="EO102" s="92"/>
      <c r="EP102" s="92"/>
      <c r="EQ102" s="92"/>
      <c r="ER102" s="92"/>
      <c r="ES102" s="92"/>
      <c r="ET102" s="92"/>
      <c r="EU102" s="92"/>
      <c r="EV102" s="92"/>
      <c r="EW102" s="92"/>
      <c r="EX102" s="92"/>
      <c r="EY102" s="92"/>
      <c r="EZ102" s="92"/>
      <c r="FA102" s="92"/>
      <c r="FB102" s="92"/>
      <c r="FC102" s="92"/>
      <c r="FD102" s="92"/>
      <c r="FE102" s="92"/>
      <c r="FF102" s="92"/>
      <c r="FG102" s="92"/>
      <c r="FH102" s="92"/>
      <c r="FI102" s="92"/>
      <c r="FJ102" s="92"/>
      <c r="FK102" s="92"/>
      <c r="FL102" s="92"/>
      <c r="FM102" s="92"/>
      <c r="FN102" s="92"/>
      <c r="FO102" s="92"/>
      <c r="FP102" s="92"/>
      <c r="FQ102" s="92"/>
      <c r="FR102" s="92"/>
      <c r="FS102" s="92"/>
      <c r="FT102" s="92"/>
      <c r="FU102" s="92"/>
      <c r="FV102" s="92"/>
      <c r="FW102" s="92"/>
      <c r="FX102" s="92"/>
      <c r="FY102" s="92"/>
      <c r="FZ102" s="92"/>
      <c r="GA102" s="92"/>
      <c r="GB102" s="92"/>
      <c r="GC102" s="92"/>
      <c r="GD102" s="92"/>
      <c r="GE102" s="92"/>
      <c r="GF102" s="92"/>
      <c r="GG102" s="92"/>
      <c r="GH102" s="92"/>
      <c r="GI102" s="92"/>
      <c r="GJ102" s="92"/>
      <c r="GK102" s="92"/>
      <c r="GL102" s="92"/>
      <c r="GM102" s="92"/>
      <c r="GN102" s="92"/>
      <c r="GO102" s="92"/>
      <c r="GP102" s="92"/>
      <c r="GQ102" s="92"/>
      <c r="GR102" s="92"/>
      <c r="GS102" s="92"/>
      <c r="GT102" s="92"/>
      <c r="GU102" s="92"/>
      <c r="GV102" s="92"/>
      <c r="GW102" s="92"/>
      <c r="GX102" s="92"/>
      <c r="GY102" s="92"/>
      <c r="GZ102" s="92"/>
      <c r="HA102" s="92"/>
      <c r="HB102" s="92"/>
      <c r="HC102" s="92"/>
      <c r="HD102" s="92"/>
      <c r="HE102" s="92"/>
      <c r="HF102" s="92"/>
      <c r="HG102" s="92"/>
      <c r="HH102" s="92"/>
      <c r="HI102" s="92"/>
      <c r="HJ102" s="92"/>
      <c r="HK102" s="92"/>
      <c r="HL102" s="92"/>
      <c r="HM102" s="92"/>
      <c r="HN102" s="92"/>
      <c r="HO102" s="92"/>
      <c r="HP102" s="92"/>
      <c r="HQ102" s="92"/>
      <c r="HR102" s="92"/>
      <c r="HS102" s="92"/>
      <c r="HT102" s="92"/>
      <c r="HU102" s="92"/>
      <c r="HV102" s="92"/>
      <c r="HW102" s="92"/>
      <c r="HX102" s="92"/>
      <c r="HY102" s="92"/>
      <c r="HZ102" s="92"/>
      <c r="IA102" s="92"/>
      <c r="IB102" s="92"/>
      <c r="IC102" s="92"/>
      <c r="ID102" s="92"/>
      <c r="IE102" s="92"/>
      <c r="IF102" s="92"/>
      <c r="IG102" s="92"/>
      <c r="IH102" s="92"/>
      <c r="II102" s="92"/>
      <c r="IJ102" s="92"/>
      <c r="IK102" s="92"/>
      <c r="IL102" s="92"/>
      <c r="IM102" s="92"/>
      <c r="IN102" s="92"/>
      <c r="IO102" s="92"/>
      <c r="IP102" s="92"/>
      <c r="IQ102" s="92"/>
      <c r="IR102" s="92"/>
      <c r="IS102" s="92"/>
      <c r="IT102" s="92"/>
      <c r="IU102" s="92"/>
    </row>
    <row r="103" spans="1:255" customFormat="1" ht="11.25" customHeight="1" x14ac:dyDescent="0.25">
      <c r="A103" s="92"/>
      <c r="B103" s="123" t="s">
        <v>39</v>
      </c>
      <c r="C103" s="124"/>
      <c r="D103" s="124"/>
      <c r="E103" s="124"/>
      <c r="F103" s="124"/>
      <c r="G103" s="125">
        <f>G102*0.05</f>
        <v>2189316.4750000001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92"/>
      <c r="FH103" s="92"/>
      <c r="FI103" s="92"/>
      <c r="FJ103" s="92"/>
      <c r="FK103" s="92"/>
      <c r="FL103" s="92"/>
      <c r="FM103" s="92"/>
      <c r="FN103" s="92"/>
      <c r="FO103" s="92"/>
      <c r="FP103" s="92"/>
      <c r="FQ103" s="92"/>
      <c r="FR103" s="92"/>
      <c r="FS103" s="92"/>
      <c r="FT103" s="92"/>
      <c r="FU103" s="92"/>
      <c r="FV103" s="92"/>
      <c r="FW103" s="92"/>
      <c r="FX103" s="92"/>
      <c r="FY103" s="92"/>
      <c r="FZ103" s="92"/>
      <c r="GA103" s="92"/>
      <c r="GB103" s="92"/>
      <c r="GC103" s="92"/>
      <c r="GD103" s="92"/>
      <c r="GE103" s="92"/>
      <c r="GF103" s="92"/>
      <c r="GG103" s="92"/>
      <c r="GH103" s="92"/>
      <c r="GI103" s="92"/>
      <c r="GJ103" s="92"/>
      <c r="GK103" s="92"/>
      <c r="GL103" s="92"/>
      <c r="GM103" s="92"/>
      <c r="GN103" s="92"/>
      <c r="GO103" s="92"/>
      <c r="GP103" s="92"/>
      <c r="GQ103" s="92"/>
      <c r="GR103" s="92"/>
      <c r="GS103" s="92"/>
      <c r="GT103" s="92"/>
      <c r="GU103" s="92"/>
      <c r="GV103" s="92"/>
      <c r="GW103" s="92"/>
      <c r="GX103" s="92"/>
      <c r="GY103" s="92"/>
      <c r="GZ103" s="92"/>
      <c r="HA103" s="92"/>
      <c r="HB103" s="92"/>
      <c r="HC103" s="92"/>
      <c r="HD103" s="92"/>
      <c r="HE103" s="92"/>
      <c r="HF103" s="92"/>
      <c r="HG103" s="92"/>
      <c r="HH103" s="92"/>
      <c r="HI103" s="92"/>
      <c r="HJ103" s="92"/>
      <c r="HK103" s="92"/>
      <c r="HL103" s="92"/>
      <c r="HM103" s="92"/>
      <c r="HN103" s="92"/>
      <c r="HO103" s="92"/>
      <c r="HP103" s="92"/>
      <c r="HQ103" s="92"/>
      <c r="HR103" s="92"/>
      <c r="HS103" s="92"/>
      <c r="HT103" s="92"/>
      <c r="HU103" s="92"/>
      <c r="HV103" s="92"/>
      <c r="HW103" s="92"/>
      <c r="HX103" s="92"/>
      <c r="HY103" s="92"/>
      <c r="HZ103" s="92"/>
      <c r="IA103" s="92"/>
      <c r="IB103" s="92"/>
      <c r="IC103" s="92"/>
      <c r="ID103" s="92"/>
      <c r="IE103" s="92"/>
      <c r="IF103" s="92"/>
      <c r="IG103" s="92"/>
      <c r="IH103" s="92"/>
      <c r="II103" s="92"/>
      <c r="IJ103" s="92"/>
      <c r="IK103" s="92"/>
      <c r="IL103" s="92"/>
      <c r="IM103" s="92"/>
      <c r="IN103" s="92"/>
      <c r="IO103" s="92"/>
      <c r="IP103" s="92"/>
      <c r="IQ103" s="92"/>
      <c r="IR103" s="92"/>
      <c r="IS103" s="92"/>
      <c r="IT103" s="92"/>
      <c r="IU103" s="92"/>
    </row>
    <row r="104" spans="1:255" customFormat="1" ht="11.25" customHeight="1" x14ac:dyDescent="0.25">
      <c r="A104" s="92"/>
      <c r="B104" s="126" t="s">
        <v>40</v>
      </c>
      <c r="C104" s="127"/>
      <c r="D104" s="127"/>
      <c r="E104" s="127"/>
      <c r="F104" s="127"/>
      <c r="G104" s="128">
        <f>G103+G102</f>
        <v>45975645.975000001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2"/>
      <c r="CL104" s="92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92"/>
      <c r="DJ104" s="92"/>
      <c r="DK104" s="92"/>
      <c r="DL104" s="92"/>
      <c r="DM104" s="92"/>
      <c r="DN104" s="92"/>
      <c r="DO104" s="92"/>
      <c r="DP104" s="92"/>
      <c r="DQ104" s="92"/>
      <c r="DR104" s="92"/>
      <c r="DS104" s="92"/>
      <c r="DT104" s="92"/>
      <c r="DU104" s="92"/>
      <c r="DV104" s="92"/>
      <c r="DW104" s="92"/>
      <c r="DX104" s="92"/>
      <c r="DY104" s="92"/>
      <c r="DZ104" s="92"/>
      <c r="EA104" s="92"/>
      <c r="EB104" s="92"/>
      <c r="EC104" s="92"/>
      <c r="ED104" s="92"/>
      <c r="EE104" s="92"/>
      <c r="EF104" s="92"/>
      <c r="EG104" s="92"/>
      <c r="EH104" s="92"/>
      <c r="EI104" s="92"/>
      <c r="EJ104" s="92"/>
      <c r="EK104" s="92"/>
      <c r="EL104" s="92"/>
      <c r="EM104" s="92"/>
      <c r="EN104" s="92"/>
      <c r="EO104" s="92"/>
      <c r="EP104" s="92"/>
      <c r="EQ104" s="92"/>
      <c r="ER104" s="92"/>
      <c r="ES104" s="92"/>
      <c r="ET104" s="92"/>
      <c r="EU104" s="92"/>
      <c r="EV104" s="92"/>
      <c r="EW104" s="92"/>
      <c r="EX104" s="92"/>
      <c r="EY104" s="92"/>
      <c r="EZ104" s="92"/>
      <c r="FA104" s="92"/>
      <c r="FB104" s="92"/>
      <c r="FC104" s="92"/>
      <c r="FD104" s="92"/>
      <c r="FE104" s="92"/>
      <c r="FF104" s="92"/>
      <c r="FG104" s="92"/>
      <c r="FH104" s="92"/>
      <c r="FI104" s="92"/>
      <c r="FJ104" s="92"/>
      <c r="FK104" s="92"/>
      <c r="FL104" s="92"/>
      <c r="FM104" s="92"/>
      <c r="FN104" s="92"/>
      <c r="FO104" s="92"/>
      <c r="FP104" s="92"/>
      <c r="FQ104" s="92"/>
      <c r="FR104" s="92"/>
      <c r="FS104" s="92"/>
      <c r="FT104" s="92"/>
      <c r="FU104" s="92"/>
      <c r="FV104" s="92"/>
      <c r="FW104" s="92"/>
      <c r="FX104" s="92"/>
      <c r="FY104" s="92"/>
      <c r="FZ104" s="92"/>
      <c r="GA104" s="92"/>
      <c r="GB104" s="92"/>
      <c r="GC104" s="92"/>
      <c r="GD104" s="92"/>
      <c r="GE104" s="92"/>
      <c r="GF104" s="92"/>
      <c r="GG104" s="92"/>
      <c r="GH104" s="92"/>
      <c r="GI104" s="92"/>
      <c r="GJ104" s="92"/>
      <c r="GK104" s="92"/>
      <c r="GL104" s="92"/>
      <c r="GM104" s="92"/>
      <c r="GN104" s="92"/>
      <c r="GO104" s="92"/>
      <c r="GP104" s="92"/>
      <c r="GQ104" s="92"/>
      <c r="GR104" s="92"/>
      <c r="GS104" s="92"/>
      <c r="GT104" s="92"/>
      <c r="GU104" s="92"/>
      <c r="GV104" s="92"/>
      <c r="GW104" s="92"/>
      <c r="GX104" s="92"/>
      <c r="GY104" s="92"/>
      <c r="GZ104" s="92"/>
      <c r="HA104" s="92"/>
      <c r="HB104" s="92"/>
      <c r="HC104" s="92"/>
      <c r="HD104" s="92"/>
      <c r="HE104" s="92"/>
      <c r="HF104" s="92"/>
      <c r="HG104" s="92"/>
      <c r="HH104" s="92"/>
      <c r="HI104" s="92"/>
      <c r="HJ104" s="92"/>
      <c r="HK104" s="92"/>
      <c r="HL104" s="92"/>
      <c r="HM104" s="92"/>
      <c r="HN104" s="92"/>
      <c r="HO104" s="92"/>
      <c r="HP104" s="92"/>
      <c r="HQ104" s="92"/>
      <c r="HR104" s="92"/>
      <c r="HS104" s="92"/>
      <c r="HT104" s="92"/>
      <c r="HU104" s="92"/>
      <c r="HV104" s="92"/>
      <c r="HW104" s="92"/>
      <c r="HX104" s="92"/>
      <c r="HY104" s="92"/>
      <c r="HZ104" s="92"/>
      <c r="IA104" s="92"/>
      <c r="IB104" s="92"/>
      <c r="IC104" s="92"/>
      <c r="ID104" s="92"/>
      <c r="IE104" s="92"/>
      <c r="IF104" s="92"/>
      <c r="IG104" s="92"/>
      <c r="IH104" s="92"/>
      <c r="II104" s="92"/>
      <c r="IJ104" s="92"/>
      <c r="IK104" s="92"/>
      <c r="IL104" s="92"/>
      <c r="IM104" s="92"/>
      <c r="IN104" s="92"/>
      <c r="IO104" s="92"/>
      <c r="IP104" s="92"/>
      <c r="IQ104" s="92"/>
      <c r="IR104" s="92"/>
      <c r="IS104" s="92"/>
      <c r="IT104" s="92"/>
      <c r="IU104" s="92"/>
    </row>
    <row r="105" spans="1:255" customFormat="1" ht="11.25" customHeight="1" x14ac:dyDescent="0.25">
      <c r="A105" s="92"/>
      <c r="B105" s="123" t="s">
        <v>41</v>
      </c>
      <c r="C105" s="124"/>
      <c r="D105" s="124"/>
      <c r="E105" s="124"/>
      <c r="F105" s="124"/>
      <c r="G105" s="125">
        <f>G12</f>
        <v>98000000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2"/>
      <c r="DM105" s="92"/>
      <c r="DN105" s="92"/>
      <c r="DO105" s="92"/>
      <c r="DP105" s="92"/>
      <c r="DQ105" s="92"/>
      <c r="DR105" s="92"/>
      <c r="DS105" s="92"/>
      <c r="DT105" s="92"/>
      <c r="DU105" s="92"/>
      <c r="DV105" s="92"/>
      <c r="DW105" s="92"/>
      <c r="DX105" s="92"/>
      <c r="DY105" s="92"/>
      <c r="DZ105" s="92"/>
      <c r="EA105" s="92"/>
      <c r="EB105" s="92"/>
      <c r="EC105" s="92"/>
      <c r="ED105" s="92"/>
      <c r="EE105" s="92"/>
      <c r="EF105" s="92"/>
      <c r="EG105" s="92"/>
      <c r="EH105" s="92"/>
      <c r="EI105" s="92"/>
      <c r="EJ105" s="92"/>
      <c r="EK105" s="92"/>
      <c r="EL105" s="92"/>
      <c r="EM105" s="92"/>
      <c r="EN105" s="92"/>
      <c r="EO105" s="92"/>
      <c r="EP105" s="92"/>
      <c r="EQ105" s="92"/>
      <c r="ER105" s="92"/>
      <c r="ES105" s="92"/>
      <c r="ET105" s="92"/>
      <c r="EU105" s="92"/>
      <c r="EV105" s="92"/>
      <c r="EW105" s="92"/>
      <c r="EX105" s="92"/>
      <c r="EY105" s="92"/>
      <c r="EZ105" s="92"/>
      <c r="FA105" s="92"/>
      <c r="FB105" s="92"/>
      <c r="FC105" s="92"/>
      <c r="FD105" s="92"/>
      <c r="FE105" s="92"/>
      <c r="FF105" s="92"/>
      <c r="FG105" s="92"/>
      <c r="FH105" s="92"/>
      <c r="FI105" s="92"/>
      <c r="FJ105" s="92"/>
      <c r="FK105" s="92"/>
      <c r="FL105" s="92"/>
      <c r="FM105" s="92"/>
      <c r="FN105" s="92"/>
      <c r="FO105" s="92"/>
      <c r="FP105" s="92"/>
      <c r="FQ105" s="92"/>
      <c r="FR105" s="92"/>
      <c r="FS105" s="92"/>
      <c r="FT105" s="92"/>
      <c r="FU105" s="92"/>
      <c r="FV105" s="92"/>
      <c r="FW105" s="92"/>
      <c r="FX105" s="92"/>
      <c r="FY105" s="92"/>
      <c r="FZ105" s="92"/>
      <c r="GA105" s="92"/>
      <c r="GB105" s="92"/>
      <c r="GC105" s="92"/>
      <c r="GD105" s="92"/>
      <c r="GE105" s="92"/>
      <c r="GF105" s="92"/>
      <c r="GG105" s="92"/>
      <c r="GH105" s="92"/>
      <c r="GI105" s="92"/>
      <c r="GJ105" s="92"/>
      <c r="GK105" s="92"/>
      <c r="GL105" s="92"/>
      <c r="GM105" s="92"/>
      <c r="GN105" s="92"/>
      <c r="GO105" s="92"/>
      <c r="GP105" s="92"/>
      <c r="GQ105" s="92"/>
      <c r="GR105" s="92"/>
      <c r="GS105" s="92"/>
      <c r="GT105" s="92"/>
      <c r="GU105" s="92"/>
      <c r="GV105" s="92"/>
      <c r="GW105" s="92"/>
      <c r="GX105" s="92"/>
      <c r="GY105" s="92"/>
      <c r="GZ105" s="92"/>
      <c r="HA105" s="92"/>
      <c r="HB105" s="92"/>
      <c r="HC105" s="92"/>
      <c r="HD105" s="92"/>
      <c r="HE105" s="92"/>
      <c r="HF105" s="92"/>
      <c r="HG105" s="92"/>
      <c r="HH105" s="92"/>
      <c r="HI105" s="92"/>
      <c r="HJ105" s="92"/>
      <c r="HK105" s="92"/>
      <c r="HL105" s="92"/>
      <c r="HM105" s="92"/>
      <c r="HN105" s="92"/>
      <c r="HO105" s="92"/>
      <c r="HP105" s="92"/>
      <c r="HQ105" s="92"/>
      <c r="HR105" s="92"/>
      <c r="HS105" s="92"/>
      <c r="HT105" s="92"/>
      <c r="HU105" s="92"/>
      <c r="HV105" s="92"/>
      <c r="HW105" s="92"/>
      <c r="HX105" s="92"/>
      <c r="HY105" s="92"/>
      <c r="HZ105" s="92"/>
      <c r="IA105" s="92"/>
      <c r="IB105" s="92"/>
      <c r="IC105" s="92"/>
      <c r="ID105" s="92"/>
      <c r="IE105" s="92"/>
      <c r="IF105" s="92"/>
      <c r="IG105" s="92"/>
      <c r="IH105" s="92"/>
      <c r="II105" s="92"/>
      <c r="IJ105" s="92"/>
      <c r="IK105" s="92"/>
      <c r="IL105" s="92"/>
      <c r="IM105" s="92"/>
      <c r="IN105" s="92"/>
      <c r="IO105" s="92"/>
      <c r="IP105" s="92"/>
      <c r="IQ105" s="92"/>
      <c r="IR105" s="92"/>
      <c r="IS105" s="92"/>
      <c r="IT105" s="92"/>
      <c r="IU105" s="92"/>
    </row>
    <row r="106" spans="1:255" customFormat="1" ht="11.25" customHeight="1" x14ac:dyDescent="0.25">
      <c r="A106" s="92"/>
      <c r="B106" s="129" t="s">
        <v>42</v>
      </c>
      <c r="C106" s="130"/>
      <c r="D106" s="130"/>
      <c r="E106" s="130"/>
      <c r="F106" s="130"/>
      <c r="G106" s="131">
        <f>G105-G104</f>
        <v>52024354.024999999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  <c r="EH106" s="92"/>
      <c r="EI106" s="92"/>
      <c r="EJ106" s="92"/>
      <c r="EK106" s="92"/>
      <c r="EL106" s="92"/>
      <c r="EM106" s="92"/>
      <c r="EN106" s="92"/>
      <c r="EO106" s="92"/>
      <c r="EP106" s="92"/>
      <c r="EQ106" s="92"/>
      <c r="ER106" s="92"/>
      <c r="ES106" s="92"/>
      <c r="ET106" s="92"/>
      <c r="EU106" s="92"/>
      <c r="EV106" s="92"/>
      <c r="EW106" s="92"/>
      <c r="EX106" s="92"/>
      <c r="EY106" s="92"/>
      <c r="EZ106" s="92"/>
      <c r="FA106" s="92"/>
      <c r="FB106" s="92"/>
      <c r="FC106" s="92"/>
      <c r="FD106" s="92"/>
      <c r="FE106" s="92"/>
      <c r="FF106" s="92"/>
      <c r="FG106" s="92"/>
      <c r="FH106" s="92"/>
      <c r="FI106" s="92"/>
      <c r="FJ106" s="92"/>
      <c r="FK106" s="92"/>
      <c r="FL106" s="92"/>
      <c r="FM106" s="92"/>
      <c r="FN106" s="92"/>
      <c r="FO106" s="92"/>
      <c r="FP106" s="92"/>
      <c r="FQ106" s="92"/>
      <c r="FR106" s="92"/>
      <c r="FS106" s="92"/>
      <c r="FT106" s="92"/>
      <c r="FU106" s="92"/>
      <c r="FV106" s="92"/>
      <c r="FW106" s="92"/>
      <c r="FX106" s="92"/>
      <c r="FY106" s="92"/>
      <c r="FZ106" s="92"/>
      <c r="GA106" s="92"/>
      <c r="GB106" s="92"/>
      <c r="GC106" s="92"/>
      <c r="GD106" s="92"/>
      <c r="GE106" s="92"/>
      <c r="GF106" s="92"/>
      <c r="GG106" s="92"/>
      <c r="GH106" s="92"/>
      <c r="GI106" s="92"/>
      <c r="GJ106" s="92"/>
      <c r="GK106" s="92"/>
      <c r="GL106" s="92"/>
      <c r="GM106" s="92"/>
      <c r="GN106" s="92"/>
      <c r="GO106" s="92"/>
      <c r="GP106" s="92"/>
      <c r="GQ106" s="92"/>
      <c r="GR106" s="92"/>
      <c r="GS106" s="92"/>
      <c r="GT106" s="92"/>
      <c r="GU106" s="92"/>
      <c r="GV106" s="92"/>
      <c r="GW106" s="92"/>
      <c r="GX106" s="92"/>
      <c r="GY106" s="92"/>
      <c r="GZ106" s="92"/>
      <c r="HA106" s="92"/>
      <c r="HB106" s="92"/>
      <c r="HC106" s="92"/>
      <c r="HD106" s="92"/>
      <c r="HE106" s="92"/>
      <c r="HF106" s="92"/>
      <c r="HG106" s="92"/>
      <c r="HH106" s="92"/>
      <c r="HI106" s="92"/>
      <c r="HJ106" s="92"/>
      <c r="HK106" s="92"/>
      <c r="HL106" s="92"/>
      <c r="HM106" s="92"/>
      <c r="HN106" s="92"/>
      <c r="HO106" s="92"/>
      <c r="HP106" s="92"/>
      <c r="HQ106" s="92"/>
      <c r="HR106" s="92"/>
      <c r="HS106" s="92"/>
      <c r="HT106" s="92"/>
      <c r="HU106" s="92"/>
      <c r="HV106" s="92"/>
      <c r="HW106" s="92"/>
      <c r="HX106" s="92"/>
      <c r="HY106" s="92"/>
      <c r="HZ106" s="92"/>
      <c r="IA106" s="92"/>
      <c r="IB106" s="92"/>
      <c r="IC106" s="92"/>
      <c r="ID106" s="92"/>
      <c r="IE106" s="92"/>
      <c r="IF106" s="92"/>
      <c r="IG106" s="92"/>
      <c r="IH106" s="92"/>
      <c r="II106" s="92"/>
      <c r="IJ106" s="92"/>
      <c r="IK106" s="92"/>
      <c r="IL106" s="92"/>
      <c r="IM106" s="92"/>
      <c r="IN106" s="92"/>
      <c r="IO106" s="92"/>
      <c r="IP106" s="92"/>
      <c r="IQ106" s="92"/>
      <c r="IR106" s="92"/>
      <c r="IS106" s="92"/>
      <c r="IT106" s="92"/>
      <c r="IU106" s="92"/>
    </row>
    <row r="107" spans="1:255" ht="12" customHeight="1" x14ac:dyDescent="0.25">
      <c r="A107" s="23"/>
      <c r="B107" s="27" t="s">
        <v>123</v>
      </c>
      <c r="C107" s="6"/>
      <c r="D107" s="28"/>
      <c r="E107" s="28"/>
      <c r="F107" s="29"/>
      <c r="G107" s="29"/>
    </row>
    <row r="108" spans="1:255" ht="12.75" customHeight="1" thickBot="1" x14ac:dyDescent="0.3">
      <c r="A108" s="23"/>
      <c r="B108" s="30"/>
      <c r="C108" s="6"/>
      <c r="D108" s="28"/>
      <c r="E108" s="28"/>
      <c r="F108" s="29"/>
      <c r="G108" s="29"/>
    </row>
    <row r="109" spans="1:255" ht="12" customHeight="1" x14ac:dyDescent="0.25">
      <c r="A109" s="23"/>
      <c r="B109" s="31" t="s">
        <v>124</v>
      </c>
      <c r="C109" s="7"/>
      <c r="D109" s="32"/>
      <c r="E109" s="32"/>
      <c r="F109" s="33"/>
      <c r="G109" s="29"/>
    </row>
    <row r="110" spans="1:255" ht="12" customHeight="1" x14ac:dyDescent="0.25">
      <c r="A110" s="23"/>
      <c r="B110" s="34" t="s">
        <v>43</v>
      </c>
      <c r="C110" s="8"/>
      <c r="D110" s="35"/>
      <c r="E110" s="35"/>
      <c r="F110" s="36"/>
      <c r="G110" s="29"/>
    </row>
    <row r="111" spans="1:255" ht="12" customHeight="1" x14ac:dyDescent="0.25">
      <c r="A111" s="23"/>
      <c r="B111" s="34" t="s">
        <v>161</v>
      </c>
      <c r="C111" s="8"/>
      <c r="D111" s="35"/>
      <c r="E111" s="35"/>
      <c r="F111" s="36"/>
      <c r="G111" s="29"/>
    </row>
    <row r="112" spans="1:255" ht="12" customHeight="1" x14ac:dyDescent="0.25">
      <c r="A112" s="23"/>
      <c r="B112" s="34" t="s">
        <v>162</v>
      </c>
      <c r="C112" s="8"/>
      <c r="D112" s="35"/>
      <c r="E112" s="35"/>
      <c r="F112" s="36"/>
      <c r="G112" s="29"/>
    </row>
    <row r="113" spans="1:7" ht="12" customHeight="1" x14ac:dyDescent="0.25">
      <c r="A113" s="23"/>
      <c r="B113" s="34" t="s">
        <v>163</v>
      </c>
      <c r="C113" s="8"/>
      <c r="D113" s="35"/>
      <c r="E113" s="35"/>
      <c r="F113" s="36"/>
      <c r="G113" s="29"/>
    </row>
    <row r="114" spans="1:7" ht="12" customHeight="1" x14ac:dyDescent="0.25">
      <c r="A114" s="23"/>
      <c r="B114" s="34" t="s">
        <v>164</v>
      </c>
      <c r="C114" s="8"/>
      <c r="D114" s="35"/>
      <c r="E114" s="35"/>
      <c r="F114" s="36"/>
      <c r="G114" s="29"/>
    </row>
    <row r="115" spans="1:7" ht="12.75" customHeight="1" thickBot="1" x14ac:dyDescent="0.3">
      <c r="A115" s="23"/>
      <c r="B115" s="37" t="s">
        <v>165</v>
      </c>
      <c r="C115" s="9"/>
      <c r="D115" s="38"/>
      <c r="E115" s="38"/>
      <c r="F115" s="39"/>
      <c r="G115" s="29"/>
    </row>
    <row r="116" spans="1:7" ht="12.75" customHeight="1" thickBot="1" x14ac:dyDescent="0.3">
      <c r="A116" s="23"/>
      <c r="B116" s="30"/>
      <c r="C116" s="8"/>
      <c r="D116" s="35"/>
      <c r="E116" s="35"/>
      <c r="F116" s="40"/>
      <c r="G116" s="29"/>
    </row>
    <row r="117" spans="1:7" ht="15" customHeight="1" thickBot="1" x14ac:dyDescent="0.3">
      <c r="A117" s="23"/>
      <c r="B117" s="69" t="s">
        <v>44</v>
      </c>
      <c r="C117" s="70"/>
      <c r="D117" s="62"/>
      <c r="E117" s="55"/>
      <c r="F117" s="41"/>
      <c r="G117" s="29"/>
    </row>
    <row r="118" spans="1:7" ht="12" customHeight="1" x14ac:dyDescent="0.25">
      <c r="A118" s="23"/>
      <c r="B118" s="59" t="s">
        <v>36</v>
      </c>
      <c r="C118" s="60" t="s">
        <v>45</v>
      </c>
      <c r="D118" s="61" t="s">
        <v>46</v>
      </c>
      <c r="E118" s="55"/>
      <c r="F118" s="41"/>
      <c r="G118" s="29"/>
    </row>
    <row r="119" spans="1:7" ht="12" customHeight="1" x14ac:dyDescent="0.25">
      <c r="A119" s="23"/>
      <c r="B119" s="42" t="s">
        <v>47</v>
      </c>
      <c r="C119" s="10">
        <f>+G36</f>
        <v>13250000</v>
      </c>
      <c r="D119" s="43">
        <f>(C119/C125)</f>
        <v>0.2881960594355738</v>
      </c>
      <c r="E119" s="55"/>
      <c r="F119" s="41"/>
      <c r="G119" s="29"/>
    </row>
    <row r="120" spans="1:7" ht="12" customHeight="1" x14ac:dyDescent="0.25">
      <c r="A120" s="23"/>
      <c r="B120" s="42" t="s">
        <v>48</v>
      </c>
      <c r="C120" s="11">
        <v>0</v>
      </c>
      <c r="D120" s="43">
        <v>0</v>
      </c>
      <c r="E120" s="55"/>
      <c r="F120" s="41"/>
      <c r="G120" s="29"/>
    </row>
    <row r="121" spans="1:7" ht="12" customHeight="1" x14ac:dyDescent="0.25">
      <c r="A121" s="23"/>
      <c r="B121" s="42" t="s">
        <v>49</v>
      </c>
      <c r="C121" s="10">
        <f>+G48</f>
        <v>441000</v>
      </c>
      <c r="D121" s="43">
        <f>(C121/C125)</f>
        <v>9.5920348838557015E-3</v>
      </c>
      <c r="E121" s="55"/>
      <c r="F121" s="41"/>
      <c r="G121" s="29"/>
    </row>
    <row r="122" spans="1:7" ht="12" customHeight="1" x14ac:dyDescent="0.25">
      <c r="A122" s="23"/>
      <c r="B122" s="42" t="s">
        <v>29</v>
      </c>
      <c r="C122" s="10">
        <f>+G90</f>
        <v>17934529.5</v>
      </c>
      <c r="D122" s="43">
        <f>(C122/C125)</f>
        <v>0.39008760224385297</v>
      </c>
      <c r="E122" s="55"/>
      <c r="F122" s="41"/>
      <c r="G122" s="29"/>
    </row>
    <row r="123" spans="1:7" ht="12" customHeight="1" x14ac:dyDescent="0.25">
      <c r="A123" s="23"/>
      <c r="B123" s="42" t="s">
        <v>50</v>
      </c>
      <c r="C123" s="12">
        <f>+G100</f>
        <v>12160800</v>
      </c>
      <c r="D123" s="43">
        <f>(C123/C125)</f>
        <v>0.26450525581766987</v>
      </c>
      <c r="E123" s="56"/>
      <c r="F123" s="44"/>
      <c r="G123" s="29"/>
    </row>
    <row r="124" spans="1:7" ht="12" customHeight="1" x14ac:dyDescent="0.25">
      <c r="A124" s="23"/>
      <c r="B124" s="42" t="s">
        <v>51</v>
      </c>
      <c r="C124" s="12">
        <f>+G103</f>
        <v>2189316.4750000001</v>
      </c>
      <c r="D124" s="43">
        <f>(C124/C125)</f>
        <v>4.7619047619047616E-2</v>
      </c>
      <c r="E124" s="56"/>
      <c r="F124" s="44"/>
      <c r="G124" s="29"/>
    </row>
    <row r="125" spans="1:7" ht="12.75" customHeight="1" thickBot="1" x14ac:dyDescent="0.3">
      <c r="A125" s="23"/>
      <c r="B125" s="45" t="s">
        <v>52</v>
      </c>
      <c r="C125" s="13">
        <f>SUM(C119:C124)</f>
        <v>45975645.975000001</v>
      </c>
      <c r="D125" s="46">
        <f>SUM(D119:D124)</f>
        <v>1</v>
      </c>
      <c r="E125" s="56"/>
      <c r="F125" s="44"/>
      <c r="G125" s="29"/>
    </row>
    <row r="126" spans="1:7" ht="12" customHeight="1" x14ac:dyDescent="0.25">
      <c r="A126" s="23"/>
      <c r="B126" s="30"/>
      <c r="C126" s="6"/>
      <c r="D126" s="28"/>
      <c r="E126" s="28"/>
      <c r="F126" s="29"/>
      <c r="G126" s="29"/>
    </row>
    <row r="127" spans="1:7" ht="12.75" customHeight="1" thickBot="1" x14ac:dyDescent="0.3">
      <c r="A127" s="23"/>
      <c r="B127" s="14"/>
      <c r="C127" s="6"/>
      <c r="D127" s="28"/>
      <c r="E127" s="28"/>
      <c r="F127" s="29"/>
      <c r="G127" s="29"/>
    </row>
    <row r="128" spans="1:7" ht="12" customHeight="1" thickBot="1" x14ac:dyDescent="0.3">
      <c r="A128" s="23"/>
      <c r="B128" s="63"/>
      <c r="C128" s="64" t="s">
        <v>121</v>
      </c>
      <c r="D128" s="65"/>
      <c r="E128" s="66"/>
      <c r="F128" s="44"/>
      <c r="G128" s="29"/>
    </row>
    <row r="129" spans="1:7" ht="12" customHeight="1" x14ac:dyDescent="0.25">
      <c r="A129" s="23"/>
      <c r="B129" s="47" t="s">
        <v>119</v>
      </c>
      <c r="C129" s="53">
        <v>135000</v>
      </c>
      <c r="D129" s="54">
        <v>140000</v>
      </c>
      <c r="E129" s="57">
        <v>145000</v>
      </c>
      <c r="F129" s="48"/>
      <c r="G129" s="49"/>
    </row>
    <row r="130" spans="1:7" ht="12.75" customHeight="1" thickBot="1" x14ac:dyDescent="0.3">
      <c r="A130" s="23"/>
      <c r="B130" s="45" t="s">
        <v>120</v>
      </c>
      <c r="C130" s="13">
        <f>(G104/C129)</f>
        <v>340.56034055555557</v>
      </c>
      <c r="D130" s="50">
        <f>(G104/D129)</f>
        <v>328.39747125000002</v>
      </c>
      <c r="E130" s="58">
        <f>(G104/E129)</f>
        <v>317.0734205172414</v>
      </c>
      <c r="F130" s="48"/>
      <c r="G130" s="49"/>
    </row>
    <row r="131" spans="1:7" ht="15.6" customHeight="1" x14ac:dyDescent="0.25">
      <c r="A131" s="23"/>
      <c r="B131" s="27" t="s">
        <v>53</v>
      </c>
      <c r="C131" s="8"/>
      <c r="D131" s="35"/>
      <c r="E131" s="35"/>
      <c r="F131" s="40"/>
      <c r="G131" s="40"/>
    </row>
  </sheetData>
  <mergeCells count="8">
    <mergeCell ref="B117:C11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14" scale="82" fitToHeight="2" orientation="portrait" r:id="rId1"/>
  <headerFooter>
    <oddFooter>&amp;C&amp;"Helvetica Neue,Regular"&amp;12&amp;K000000&amp;P</oddFooter>
  </headerFooter>
  <ignoredErrors>
    <ignoredError sqref="G8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TOMATE INVERNADERO</vt:lpstr>
      <vt:lpstr>'TOMATE INVERNADERO'!Área_de_impresión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2022-06-20T17:12:08Z</cp:lastPrinted>
  <dcterms:created xsi:type="dcterms:W3CDTF">2020-11-27T12:49:26Z</dcterms:created>
  <dcterms:modified xsi:type="dcterms:W3CDTF">2023-02-13T13:37:05Z</dcterms:modified>
</cp:coreProperties>
</file>