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<sst xmlns="http://schemas.openxmlformats.org/spreadsheetml/2006/main" count="141" uniqueCount="102">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</sst>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6" t="s">
        <v>1</v>
      </c>
      <c r="D9" s="5"/>
      <c r="E9" s="109" t="s">
        <v>2</v>
      </c>
      <c r="F9" s="109"/>
      <c r="G9" s="26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8" t="s">
        <v>5</v>
      </c>
      <c r="F10" s="108"/>
      <c r="G10" s="27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8" t="s">
        <v>9</v>
      </c>
      <c r="F11" s="108"/>
      <c r="G11" s="60">
        <v>5000</v>
      </c>
    </row>
    <row r="12" spans="1:7" ht="11.25" customHeight="1">
      <c r="A12" s="4"/>
      <c r="B12" s="3" t="s">
        <v>10</v>
      </c>
      <c r="C12" s="24" t="s">
        <v>11</v>
      </c>
      <c r="D12" s="5"/>
      <c r="E12" s="28" t="s">
        <v>12</v>
      </c>
      <c r="F12" s="29"/>
      <c r="G12" s="60">
        <f>G9*5000</f>
        <v>2500000</v>
      </c>
    </row>
    <row r="13" spans="1:7" ht="11.25" customHeight="1">
      <c r="A13" s="4"/>
      <c r="B13" s="3" t="s">
        <v>13</v>
      </c>
      <c r="C13" s="24" t="s">
        <v>100</v>
      </c>
      <c r="D13" s="5"/>
      <c r="E13" s="108" t="s">
        <v>14</v>
      </c>
      <c r="F13" s="108"/>
      <c r="G13" s="26" t="s">
        <v>15</v>
      </c>
    </row>
    <row r="14" spans="1:7" ht="15.75" customHeight="1">
      <c r="A14" s="4"/>
      <c r="B14" s="3" t="s">
        <v>16</v>
      </c>
      <c r="C14" s="24" t="s">
        <v>100</v>
      </c>
      <c r="D14" s="5"/>
      <c r="E14" s="108" t="s">
        <v>17</v>
      </c>
      <c r="F14" s="108"/>
      <c r="G14" s="30" t="s">
        <v>18</v>
      </c>
    </row>
    <row r="15" spans="1:7" ht="15.75" customHeight="1">
      <c r="A15" s="4"/>
      <c r="B15" s="3" t="s">
        <v>19</v>
      </c>
      <c r="C15" s="112" t="s">
        <v>101</v>
      </c>
      <c r="D15" s="5"/>
      <c r="E15" s="110" t="s">
        <v>20</v>
      </c>
      <c r="F15" s="110"/>
      <c r="G15" s="31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1" t="s">
        <v>22</v>
      </c>
      <c r="C17" s="111"/>
      <c r="D17" s="111"/>
      <c r="E17" s="111"/>
      <c r="F17" s="111"/>
      <c r="G17" s="111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1" t="s">
        <v>23</v>
      </c>
      <c r="C19" s="19"/>
      <c r="D19" s="19"/>
      <c r="E19" s="19"/>
      <c r="F19" s="19"/>
      <c r="G19" s="19"/>
    </row>
    <row r="20" spans="1:7" ht="24" customHeight="1">
      <c r="A20" s="4"/>
      <c r="B20" s="62" t="s">
        <v>24</v>
      </c>
      <c r="C20" s="62" t="s">
        <v>25</v>
      </c>
      <c r="D20" s="62" t="s">
        <v>26</v>
      </c>
      <c r="E20" s="62" t="s">
        <v>27</v>
      </c>
      <c r="F20" s="62" t="s">
        <v>28</v>
      </c>
      <c r="G20" s="62" t="s">
        <v>29</v>
      </c>
    </row>
    <row r="21" spans="1:7" ht="12" customHeight="1">
      <c r="A21" s="4"/>
      <c r="B21" s="63" t="s">
        <v>30</v>
      </c>
      <c r="C21" s="66" t="s">
        <v>31</v>
      </c>
      <c r="D21" s="67">
        <v>4</v>
      </c>
      <c r="E21" s="66" t="s">
        <v>32</v>
      </c>
      <c r="F21" s="68">
        <v>35000</v>
      </c>
      <c r="G21" s="69">
        <f>+F21*D21</f>
        <v>140000</v>
      </c>
    </row>
    <row r="22" spans="1:7" ht="12" customHeight="1">
      <c r="A22" s="4"/>
      <c r="B22" s="64" t="s">
        <v>33</v>
      </c>
      <c r="C22" s="66" t="s">
        <v>31</v>
      </c>
      <c r="D22" s="67">
        <v>1</v>
      </c>
      <c r="E22" s="66" t="s">
        <v>34</v>
      </c>
      <c r="F22" s="68">
        <v>35000</v>
      </c>
      <c r="G22" s="69">
        <f t="shared" ref="G22" si="0">+F22*D22</f>
        <v>35000</v>
      </c>
    </row>
    <row r="23" spans="1:7" ht="12" customHeight="1">
      <c r="A23" s="4"/>
      <c r="B23" s="64" t="s">
        <v>35</v>
      </c>
      <c r="C23" s="66" t="s">
        <v>31</v>
      </c>
      <c r="D23" s="67">
        <v>0.5</v>
      </c>
      <c r="E23" s="66" t="s">
        <v>34</v>
      </c>
      <c r="F23" s="68">
        <v>35000</v>
      </c>
      <c r="G23" s="69">
        <f>F23*D23</f>
        <v>17500</v>
      </c>
    </row>
    <row r="24" spans="1:7" ht="12.75" customHeight="1">
      <c r="A24" s="4"/>
      <c r="B24" s="65" t="s">
        <v>36</v>
      </c>
      <c r="C24" s="70"/>
      <c r="D24" s="70"/>
      <c r="E24" s="70"/>
      <c r="F24" s="71"/>
      <c r="G24" s="72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1" t="s">
        <v>37</v>
      </c>
      <c r="C26" s="21"/>
      <c r="D26" s="21"/>
      <c r="E26" s="21"/>
      <c r="F26" s="19"/>
      <c r="G26" s="19"/>
    </row>
    <row r="27" spans="1:7" ht="24" customHeight="1">
      <c r="A27" s="4"/>
      <c r="B27" s="73" t="s">
        <v>24</v>
      </c>
      <c r="C27" s="62" t="s">
        <v>25</v>
      </c>
      <c r="D27" s="62" t="s">
        <v>26</v>
      </c>
      <c r="E27" s="73" t="s">
        <v>27</v>
      </c>
      <c r="F27" s="62" t="s">
        <v>28</v>
      </c>
      <c r="G27" s="73" t="s">
        <v>29</v>
      </c>
    </row>
    <row r="28" spans="1:7" ht="12" customHeight="1">
      <c r="A28" s="4"/>
      <c r="B28" s="74" t="s">
        <v>38</v>
      </c>
      <c r="C28" s="75"/>
      <c r="D28" s="75"/>
      <c r="E28" s="75"/>
      <c r="F28" s="76"/>
      <c r="G28" s="77"/>
    </row>
    <row r="29" spans="1:7" ht="12" customHeight="1">
      <c r="A29" s="4"/>
      <c r="B29" s="65" t="s">
        <v>39</v>
      </c>
      <c r="C29" s="70"/>
      <c r="D29" s="70"/>
      <c r="E29" s="70"/>
      <c r="F29" s="71"/>
      <c r="G29" s="71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0" t="s">
        <v>40</v>
      </c>
      <c r="C31" s="21"/>
      <c r="D31" s="21"/>
      <c r="E31" s="21"/>
      <c r="F31" s="19"/>
      <c r="G31" s="19"/>
    </row>
    <row r="32" spans="1:7" ht="24" customHeight="1">
      <c r="A32" s="4"/>
      <c r="B32" s="73" t="s">
        <v>24</v>
      </c>
      <c r="C32" s="73" t="s">
        <v>25</v>
      </c>
      <c r="D32" s="73" t="s">
        <v>41</v>
      </c>
      <c r="E32" s="73" t="s">
        <v>27</v>
      </c>
      <c r="F32" s="62" t="s">
        <v>28</v>
      </c>
      <c r="G32" s="73" t="s">
        <v>29</v>
      </c>
    </row>
    <row r="33" spans="1:11" ht="12.75" customHeight="1">
      <c r="A33" s="4"/>
      <c r="B33" s="78" t="s">
        <v>42</v>
      </c>
      <c r="C33" s="81" t="s">
        <v>96</v>
      </c>
      <c r="D33" s="81">
        <v>1</v>
      </c>
      <c r="E33" s="81" t="s">
        <v>43</v>
      </c>
      <c r="F33" s="82">
        <v>75000</v>
      </c>
      <c r="G33" s="83">
        <f>+F33*D33*1.19</f>
        <v>89250</v>
      </c>
    </row>
    <row r="34" spans="1:11" ht="12.75" customHeight="1">
      <c r="A34" s="4"/>
      <c r="B34" s="78" t="s">
        <v>97</v>
      </c>
      <c r="C34" s="81" t="s">
        <v>96</v>
      </c>
      <c r="D34" s="81">
        <v>2</v>
      </c>
      <c r="E34" s="81" t="s">
        <v>43</v>
      </c>
      <c r="F34" s="82">
        <v>55000</v>
      </c>
      <c r="G34" s="83">
        <f>+F36*D34*1.19</f>
        <v>107100</v>
      </c>
    </row>
    <row r="35" spans="1:11" ht="12.75" customHeight="1">
      <c r="A35" s="4"/>
      <c r="B35" s="79" t="s">
        <v>44</v>
      </c>
      <c r="C35" s="81" t="s">
        <v>96</v>
      </c>
      <c r="D35" s="84">
        <v>1</v>
      </c>
      <c r="E35" s="81" t="s">
        <v>43</v>
      </c>
      <c r="F35" s="82">
        <v>25000</v>
      </c>
      <c r="G35" s="83">
        <f t="shared" ref="G35:G36" si="1">+F35*D35*1.19</f>
        <v>29750</v>
      </c>
    </row>
    <row r="36" spans="1:11" ht="12.75" customHeight="1">
      <c r="A36" s="4"/>
      <c r="B36" s="79" t="s">
        <v>45</v>
      </c>
      <c r="C36" s="81" t="s">
        <v>96</v>
      </c>
      <c r="D36" s="84">
        <v>1</v>
      </c>
      <c r="E36" s="81" t="s">
        <v>43</v>
      </c>
      <c r="F36" s="82">
        <v>45000</v>
      </c>
      <c r="G36" s="83">
        <f t="shared" si="1"/>
        <v>53550</v>
      </c>
    </row>
    <row r="37" spans="1:11" ht="12.75" customHeight="1">
      <c r="A37" s="4"/>
      <c r="B37" s="65" t="s">
        <v>46</v>
      </c>
      <c r="C37" s="70"/>
      <c r="D37" s="70"/>
      <c r="E37" s="70"/>
      <c r="F37" s="71"/>
      <c r="G37" s="72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1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2" t="s">
        <v>48</v>
      </c>
      <c r="C40" s="62" t="s">
        <v>49</v>
      </c>
      <c r="D40" s="62" t="s">
        <v>50</v>
      </c>
      <c r="E40" s="62" t="s">
        <v>27</v>
      </c>
      <c r="F40" s="62" t="s">
        <v>28</v>
      </c>
      <c r="G40" s="62" t="s">
        <v>29</v>
      </c>
      <c r="K40" s="2"/>
    </row>
    <row r="41" spans="1:11" ht="12.75" customHeight="1">
      <c r="A41" s="4"/>
      <c r="B41" s="85" t="s">
        <v>51</v>
      </c>
      <c r="C41" s="88"/>
      <c r="D41" s="88"/>
      <c r="E41" s="88"/>
      <c r="F41" s="89"/>
      <c r="G41" s="90"/>
      <c r="K41" s="2"/>
    </row>
    <row r="42" spans="1:11" ht="27" customHeight="1">
      <c r="A42" s="4"/>
      <c r="B42" s="105" t="s">
        <v>52</v>
      </c>
      <c r="C42" s="84" t="s">
        <v>53</v>
      </c>
      <c r="D42" s="84">
        <v>15</v>
      </c>
      <c r="E42" s="81" t="s">
        <v>43</v>
      </c>
      <c r="F42" s="91">
        <v>9800</v>
      </c>
      <c r="G42" s="92">
        <f>+F42*D42*1.19</f>
        <v>174930</v>
      </c>
      <c r="K42" s="2"/>
    </row>
    <row r="43" spans="1:11" ht="13.5" customHeight="1">
      <c r="A43" s="4"/>
      <c r="B43" s="86" t="s">
        <v>54</v>
      </c>
      <c r="C43" s="84" t="s">
        <v>53</v>
      </c>
      <c r="D43" s="84">
        <v>12</v>
      </c>
      <c r="E43" s="81" t="s">
        <v>43</v>
      </c>
      <c r="F43" s="91">
        <v>5100</v>
      </c>
      <c r="G43" s="92">
        <f t="shared" ref="G43:G50" si="2">+F43*D43*1.19</f>
        <v>72828</v>
      </c>
      <c r="K43" s="2"/>
    </row>
    <row r="44" spans="1:11" ht="14.25" customHeight="1">
      <c r="A44" s="4"/>
      <c r="B44" s="87" t="s">
        <v>55</v>
      </c>
      <c r="C44" s="84"/>
      <c r="D44" s="84"/>
      <c r="E44" s="81"/>
      <c r="F44" s="91"/>
      <c r="G44" s="92"/>
      <c r="K44" s="2"/>
    </row>
    <row r="45" spans="1:11" ht="12.75" customHeight="1">
      <c r="A45" s="4"/>
      <c r="B45" s="86" t="s">
        <v>56</v>
      </c>
      <c r="C45" s="84" t="s">
        <v>53</v>
      </c>
      <c r="D45" s="84">
        <v>120</v>
      </c>
      <c r="E45" s="81" t="s">
        <v>43</v>
      </c>
      <c r="F45" s="91">
        <v>1400</v>
      </c>
      <c r="G45" s="92">
        <f t="shared" si="2"/>
        <v>199920</v>
      </c>
      <c r="K45" s="2"/>
    </row>
    <row r="46" spans="1:11" ht="12.75" customHeight="1">
      <c r="A46" s="4"/>
      <c r="B46" s="86" t="s">
        <v>57</v>
      </c>
      <c r="C46" s="84" t="s">
        <v>53</v>
      </c>
      <c r="D46" s="84">
        <v>80</v>
      </c>
      <c r="E46" s="81" t="s">
        <v>43</v>
      </c>
      <c r="F46" s="91">
        <v>1640</v>
      </c>
      <c r="G46" s="92">
        <f t="shared" si="2"/>
        <v>156128</v>
      </c>
    </row>
    <row r="47" spans="1:11" ht="12.75" customHeight="1">
      <c r="A47" s="4"/>
      <c r="B47" s="87" t="s">
        <v>58</v>
      </c>
      <c r="C47" s="84"/>
      <c r="D47" s="84"/>
      <c r="E47" s="81"/>
      <c r="F47" s="91"/>
      <c r="G47" s="92"/>
    </row>
    <row r="48" spans="1:11" ht="12.75" customHeight="1">
      <c r="A48" s="4"/>
      <c r="B48" s="86" t="s">
        <v>98</v>
      </c>
      <c r="C48" s="84" t="s">
        <v>53</v>
      </c>
      <c r="D48" s="84">
        <v>1</v>
      </c>
      <c r="E48" s="81" t="s">
        <v>43</v>
      </c>
      <c r="F48" s="91">
        <v>24700</v>
      </c>
      <c r="G48" s="92">
        <f t="shared" si="2"/>
        <v>29393</v>
      </c>
    </row>
    <row r="49" spans="1:255" ht="12.75" customHeight="1">
      <c r="A49" s="4"/>
      <c r="B49" s="87" t="s">
        <v>59</v>
      </c>
      <c r="C49" s="84"/>
      <c r="D49" s="84"/>
      <c r="E49" s="81"/>
      <c r="F49" s="91"/>
      <c r="G49" s="92"/>
    </row>
    <row r="50" spans="1:255" ht="12.75" customHeight="1">
      <c r="A50" s="4"/>
      <c r="B50" s="79" t="s">
        <v>99</v>
      </c>
      <c r="C50" s="84" t="s">
        <v>60</v>
      </c>
      <c r="D50" s="84">
        <v>1</v>
      </c>
      <c r="E50" s="84" t="s">
        <v>61</v>
      </c>
      <c r="F50" s="91">
        <v>15300</v>
      </c>
      <c r="G50" s="92">
        <f t="shared" si="2"/>
        <v>18207</v>
      </c>
    </row>
    <row r="51" spans="1:255" ht="13.5" customHeight="1">
      <c r="A51" s="4"/>
      <c r="B51" s="65" t="s">
        <v>62</v>
      </c>
      <c r="C51" s="70"/>
      <c r="D51" s="70"/>
      <c r="E51" s="70"/>
      <c r="F51" s="71"/>
      <c r="G51" s="72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1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3" t="s">
        <v>64</v>
      </c>
      <c r="C54" s="62" t="s">
        <v>49</v>
      </c>
      <c r="D54" s="62" t="s">
        <v>65</v>
      </c>
      <c r="E54" s="73" t="s">
        <v>27</v>
      </c>
      <c r="F54" s="62" t="s">
        <v>28</v>
      </c>
      <c r="G54" s="73" t="s">
        <v>29</v>
      </c>
    </row>
    <row r="55" spans="1:255" ht="18" customHeight="1">
      <c r="A55" s="4"/>
      <c r="B55" s="93" t="s">
        <v>66</v>
      </c>
      <c r="C55" s="75" t="s">
        <v>67</v>
      </c>
      <c r="D55" s="75">
        <v>500</v>
      </c>
      <c r="E55" s="75" t="s">
        <v>68</v>
      </c>
      <c r="F55" s="94">
        <v>1000</v>
      </c>
      <c r="G55" s="94">
        <f t="shared" ref="G55" si="3">F55*D55</f>
        <v>500000</v>
      </c>
    </row>
    <row r="56" spans="1:255" ht="13.5" customHeight="1">
      <c r="A56" s="4"/>
      <c r="B56" s="65" t="s">
        <v>69</v>
      </c>
      <c r="C56" s="70"/>
      <c r="D56" s="70"/>
      <c r="E56" s="70"/>
      <c r="F56" s="71"/>
      <c r="G56" s="72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5" t="s">
        <v>70</v>
      </c>
      <c r="C58" s="96"/>
      <c r="D58" s="96"/>
      <c r="E58" s="96"/>
      <c r="F58" s="96"/>
      <c r="G58" s="97">
        <f>G24+G37+G51+G56</f>
        <v>1606056</v>
      </c>
    </row>
    <row r="59" spans="1:255" ht="12" customHeight="1">
      <c r="A59" s="4"/>
      <c r="B59" s="98" t="s">
        <v>71</v>
      </c>
      <c r="C59" s="7"/>
      <c r="D59" s="7"/>
      <c r="E59" s="7"/>
      <c r="F59" s="7"/>
      <c r="G59" s="99">
        <f>G58*0.05</f>
        <v>80302.8</v>
      </c>
    </row>
    <row r="60" spans="1:255" ht="12" customHeight="1">
      <c r="A60" s="4"/>
      <c r="B60" s="100" t="s">
        <v>72</v>
      </c>
      <c r="C60" s="6"/>
      <c r="D60" s="6"/>
      <c r="E60" s="6"/>
      <c r="F60" s="6"/>
      <c r="G60" s="101">
        <f>G59+G58</f>
        <v>1686358.8</v>
      </c>
    </row>
    <row r="61" spans="1:255" ht="12" customHeight="1">
      <c r="A61" s="4"/>
      <c r="B61" s="98" t="s">
        <v>73</v>
      </c>
      <c r="C61" s="7"/>
      <c r="D61" s="7"/>
      <c r="E61" s="7"/>
      <c r="F61" s="7"/>
      <c r="G61" s="99">
        <f>G12</f>
        <v>2500000</v>
      </c>
    </row>
    <row r="62" spans="1:255" ht="12" customHeight="1">
      <c r="A62" s="4"/>
      <c r="B62" s="102" t="s">
        <v>74</v>
      </c>
      <c r="C62" s="103"/>
      <c r="D62" s="103"/>
      <c r="E62" s="103"/>
      <c r="F62" s="103"/>
      <c r="G62" s="104">
        <f>G61-G60</f>
        <v>813641.2</v>
      </c>
    </row>
    <row r="63" spans="1:255" s="35" customFormat="1" ht="12" customHeight="1">
      <c r="A63" s="9"/>
      <c r="B63" s="10" t="s">
        <v>75</v>
      </c>
      <c r="C63" s="8"/>
      <c r="D63" s="8"/>
      <c r="E63" s="8"/>
      <c r="F63" s="8"/>
      <c r="G63" s="32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</row>
    <row r="64" spans="1:255" s="35" customFormat="1" ht="12" customHeight="1" thickBot="1">
      <c r="A64" s="9"/>
      <c r="B64" s="11"/>
      <c r="C64" s="8"/>
      <c r="D64" s="8"/>
      <c r="E64" s="8"/>
      <c r="F64" s="8"/>
      <c r="G64" s="32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</row>
    <row r="65" spans="1:255" s="35" customFormat="1" ht="12" customHeight="1">
      <c r="A65" s="9"/>
      <c r="B65" s="38" t="s">
        <v>76</v>
      </c>
      <c r="C65" s="39"/>
      <c r="D65" s="39"/>
      <c r="E65" s="40"/>
      <c r="F65" s="9"/>
      <c r="G65" s="32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</row>
    <row r="66" spans="1:255" s="35" customFormat="1" ht="12" customHeight="1">
      <c r="A66" s="9"/>
      <c r="B66" s="41" t="s">
        <v>77</v>
      </c>
      <c r="C66" s="9"/>
      <c r="D66" s="9"/>
      <c r="E66" s="42"/>
      <c r="F66" s="9"/>
      <c r="G66" s="32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</row>
    <row r="67" spans="1:255" s="35" customFormat="1" ht="12" customHeight="1">
      <c r="A67" s="9"/>
      <c r="B67" s="41" t="s">
        <v>78</v>
      </c>
      <c r="C67" s="9"/>
      <c r="D67" s="9"/>
      <c r="E67" s="42"/>
      <c r="F67" s="9"/>
      <c r="G67" s="32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</row>
    <row r="68" spans="1:255" s="35" customFormat="1" ht="12" customHeight="1">
      <c r="A68" s="9"/>
      <c r="B68" s="41" t="s">
        <v>79</v>
      </c>
      <c r="C68" s="9"/>
      <c r="D68" s="9"/>
      <c r="E68" s="42"/>
      <c r="F68" s="9"/>
      <c r="G68" s="32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</row>
    <row r="69" spans="1:255" s="35" customFormat="1" ht="12" customHeight="1">
      <c r="A69" s="9"/>
      <c r="B69" s="41" t="s">
        <v>80</v>
      </c>
      <c r="C69" s="9"/>
      <c r="D69" s="9"/>
      <c r="E69" s="42"/>
      <c r="F69" s="9"/>
      <c r="G69" s="32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</row>
    <row r="70" spans="1:255" s="35" customFormat="1" ht="12" customHeight="1">
      <c r="A70" s="9"/>
      <c r="B70" s="41" t="s">
        <v>81</v>
      </c>
      <c r="C70" s="9"/>
      <c r="D70" s="9"/>
      <c r="E70" s="42"/>
      <c r="F70" s="9"/>
      <c r="G70" s="32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</row>
    <row r="71" spans="1:255" s="35" customFormat="1" ht="12" customHeight="1" thickBot="1">
      <c r="A71" s="9"/>
      <c r="B71" s="43" t="s">
        <v>82</v>
      </c>
      <c r="C71" s="44"/>
      <c r="D71" s="44"/>
      <c r="E71" s="45"/>
      <c r="F71" s="9"/>
      <c r="G71" s="32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</row>
    <row r="72" spans="1:255" s="35" customFormat="1" ht="12" customHeight="1">
      <c r="A72" s="9"/>
      <c r="B72" s="11"/>
      <c r="C72" s="9"/>
      <c r="D72" s="9"/>
      <c r="E72" s="9"/>
      <c r="F72" s="9"/>
      <c r="G72" s="32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</row>
    <row r="73" spans="1:255" s="35" customFormat="1" ht="12" customHeight="1">
      <c r="A73" s="9"/>
      <c r="B73" s="107" t="s">
        <v>83</v>
      </c>
      <c r="C73" s="107"/>
      <c r="D73" s="46"/>
      <c r="E73" s="12"/>
      <c r="F73" s="12"/>
      <c r="G73" s="32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</row>
    <row r="74" spans="1:255" s="35" customFormat="1" ht="12" customHeight="1">
      <c r="A74" s="9"/>
      <c r="B74" s="47" t="s">
        <v>64</v>
      </c>
      <c r="C74" s="48" t="s">
        <v>84</v>
      </c>
      <c r="D74" s="49" t="s">
        <v>85</v>
      </c>
      <c r="E74" s="12"/>
      <c r="F74" s="12"/>
      <c r="G74" s="32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</row>
    <row r="75" spans="1:255" s="35" customFormat="1" ht="12" customHeight="1">
      <c r="A75" s="9"/>
      <c r="B75" s="50" t="s">
        <v>86</v>
      </c>
      <c r="C75" s="51">
        <f>G24</f>
        <v>175000</v>
      </c>
      <c r="D75" s="52">
        <f>(C75/C81)</f>
        <v>0.10377388252132345</v>
      </c>
      <c r="E75" s="12"/>
      <c r="F75" s="12"/>
      <c r="G75" s="32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</row>
    <row r="76" spans="1:255" s="35" customFormat="1" ht="12" customHeight="1">
      <c r="A76" s="9"/>
      <c r="B76" s="50" t="s">
        <v>87</v>
      </c>
      <c r="C76" s="53">
        <v>0</v>
      </c>
      <c r="D76" s="52">
        <v>0</v>
      </c>
      <c r="E76" s="12"/>
      <c r="F76" s="12"/>
      <c r="G76" s="32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</row>
    <row r="77" spans="1:255" s="35" customFormat="1" ht="12" customHeight="1">
      <c r="A77" s="9"/>
      <c r="B77" s="50" t="s">
        <v>88</v>
      </c>
      <c r="C77" s="51">
        <f>G37</f>
        <v>279650</v>
      </c>
      <c r="D77" s="52">
        <f>(C77/C81)</f>
        <v>0.16583066426907489</v>
      </c>
      <c r="E77" s="12"/>
      <c r="F77" s="12"/>
      <c r="G77" s="32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</row>
    <row r="78" spans="1:255" s="35" customFormat="1" ht="12" customHeight="1">
      <c r="A78" s="9"/>
      <c r="B78" s="50" t="s">
        <v>48</v>
      </c>
      <c r="C78" s="51">
        <f>G51</f>
        <v>651406</v>
      </c>
      <c r="D78" s="52">
        <f>(C78/C81)</f>
        <v>0.38627959838677273</v>
      </c>
      <c r="E78" s="12"/>
      <c r="F78" s="12"/>
      <c r="G78" s="32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34"/>
      <c r="IT78" s="34"/>
      <c r="IU78" s="34"/>
    </row>
    <row r="79" spans="1:255" s="35" customFormat="1" ht="12" customHeight="1">
      <c r="A79" s="9"/>
      <c r="B79" s="50" t="s">
        <v>89</v>
      </c>
      <c r="C79" s="54">
        <f>G56</f>
        <v>500000</v>
      </c>
      <c r="D79" s="52">
        <f>(C79/C81)</f>
        <v>0.2964968072037813</v>
      </c>
      <c r="E79" s="13"/>
      <c r="F79" s="13"/>
      <c r="G79" s="32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  <c r="IU79" s="34"/>
    </row>
    <row r="80" spans="1:255" s="35" customFormat="1" ht="12" customHeight="1">
      <c r="A80" s="9"/>
      <c r="B80" s="50" t="s">
        <v>90</v>
      </c>
      <c r="C80" s="54">
        <f>G59</f>
        <v>80302.8</v>
      </c>
      <c r="D80" s="52">
        <f>(C80/C81)</f>
        <v>4.7619047619047616E-2</v>
      </c>
      <c r="E80" s="13"/>
      <c r="F80" s="13"/>
      <c r="G80" s="32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4"/>
      <c r="IK80" s="34"/>
      <c r="IL80" s="34"/>
      <c r="IM80" s="34"/>
      <c r="IN80" s="34"/>
      <c r="IO80" s="34"/>
      <c r="IP80" s="34"/>
      <c r="IQ80" s="34"/>
      <c r="IR80" s="34"/>
      <c r="IS80" s="34"/>
      <c r="IT80" s="34"/>
      <c r="IU80" s="34"/>
    </row>
    <row r="81" spans="1:255" s="35" customFormat="1" ht="12" customHeight="1">
      <c r="A81" s="9"/>
      <c r="B81" s="47" t="s">
        <v>91</v>
      </c>
      <c r="C81" s="55">
        <f>SUM(C75:C80)</f>
        <v>1686358.8</v>
      </c>
      <c r="D81" s="56">
        <f>SUM(D75:D80)</f>
        <v>1</v>
      </c>
      <c r="E81" s="13"/>
      <c r="F81" s="13"/>
      <c r="G81" s="32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</row>
    <row r="82" spans="1:255" s="35" customFormat="1" ht="12" customHeight="1">
      <c r="A82" s="9"/>
      <c r="B82" s="11"/>
      <c r="C82" s="8"/>
      <c r="D82" s="8"/>
      <c r="E82" s="8"/>
      <c r="F82" s="8"/>
      <c r="G82" s="32"/>
      <c r="H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</row>
    <row r="83" spans="1:255" s="35" customFormat="1" ht="12" customHeight="1">
      <c r="A83" s="9"/>
      <c r="B83" s="36"/>
      <c r="C83" s="8"/>
      <c r="D83" s="8"/>
      <c r="E83" s="8"/>
      <c r="F83" s="8"/>
      <c r="G83" s="32"/>
      <c r="H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4"/>
    </row>
    <row r="84" spans="1:255" s="35" customFormat="1" ht="12" customHeight="1">
      <c r="A84" s="9"/>
      <c r="B84" s="57"/>
      <c r="C84" s="58" t="s">
        <v>92</v>
      </c>
      <c r="D84" s="57"/>
      <c r="E84" s="57"/>
      <c r="F84" s="13"/>
      <c r="G84" s="32"/>
      <c r="H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</row>
    <row r="85" spans="1:255" s="35" customFormat="1" ht="12" customHeight="1">
      <c r="A85" s="9"/>
      <c r="B85" s="47" t="s">
        <v>93</v>
      </c>
      <c r="C85" s="59">
        <v>400</v>
      </c>
      <c r="D85" s="59">
        <v>500</v>
      </c>
      <c r="E85" s="59">
        <v>600</v>
      </c>
      <c r="F85" s="14"/>
      <c r="G85" s="37"/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</row>
    <row r="86" spans="1:255" s="35" customFormat="1" ht="12" customHeight="1">
      <c r="A86" s="9"/>
      <c r="B86" s="47" t="s">
        <v>94</v>
      </c>
      <c r="C86" s="59">
        <f>(1686359/C85)</f>
        <v>4215.8975</v>
      </c>
      <c r="D86" s="59">
        <f>1686359/D85</f>
        <v>3372.7179999999998</v>
      </c>
      <c r="E86" s="59">
        <f>(1686359/E85)</f>
        <v>2810.5983333333334</v>
      </c>
      <c r="F86" s="14"/>
      <c r="G86" s="37"/>
      <c r="H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</row>
    <row r="87" spans="1:255" s="35" customFormat="1" ht="12" customHeight="1">
      <c r="A87" s="9"/>
      <c r="B87" s="10" t="s">
        <v>95</v>
      </c>
      <c r="C87" s="9"/>
      <c r="D87" s="9"/>
      <c r="E87" s="9"/>
      <c r="F87" s="9"/>
      <c r="G87" s="9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2023-02-13T15:30:14Z</cp:lastPrinted>
  <dcterms:created xsi:type="dcterms:W3CDTF">2020-11-27T12:49:26Z</dcterms:created>
  <dcterms:modified xsi:type="dcterms:W3CDTF">2023-03-20T12:44:16Z</dcterms:modified>
  <cp:category/>
  <cp:contentStatus/>
</cp:coreProperties>
</file>